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backupFile="1" defaultThemeVersion="166925"/>
  <mc:AlternateContent xmlns:mc="http://schemas.openxmlformats.org/markup-compatibility/2006">
    <mc:Choice Requires="x15">
      <x15ac:absPath xmlns:x15ac="http://schemas.microsoft.com/office/spreadsheetml/2010/11/ac" url="F:\ホームページファイル\"/>
    </mc:Choice>
  </mc:AlternateContent>
  <xr:revisionPtr revIDLastSave="0" documentId="13_ncr:1_{6B9D5A35-B690-43CB-90AF-D56C269DAA67}" xr6:coauthVersionLast="47" xr6:coauthVersionMax="47" xr10:uidLastSave="{00000000-0000-0000-0000-000000000000}"/>
  <workbookProtection workbookAlgorithmName="SHA-512" workbookHashValue="F5kN9VdarsEOZnJ8WVeKYYnDuOCNOrKHdoFE0kuYf1N9Bn7PmQGyangZc5lhF70ZMav2saR2zveGAuBALgl5ww==" workbookSaltValue="dkvSwOd03jXEDvBlOyfuYA==" workbookSpinCount="100000" lockStructure="1"/>
  <bookViews>
    <workbookView xWindow="28680" yWindow="-120" windowWidth="29040" windowHeight="16440" xr2:uid="{132EAAB1-42DB-4D46-ACE6-291D9D38DBC3}"/>
  </bookViews>
  <sheets>
    <sheet name="豚シート" sheetId="34" r:id="rId1"/>
    <sheet name="鶏シート" sheetId="36" r:id="rId2"/>
    <sheet name="独自温度" sheetId="35" r:id="rId3"/>
    <sheet name="豚モデル" sheetId="5" state="hidden" r:id="rId4"/>
    <sheet name="鶏モデル" sheetId="25" state="hidden" r:id="rId5"/>
    <sheet name="豚気温" sheetId="20" state="hidden" r:id="rId6"/>
    <sheet name="鶏気温" sheetId="27" state="hidden" r:id="rId7"/>
    <sheet name="豚参照セル" sheetId="19" state="hidden" r:id="rId8"/>
    <sheet name="鶏参照セル" sheetId="37" state="hidden" r:id="rId9"/>
    <sheet name="豚硝化判定" sheetId="31" state="hidden" r:id="rId10"/>
    <sheet name="豚硝化モデル" sheetId="8" state="hidden" r:id="rId11"/>
    <sheet name="鶏硝化判定" sheetId="30" state="hidden" r:id="rId12"/>
    <sheet name="鶏硝化モデル" sheetId="26" state="hidden" r:id="rId13"/>
  </sheets>
  <externalReferences>
    <externalReference r:id="rId14"/>
    <externalReference r:id="rId15"/>
    <externalReference r:id="rId16"/>
    <externalReference r:id="rId17"/>
    <externalReference r:id="rId18"/>
    <externalReference r:id="rId19"/>
    <externalReference r:id="rId20"/>
  </externalReferences>
  <definedNames>
    <definedName name="a">[1]Sheet2!#REF!</definedName>
    <definedName name="AAA">[2]Sheet2!#REF!</definedName>
    <definedName name="aaaaaa">[3]Sheet2!#REF!</definedName>
    <definedName name="abc">[4]Sheet2!#REF!</definedName>
    <definedName name="anscount" hidden="1">3</definedName>
    <definedName name="ass">[1]Sheet2!#REF!</definedName>
    <definedName name="b">[4]Sheet2!#REF!</definedName>
    <definedName name="d">[4]Sheet2!#REF!</definedName>
    <definedName name="df">[5]Sheet2!#REF!</definedName>
    <definedName name="f">[4]Sheet2!#REF!</definedName>
    <definedName name="LP">[4]Sheet2!#REF!</definedName>
    <definedName name="_xlnm.Print_Area" localSheetId="1">鶏シート!$D$5:$L$37</definedName>
    <definedName name="_xlnm.Print_Area" localSheetId="0">豚シート!$D$5:$N$36</definedName>
    <definedName name="qqq">[4]Sheet2!#REF!</definedName>
    <definedName name="z">[1]Sheet2!#REF!</definedName>
    <definedName name="あ">[4]Sheet2!#REF!</definedName>
    <definedName name="ああ">[1]Sheet2!#REF!</definedName>
    <definedName name="あああ">[4]Sheet2!#REF!</definedName>
    <definedName name="セラN施肥">[3]Sheet2!#REF!</definedName>
    <definedName name="ﾌﾞﾛｯｺﾘｰ設計">[6]Sheet2!#REF!</definedName>
    <definedName name="号車">[4]Sheet2!#REF!</definedName>
    <definedName name="設計">[6]Sheet2!#REF!</definedName>
    <definedName name="堆肥成分">[6]Sheet2!#REF!</definedName>
    <definedName name="抽出法">[2]Sheet2!#REF!</definedName>
    <definedName name="土">[6]Sheet2!#REF!</definedName>
    <definedName name="肥料費">[7]Sheet2!#REF!</definedName>
    <definedName name="名前" localSheetId="4">[6]Sheet2!#REF!</definedName>
    <definedName name="名前" localSheetId="12">[6]Sheet2!#REF!</definedName>
    <definedName name="名前" localSheetId="11">[6]Sheet2!#REF!</definedName>
    <definedName name="名前" localSheetId="3">[6]Sheet2!#REF!</definedName>
    <definedName name="名前" localSheetId="10">[6]Sheet2!#REF!</definedName>
    <definedName name="名前" localSheetId="9">[6]Sheet2!#REF!</definedName>
    <definedName name="名前">[6]Sheet2!#REF!</definedName>
    <definedName name="名前は">[5]Sheet2!#REF!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5" l="1"/>
  <c r="B5" i="5"/>
  <c r="H440" i="26"/>
  <c r="H441" i="26"/>
  <c r="H442" i="26"/>
  <c r="H443" i="26"/>
  <c r="H444" i="26"/>
  <c r="H445" i="26"/>
  <c r="H446" i="26"/>
  <c r="H447" i="26"/>
  <c r="H448" i="26"/>
  <c r="H449" i="26"/>
  <c r="H450" i="26"/>
  <c r="H451" i="26"/>
  <c r="H452" i="26"/>
  <c r="H453" i="26"/>
  <c r="H454" i="26"/>
  <c r="H455" i="26"/>
  <c r="H456" i="26"/>
  <c r="H457" i="26"/>
  <c r="H458" i="26"/>
  <c r="H459" i="26"/>
  <c r="H460" i="26"/>
  <c r="H461" i="26"/>
  <c r="H462" i="26"/>
  <c r="H463" i="26"/>
  <c r="H464" i="26"/>
  <c r="H465" i="26"/>
  <c r="H466" i="26"/>
  <c r="H467" i="26"/>
  <c r="H468" i="26"/>
  <c r="H469" i="26"/>
  <c r="H14" i="26"/>
  <c r="H440" i="8"/>
  <c r="H441" i="8"/>
  <c r="H442" i="8"/>
  <c r="H443" i="8"/>
  <c r="H444" i="8"/>
  <c r="H445" i="8"/>
  <c r="H446" i="8"/>
  <c r="H447" i="8"/>
  <c r="H448" i="8"/>
  <c r="H449" i="8"/>
  <c r="H450" i="8"/>
  <c r="H451" i="8"/>
  <c r="H452" i="8"/>
  <c r="H453" i="8"/>
  <c r="H454" i="8"/>
  <c r="H455" i="8"/>
  <c r="H456" i="8"/>
  <c r="H457" i="8"/>
  <c r="H458" i="8"/>
  <c r="H459" i="8"/>
  <c r="H460" i="8"/>
  <c r="H461" i="8"/>
  <c r="H462" i="8"/>
  <c r="H463" i="8"/>
  <c r="H464" i="8"/>
  <c r="H465" i="8"/>
  <c r="H466" i="8"/>
  <c r="H467" i="8"/>
  <c r="H468" i="8"/>
  <c r="H469" i="8"/>
  <c r="H14" i="8"/>
  <c r="D14" i="25" l="1"/>
  <c r="I125" i="37"/>
  <c r="I124" i="37"/>
  <c r="I123" i="37"/>
  <c r="I122" i="37"/>
  <c r="I121" i="37"/>
  <c r="I120" i="37"/>
  <c r="I119" i="37"/>
  <c r="I118" i="37"/>
  <c r="I117" i="37"/>
  <c r="I116" i="37"/>
  <c r="I115" i="37"/>
  <c r="I114" i="37"/>
  <c r="I113" i="37"/>
  <c r="I112" i="37"/>
  <c r="I111" i="37"/>
  <c r="I110" i="37"/>
  <c r="I109" i="37"/>
  <c r="I108" i="37"/>
  <c r="I107" i="37"/>
  <c r="I106" i="37"/>
  <c r="I105" i="37"/>
  <c r="I104" i="37"/>
  <c r="I103" i="37"/>
  <c r="I102" i="37"/>
  <c r="I101" i="37"/>
  <c r="I100" i="37"/>
  <c r="I99" i="37"/>
  <c r="I98" i="37"/>
  <c r="I97" i="37"/>
  <c r="I96" i="37"/>
  <c r="I95" i="37"/>
  <c r="I94" i="37"/>
  <c r="I93" i="37"/>
  <c r="I92" i="37"/>
  <c r="I91" i="37"/>
  <c r="I90" i="37"/>
  <c r="I89" i="37"/>
  <c r="I88" i="37"/>
  <c r="I87" i="37"/>
  <c r="I86" i="37"/>
  <c r="I85" i="37"/>
  <c r="I84" i="37"/>
  <c r="I83" i="37"/>
  <c r="I82" i="37"/>
  <c r="I81" i="37"/>
  <c r="I80" i="37"/>
  <c r="I79" i="37"/>
  <c r="I78" i="37"/>
  <c r="I77" i="37"/>
  <c r="I76" i="37"/>
  <c r="I75" i="37"/>
  <c r="I74" i="37"/>
  <c r="I73" i="37"/>
  <c r="I72" i="37"/>
  <c r="I71" i="37"/>
  <c r="I70" i="37"/>
  <c r="I69" i="37"/>
  <c r="I68" i="37"/>
  <c r="I67" i="37"/>
  <c r="I66" i="37"/>
  <c r="I65" i="37"/>
  <c r="I64" i="37"/>
  <c r="I63" i="37"/>
  <c r="I62" i="37"/>
  <c r="I61" i="37"/>
  <c r="I60" i="37"/>
  <c r="I59" i="37"/>
  <c r="I58" i="37"/>
  <c r="I57" i="37"/>
  <c r="I56" i="37"/>
  <c r="I55" i="37"/>
  <c r="I54" i="37"/>
  <c r="I53" i="37"/>
  <c r="I52" i="37"/>
  <c r="I51" i="37"/>
  <c r="I50" i="37"/>
  <c r="I49" i="37"/>
  <c r="I48" i="37"/>
  <c r="I47" i="37"/>
  <c r="I46" i="37"/>
  <c r="I45" i="37"/>
  <c r="I44" i="37"/>
  <c r="I43" i="37"/>
  <c r="I42" i="37"/>
  <c r="I41" i="37"/>
  <c r="I40" i="37"/>
  <c r="I39" i="37"/>
  <c r="I38" i="37"/>
  <c r="I37" i="37"/>
  <c r="I36" i="37"/>
  <c r="I35" i="37"/>
  <c r="I34" i="37"/>
  <c r="I33" i="37"/>
  <c r="I32" i="37"/>
  <c r="I31" i="37"/>
  <c r="I30" i="37"/>
  <c r="I29" i="37"/>
  <c r="I28" i="37"/>
  <c r="I27" i="37"/>
  <c r="I26" i="37"/>
  <c r="I25" i="37"/>
  <c r="I24" i="37"/>
  <c r="I23" i="37"/>
  <c r="I22" i="37"/>
  <c r="I21" i="37"/>
  <c r="I20" i="37"/>
  <c r="I19" i="37"/>
  <c r="I18" i="37"/>
  <c r="I17" i="37"/>
  <c r="I16" i="37"/>
  <c r="I15" i="37"/>
  <c r="I14" i="37"/>
  <c r="I13" i="37"/>
  <c r="I12" i="37"/>
  <c r="I11" i="37"/>
  <c r="I10" i="37"/>
  <c r="I9" i="37"/>
  <c r="I8" i="37"/>
  <c r="I7" i="37"/>
  <c r="I6" i="37"/>
  <c r="I5" i="37"/>
  <c r="I4" i="37"/>
  <c r="I33" i="19" l="1"/>
  <c r="I96" i="19"/>
  <c r="I97" i="19"/>
  <c r="I98" i="19"/>
  <c r="I99" i="19"/>
  <c r="I100" i="19"/>
  <c r="I101" i="19"/>
  <c r="I102" i="19"/>
  <c r="I103" i="19"/>
  <c r="I104" i="19"/>
  <c r="I105" i="19"/>
  <c r="I106" i="19"/>
  <c r="I107" i="19"/>
  <c r="I108" i="19"/>
  <c r="I109" i="19"/>
  <c r="I110" i="19"/>
  <c r="I111" i="19"/>
  <c r="I112" i="19"/>
  <c r="I113" i="19"/>
  <c r="I114" i="19"/>
  <c r="I115" i="19"/>
  <c r="I116" i="19"/>
  <c r="I117" i="19"/>
  <c r="I118" i="19"/>
  <c r="I119" i="19"/>
  <c r="I120" i="19"/>
  <c r="I121" i="19"/>
  <c r="I122" i="19"/>
  <c r="I123" i="19"/>
  <c r="I124" i="19"/>
  <c r="I125" i="19"/>
  <c r="I66" i="19"/>
  <c r="I67" i="19"/>
  <c r="I68" i="19"/>
  <c r="I69" i="19"/>
  <c r="I70" i="19"/>
  <c r="I71" i="19"/>
  <c r="I72" i="19"/>
  <c r="I73" i="19"/>
  <c r="I74" i="19"/>
  <c r="I75" i="19"/>
  <c r="I76" i="19"/>
  <c r="I77" i="19"/>
  <c r="I78" i="19"/>
  <c r="I79" i="19"/>
  <c r="I80" i="19"/>
  <c r="I81" i="19"/>
  <c r="I82" i="19"/>
  <c r="I83" i="19"/>
  <c r="I84" i="19"/>
  <c r="I85" i="19"/>
  <c r="I86" i="19"/>
  <c r="I87" i="19"/>
  <c r="I88" i="19"/>
  <c r="I89" i="19"/>
  <c r="I90" i="19"/>
  <c r="I91" i="19"/>
  <c r="I92" i="19"/>
  <c r="I93" i="19"/>
  <c r="I94" i="19"/>
  <c r="I95" i="19"/>
  <c r="I5" i="19"/>
  <c r="I6" i="19"/>
  <c r="I7" i="19"/>
  <c r="I8" i="19"/>
  <c r="I9" i="19"/>
  <c r="I10" i="19"/>
  <c r="I11" i="19"/>
  <c r="I12" i="19"/>
  <c r="I13" i="19"/>
  <c r="I14" i="19"/>
  <c r="I15" i="19"/>
  <c r="I16" i="19"/>
  <c r="I17" i="19"/>
  <c r="I18" i="19"/>
  <c r="I19" i="19"/>
  <c r="I20" i="19"/>
  <c r="I21" i="19"/>
  <c r="I22" i="19"/>
  <c r="I23" i="19"/>
  <c r="I24" i="19"/>
  <c r="I25" i="19"/>
  <c r="I26" i="19"/>
  <c r="I27" i="19"/>
  <c r="I28" i="19"/>
  <c r="I29" i="19"/>
  <c r="I30" i="19"/>
  <c r="I31" i="19"/>
  <c r="I32" i="19"/>
  <c r="I34" i="19"/>
  <c r="I35" i="19"/>
  <c r="I36" i="19"/>
  <c r="I37" i="19"/>
  <c r="I38" i="19"/>
  <c r="I39" i="19"/>
  <c r="I40" i="19"/>
  <c r="I41" i="19"/>
  <c r="I42" i="19"/>
  <c r="I43" i="19"/>
  <c r="I44" i="19"/>
  <c r="I45" i="19"/>
  <c r="I46" i="19"/>
  <c r="I47" i="19"/>
  <c r="I48" i="19"/>
  <c r="I49" i="19"/>
  <c r="I50" i="19"/>
  <c r="I51" i="19"/>
  <c r="I52" i="19"/>
  <c r="I53" i="19"/>
  <c r="I54" i="19"/>
  <c r="I55" i="19"/>
  <c r="I56" i="19"/>
  <c r="I57" i="19"/>
  <c r="I58" i="19"/>
  <c r="I59" i="19"/>
  <c r="I60" i="19"/>
  <c r="I61" i="19"/>
  <c r="I62" i="19"/>
  <c r="I63" i="19"/>
  <c r="I64" i="19"/>
  <c r="I65" i="19"/>
  <c r="I4" i="19"/>
  <c r="D14" i="5" l="1"/>
  <c r="C4" i="19" s="1"/>
  <c r="K18" i="34"/>
  <c r="K17" i="34"/>
  <c r="K16" i="34"/>
  <c r="K15" i="34"/>
  <c r="P7" i="5"/>
  <c r="P6" i="5" s="1"/>
  <c r="P5" i="5"/>
  <c r="P4" i="5"/>
  <c r="P7" i="25" l="1"/>
  <c r="P6" i="25" s="1"/>
  <c r="P4" i="25"/>
  <c r="J18" i="36"/>
  <c r="J17" i="36"/>
  <c r="J16" i="36"/>
  <c r="J15" i="36"/>
  <c r="C5" i="19"/>
  <c r="C6" i="19" s="1"/>
  <c r="C7" i="19" s="1"/>
  <c r="C8" i="19" s="1"/>
  <c r="C9" i="19" s="1"/>
  <c r="C10" i="19" s="1"/>
  <c r="C11" i="19" s="1"/>
  <c r="C12" i="19" s="1"/>
  <c r="C13" i="19" s="1"/>
  <c r="C14" i="19" s="1"/>
  <c r="C15" i="19" s="1"/>
  <c r="C16" i="19" s="1"/>
  <c r="C17" i="19" s="1"/>
  <c r="C18" i="19" s="1"/>
  <c r="C19" i="19" s="1"/>
  <c r="C20" i="19" s="1"/>
  <c r="C21" i="19" s="1"/>
  <c r="C22" i="19" s="1"/>
  <c r="C23" i="19" s="1"/>
  <c r="C24" i="19" s="1"/>
  <c r="C25" i="19" s="1"/>
  <c r="C26" i="19" s="1"/>
  <c r="C27" i="19" s="1"/>
  <c r="C28" i="19" s="1"/>
  <c r="C29" i="19" s="1"/>
  <c r="C30" i="19" s="1"/>
  <c r="C31" i="19" s="1"/>
  <c r="C32" i="19" s="1"/>
  <c r="C33" i="19" s="1"/>
  <c r="C34" i="19" s="1"/>
  <c r="C35" i="19" s="1"/>
  <c r="C36" i="19" s="1"/>
  <c r="C37" i="19" s="1"/>
  <c r="C38" i="19" s="1"/>
  <c r="C39" i="19" s="1"/>
  <c r="C40" i="19" s="1"/>
  <c r="C41" i="19" s="1"/>
  <c r="C42" i="19" s="1"/>
  <c r="C43" i="19" s="1"/>
  <c r="C44" i="19" s="1"/>
  <c r="C45" i="19" s="1"/>
  <c r="C46" i="19" s="1"/>
  <c r="C47" i="19" s="1"/>
  <c r="C48" i="19" s="1"/>
  <c r="C49" i="19" s="1"/>
  <c r="C50" i="19" s="1"/>
  <c r="C51" i="19" s="1"/>
  <c r="C52" i="19" s="1"/>
  <c r="C53" i="19" s="1"/>
  <c r="C54" i="19" s="1"/>
  <c r="C55" i="19" s="1"/>
  <c r="C56" i="19" s="1"/>
  <c r="C57" i="19" s="1"/>
  <c r="C58" i="19" s="1"/>
  <c r="C59" i="19" s="1"/>
  <c r="C60" i="19" s="1"/>
  <c r="C61" i="19" s="1"/>
  <c r="C62" i="19" s="1"/>
  <c r="C63" i="19" s="1"/>
  <c r="C64" i="19" s="1"/>
  <c r="C65" i="19" s="1"/>
  <c r="C66" i="19" s="1"/>
  <c r="C67" i="19" s="1"/>
  <c r="C68" i="19" s="1"/>
  <c r="C69" i="19" s="1"/>
  <c r="C70" i="19" s="1"/>
  <c r="C71" i="19" s="1"/>
  <c r="C72" i="19" s="1"/>
  <c r="C73" i="19" s="1"/>
  <c r="C74" i="19" s="1"/>
  <c r="C75" i="19" s="1"/>
  <c r="C76" i="19" s="1"/>
  <c r="C77" i="19" s="1"/>
  <c r="C78" i="19" s="1"/>
  <c r="C79" i="19" s="1"/>
  <c r="C80" i="19" s="1"/>
  <c r="C81" i="19" s="1"/>
  <c r="C82" i="19" s="1"/>
  <c r="C83" i="19" s="1"/>
  <c r="C84" i="19" s="1"/>
  <c r="C85" i="19" s="1"/>
  <c r="C86" i="19" s="1"/>
  <c r="C87" i="19" s="1"/>
  <c r="C88" i="19" s="1"/>
  <c r="C89" i="19" s="1"/>
  <c r="C90" i="19" s="1"/>
  <c r="C91" i="19" s="1"/>
  <c r="C92" i="19" s="1"/>
  <c r="C93" i="19" s="1"/>
  <c r="C94" i="19" s="1"/>
  <c r="C95" i="19" s="1"/>
  <c r="C96" i="19" s="1"/>
  <c r="C97" i="19" s="1"/>
  <c r="C98" i="19" s="1"/>
  <c r="C99" i="19" s="1"/>
  <c r="C100" i="19" s="1"/>
  <c r="C101" i="19" s="1"/>
  <c r="C102" i="19" s="1"/>
  <c r="C103" i="19" s="1"/>
  <c r="C104" i="19" s="1"/>
  <c r="C105" i="19" s="1"/>
  <c r="AA5" i="27" l="1"/>
  <c r="AA5" i="20"/>
  <c r="A4" i="27" a="1"/>
  <c r="A4" i="27" l="1"/>
  <c r="AB6" i="20"/>
  <c r="AB7" i="20"/>
  <c r="AB8" i="20"/>
  <c r="AB9" i="20"/>
  <c r="AB10" i="20"/>
  <c r="AB11" i="20"/>
  <c r="AB12" i="20"/>
  <c r="AB13" i="20"/>
  <c r="AB14" i="20"/>
  <c r="AB15" i="20"/>
  <c r="AB16" i="20"/>
  <c r="AB17" i="20"/>
  <c r="AB18" i="20"/>
  <c r="AB19" i="20"/>
  <c r="AB20" i="20"/>
  <c r="AB21" i="20"/>
  <c r="AB22" i="20"/>
  <c r="AB23" i="20"/>
  <c r="AB24" i="20"/>
  <c r="AB25" i="20"/>
  <c r="AB26" i="20"/>
  <c r="AB27" i="20"/>
  <c r="AB28" i="20"/>
  <c r="AB29" i="20"/>
  <c r="AB30" i="20"/>
  <c r="AB31" i="20"/>
  <c r="AB32" i="20"/>
  <c r="AB33" i="20"/>
  <c r="AB34" i="20"/>
  <c r="AB35" i="20"/>
  <c r="AB36" i="20"/>
  <c r="AB37" i="20"/>
  <c r="AB38" i="20"/>
  <c r="AB39" i="20"/>
  <c r="AB40" i="20"/>
  <c r="AB41" i="20"/>
  <c r="AB42" i="20"/>
  <c r="AB43" i="20"/>
  <c r="AB44" i="20"/>
  <c r="AB45" i="20"/>
  <c r="AB46" i="20"/>
  <c r="AB47" i="20"/>
  <c r="AB48" i="20"/>
  <c r="AB49" i="20"/>
  <c r="AB50" i="20"/>
  <c r="AB51" i="20"/>
  <c r="AB52" i="20"/>
  <c r="AB53" i="20"/>
  <c r="AB54" i="20"/>
  <c r="AB55" i="20"/>
  <c r="AB56" i="20"/>
  <c r="AB57" i="20"/>
  <c r="AB58" i="20"/>
  <c r="AB59" i="20"/>
  <c r="AB60" i="20"/>
  <c r="AB61" i="20"/>
  <c r="AB62" i="20"/>
  <c r="AB63" i="20"/>
  <c r="AB64" i="20"/>
  <c r="AB65" i="20"/>
  <c r="AB66" i="20"/>
  <c r="AB67" i="20"/>
  <c r="AB68" i="20"/>
  <c r="AB69" i="20"/>
  <c r="AB70" i="20"/>
  <c r="AB71" i="20"/>
  <c r="AB72" i="20"/>
  <c r="AB73" i="20"/>
  <c r="AB74" i="20"/>
  <c r="AB75" i="20"/>
  <c r="AB76" i="20"/>
  <c r="AB77" i="20"/>
  <c r="AB78" i="20"/>
  <c r="AB79" i="20"/>
  <c r="AB80" i="20"/>
  <c r="AB81" i="20"/>
  <c r="AB82" i="20"/>
  <c r="AB83" i="20"/>
  <c r="AB84" i="20"/>
  <c r="AB85" i="20"/>
  <c r="AB86" i="20"/>
  <c r="AB87" i="20"/>
  <c r="AB88" i="20"/>
  <c r="AB89" i="20"/>
  <c r="AB90" i="20"/>
  <c r="AB91" i="20"/>
  <c r="AB92" i="20"/>
  <c r="AB93" i="20"/>
  <c r="AB94" i="20"/>
  <c r="AB95" i="20"/>
  <c r="AB96" i="20"/>
  <c r="AB97" i="20"/>
  <c r="AB98" i="20"/>
  <c r="AB99" i="20"/>
  <c r="AB100" i="20"/>
  <c r="AB101" i="20"/>
  <c r="AB102" i="20"/>
  <c r="AB103" i="20"/>
  <c r="AB104" i="20"/>
  <c r="AB105" i="20"/>
  <c r="AB106" i="20"/>
  <c r="AB107" i="20"/>
  <c r="AB108" i="20"/>
  <c r="AB109" i="20"/>
  <c r="AB110" i="20"/>
  <c r="AB111" i="20"/>
  <c r="AB112" i="20"/>
  <c r="AB113" i="20"/>
  <c r="AB114" i="20"/>
  <c r="AB115" i="20"/>
  <c r="AB116" i="20"/>
  <c r="AB117" i="20"/>
  <c r="AB118" i="20"/>
  <c r="AB119" i="20"/>
  <c r="AB120" i="20"/>
  <c r="AB121" i="20"/>
  <c r="AB122" i="20"/>
  <c r="AB123" i="20"/>
  <c r="AB124" i="20"/>
  <c r="AB125" i="20"/>
  <c r="AB126" i="20"/>
  <c r="AB127" i="20"/>
  <c r="AB128" i="20"/>
  <c r="AB129" i="20"/>
  <c r="AB130" i="20"/>
  <c r="AB131" i="20"/>
  <c r="AB132" i="20"/>
  <c r="AB133" i="20"/>
  <c r="AB134" i="20"/>
  <c r="AB135" i="20"/>
  <c r="AB136" i="20"/>
  <c r="AB137" i="20"/>
  <c r="AB138" i="20"/>
  <c r="AB139" i="20"/>
  <c r="AB140" i="20"/>
  <c r="AB141" i="20"/>
  <c r="AB142" i="20"/>
  <c r="AB143" i="20"/>
  <c r="AB144" i="20"/>
  <c r="AB145" i="20"/>
  <c r="AB146" i="20"/>
  <c r="AB147" i="20"/>
  <c r="AB148" i="20"/>
  <c r="AB149" i="20"/>
  <c r="AB150" i="20"/>
  <c r="AB151" i="20"/>
  <c r="AB152" i="20"/>
  <c r="AB153" i="20"/>
  <c r="AB154" i="20"/>
  <c r="AB155" i="20"/>
  <c r="AB156" i="20"/>
  <c r="AB157" i="20"/>
  <c r="AB158" i="20"/>
  <c r="AB159" i="20"/>
  <c r="AB160" i="20"/>
  <c r="AB161" i="20"/>
  <c r="AB162" i="20"/>
  <c r="AB163" i="20"/>
  <c r="AB164" i="20"/>
  <c r="AB165" i="20"/>
  <c r="AB166" i="20"/>
  <c r="AB167" i="20"/>
  <c r="AB168" i="20"/>
  <c r="AB169" i="20"/>
  <c r="AB170" i="20"/>
  <c r="AB171" i="20"/>
  <c r="AB172" i="20"/>
  <c r="AB173" i="20"/>
  <c r="AB174" i="20"/>
  <c r="AB175" i="20"/>
  <c r="AB176" i="20"/>
  <c r="AB177" i="20"/>
  <c r="AB178" i="20"/>
  <c r="AB179" i="20"/>
  <c r="AB180" i="20"/>
  <c r="AB181" i="20"/>
  <c r="AB182" i="20"/>
  <c r="AB183" i="20"/>
  <c r="AB184" i="20"/>
  <c r="AB185" i="20"/>
  <c r="AB186" i="20"/>
  <c r="AB187" i="20"/>
  <c r="AB188" i="20"/>
  <c r="AB189" i="20"/>
  <c r="AB190" i="20"/>
  <c r="AB191" i="20"/>
  <c r="AB192" i="20"/>
  <c r="AB193" i="20"/>
  <c r="AB194" i="20"/>
  <c r="AB195" i="20"/>
  <c r="AB196" i="20"/>
  <c r="AB197" i="20"/>
  <c r="AB198" i="20"/>
  <c r="AB199" i="20"/>
  <c r="AB200" i="20"/>
  <c r="AB201" i="20"/>
  <c r="AB202" i="20"/>
  <c r="AB203" i="20"/>
  <c r="AB204" i="20"/>
  <c r="AB205" i="20"/>
  <c r="AB206" i="20"/>
  <c r="AB207" i="20"/>
  <c r="AB208" i="20"/>
  <c r="AB209" i="20"/>
  <c r="AB210" i="20"/>
  <c r="AB211" i="20"/>
  <c r="AB212" i="20"/>
  <c r="AB213" i="20"/>
  <c r="AB214" i="20"/>
  <c r="AB215" i="20"/>
  <c r="AB216" i="20"/>
  <c r="AB217" i="20"/>
  <c r="AB218" i="20"/>
  <c r="AB219" i="20"/>
  <c r="AB220" i="20"/>
  <c r="AB221" i="20"/>
  <c r="AB222" i="20"/>
  <c r="AB223" i="20"/>
  <c r="AB224" i="20"/>
  <c r="AB225" i="20"/>
  <c r="AB226" i="20"/>
  <c r="AB227" i="20"/>
  <c r="AB228" i="20"/>
  <c r="AB229" i="20"/>
  <c r="AB230" i="20"/>
  <c r="AB231" i="20"/>
  <c r="AB232" i="20"/>
  <c r="AB233" i="20"/>
  <c r="AB234" i="20"/>
  <c r="AB235" i="20"/>
  <c r="AB236" i="20"/>
  <c r="AB237" i="20"/>
  <c r="AB238" i="20"/>
  <c r="AB239" i="20"/>
  <c r="AB240" i="20"/>
  <c r="AB241" i="20"/>
  <c r="AB242" i="20"/>
  <c r="AB243" i="20"/>
  <c r="AB244" i="20"/>
  <c r="AB245" i="20"/>
  <c r="AB246" i="20"/>
  <c r="AB247" i="20"/>
  <c r="AB248" i="20"/>
  <c r="AB249" i="20"/>
  <c r="AB250" i="20"/>
  <c r="AB251" i="20"/>
  <c r="AB252" i="20"/>
  <c r="AB253" i="20"/>
  <c r="AB254" i="20"/>
  <c r="AB255" i="20"/>
  <c r="AB256" i="20"/>
  <c r="AB257" i="20"/>
  <c r="AB258" i="20"/>
  <c r="AB259" i="20"/>
  <c r="AB260" i="20"/>
  <c r="AB261" i="20"/>
  <c r="AB262" i="20"/>
  <c r="AB263" i="20"/>
  <c r="AB264" i="20"/>
  <c r="AB265" i="20"/>
  <c r="AB266" i="20"/>
  <c r="AB267" i="20"/>
  <c r="AB268" i="20"/>
  <c r="AB269" i="20"/>
  <c r="AB270" i="20"/>
  <c r="AB271" i="20"/>
  <c r="AB272" i="20"/>
  <c r="AB273" i="20"/>
  <c r="AB274" i="20"/>
  <c r="AB275" i="20"/>
  <c r="AB276" i="20"/>
  <c r="AB277" i="20"/>
  <c r="AB278" i="20"/>
  <c r="AB279" i="20"/>
  <c r="AB280" i="20"/>
  <c r="AB281" i="20"/>
  <c r="AB282" i="20"/>
  <c r="AB283" i="20"/>
  <c r="AB284" i="20"/>
  <c r="AB285" i="20"/>
  <c r="AB286" i="20"/>
  <c r="AB287" i="20"/>
  <c r="AB288" i="20"/>
  <c r="AB289" i="20"/>
  <c r="AB290" i="20"/>
  <c r="AB291" i="20"/>
  <c r="AB292" i="20"/>
  <c r="AB293" i="20"/>
  <c r="AB294" i="20"/>
  <c r="AB295" i="20"/>
  <c r="AB296" i="20"/>
  <c r="AB297" i="20"/>
  <c r="AB298" i="20"/>
  <c r="AB299" i="20"/>
  <c r="AB300" i="20"/>
  <c r="AB301" i="20"/>
  <c r="AB302" i="20"/>
  <c r="AB303" i="20"/>
  <c r="AB304" i="20"/>
  <c r="AB305" i="20"/>
  <c r="AB306" i="20"/>
  <c r="AB307" i="20"/>
  <c r="AB308" i="20"/>
  <c r="AB309" i="20"/>
  <c r="AB310" i="20"/>
  <c r="AB311" i="20"/>
  <c r="AB312" i="20"/>
  <c r="AB313" i="20"/>
  <c r="AB314" i="20"/>
  <c r="AB315" i="20"/>
  <c r="AB316" i="20"/>
  <c r="AB317" i="20"/>
  <c r="AB318" i="20"/>
  <c r="AB319" i="20"/>
  <c r="AB320" i="20"/>
  <c r="AB321" i="20"/>
  <c r="AB322" i="20"/>
  <c r="AB323" i="20"/>
  <c r="AB324" i="20"/>
  <c r="AB325" i="20"/>
  <c r="AB326" i="20"/>
  <c r="AB327" i="20"/>
  <c r="AB328" i="20"/>
  <c r="AB329" i="20"/>
  <c r="AB330" i="20"/>
  <c r="AB331" i="20"/>
  <c r="AB332" i="20"/>
  <c r="AB333" i="20"/>
  <c r="AB334" i="20"/>
  <c r="AB335" i="20"/>
  <c r="AB336" i="20"/>
  <c r="AB337" i="20"/>
  <c r="AB338" i="20"/>
  <c r="AB339" i="20"/>
  <c r="AB340" i="20"/>
  <c r="AB341" i="20"/>
  <c r="AB342" i="20"/>
  <c r="AB343" i="20"/>
  <c r="AB344" i="20"/>
  <c r="AB345" i="20"/>
  <c r="AB346" i="20"/>
  <c r="AB347" i="20"/>
  <c r="AB348" i="20"/>
  <c r="AB349" i="20"/>
  <c r="AB350" i="20"/>
  <c r="AB351" i="20"/>
  <c r="AB352" i="20"/>
  <c r="AB353" i="20"/>
  <c r="AB354" i="20"/>
  <c r="AB355" i="20"/>
  <c r="AB356" i="20"/>
  <c r="AB357" i="20"/>
  <c r="AB358" i="20"/>
  <c r="AB359" i="20"/>
  <c r="AB360" i="20"/>
  <c r="AB361" i="20"/>
  <c r="AB362" i="20"/>
  <c r="AB363" i="20"/>
  <c r="AB364" i="20"/>
  <c r="AB365" i="20"/>
  <c r="AB366" i="20"/>
  <c r="AB367" i="20"/>
  <c r="AB368" i="20"/>
  <c r="AB369" i="20"/>
  <c r="AB370" i="20"/>
  <c r="AB371" i="20"/>
  <c r="AB372" i="20"/>
  <c r="AB373" i="20"/>
  <c r="AB374" i="20"/>
  <c r="AB375" i="20"/>
  <c r="AB376" i="20"/>
  <c r="AB377" i="20"/>
  <c r="AB378" i="20"/>
  <c r="AB379" i="20"/>
  <c r="AB380" i="20"/>
  <c r="AB381" i="20"/>
  <c r="AB382" i="20"/>
  <c r="AB383" i="20"/>
  <c r="AB384" i="20"/>
  <c r="AB385" i="20"/>
  <c r="AB386" i="20"/>
  <c r="AB387" i="20"/>
  <c r="AB388" i="20"/>
  <c r="AB389" i="20"/>
  <c r="AB390" i="20"/>
  <c r="AB391" i="20"/>
  <c r="AB392" i="20"/>
  <c r="AB393" i="20"/>
  <c r="AB394" i="20"/>
  <c r="AB395" i="20"/>
  <c r="AB396" i="20"/>
  <c r="AB397" i="20"/>
  <c r="AB398" i="20"/>
  <c r="AB399" i="20"/>
  <c r="AB400" i="20"/>
  <c r="AB401" i="20"/>
  <c r="AB402" i="20"/>
  <c r="AB403" i="20"/>
  <c r="AB404" i="20"/>
  <c r="AB405" i="20"/>
  <c r="AB406" i="20"/>
  <c r="AB407" i="20"/>
  <c r="AB408" i="20"/>
  <c r="AB409" i="20"/>
  <c r="AB410" i="20"/>
  <c r="AB411" i="20"/>
  <c r="AB412" i="20"/>
  <c r="AB413" i="20"/>
  <c r="AB414" i="20"/>
  <c r="AB415" i="20"/>
  <c r="AB416" i="20"/>
  <c r="AB417" i="20"/>
  <c r="AB418" i="20"/>
  <c r="AB419" i="20"/>
  <c r="AB420" i="20"/>
  <c r="AB421" i="20"/>
  <c r="AB422" i="20"/>
  <c r="AB423" i="20"/>
  <c r="AB424" i="20"/>
  <c r="AB425" i="20"/>
  <c r="AB426" i="20"/>
  <c r="AB427" i="20"/>
  <c r="AB428" i="20"/>
  <c r="AB429" i="20"/>
  <c r="AB430" i="20"/>
  <c r="AB431" i="20"/>
  <c r="AB432" i="20"/>
  <c r="AB433" i="20"/>
  <c r="AB434" i="20"/>
  <c r="AB435" i="20"/>
  <c r="AB436" i="20"/>
  <c r="AB437" i="20"/>
  <c r="AB438" i="20"/>
  <c r="AB439" i="20"/>
  <c r="AB440" i="20"/>
  <c r="AB441" i="20"/>
  <c r="AB442" i="20"/>
  <c r="AB443" i="20"/>
  <c r="AB444" i="20"/>
  <c r="AB445" i="20"/>
  <c r="AB446" i="20"/>
  <c r="AB447" i="20"/>
  <c r="AB448" i="20"/>
  <c r="AB449" i="20"/>
  <c r="AB450" i="20"/>
  <c r="AB451" i="20"/>
  <c r="AB452" i="20"/>
  <c r="AB453" i="20"/>
  <c r="AB454" i="20"/>
  <c r="AB455" i="20"/>
  <c r="AB456" i="20"/>
  <c r="AB457" i="20"/>
  <c r="AB458" i="20"/>
  <c r="AB459" i="20"/>
  <c r="AB460" i="20"/>
  <c r="AB461" i="20"/>
  <c r="AB6" i="27"/>
  <c r="AB7" i="27"/>
  <c r="AB8" i="27"/>
  <c r="AB9" i="27"/>
  <c r="AB10" i="27"/>
  <c r="AB11" i="27"/>
  <c r="AB12" i="27"/>
  <c r="AB13" i="27"/>
  <c r="AB14" i="27"/>
  <c r="AB15" i="27"/>
  <c r="AB16" i="27"/>
  <c r="AB17" i="27"/>
  <c r="AB18" i="27"/>
  <c r="AB19" i="27"/>
  <c r="AB20" i="27"/>
  <c r="AB21" i="27"/>
  <c r="AB22" i="27"/>
  <c r="AB23" i="27"/>
  <c r="AB24" i="27"/>
  <c r="AB25" i="27"/>
  <c r="AB26" i="27"/>
  <c r="AB27" i="27"/>
  <c r="AB28" i="27"/>
  <c r="AB29" i="27"/>
  <c r="AB30" i="27"/>
  <c r="AB31" i="27"/>
  <c r="AB32" i="27"/>
  <c r="AB33" i="27"/>
  <c r="AB34" i="27"/>
  <c r="AB35" i="27"/>
  <c r="AB36" i="27"/>
  <c r="AB37" i="27"/>
  <c r="AB38" i="27"/>
  <c r="AB39" i="27"/>
  <c r="AB40" i="27"/>
  <c r="AB41" i="27"/>
  <c r="AB42" i="27"/>
  <c r="AB43" i="27"/>
  <c r="AB44" i="27"/>
  <c r="AB45" i="27"/>
  <c r="AB46" i="27"/>
  <c r="AB47" i="27"/>
  <c r="AB48" i="27"/>
  <c r="AB49" i="27"/>
  <c r="AB50" i="27"/>
  <c r="AB51" i="27"/>
  <c r="AB52" i="27"/>
  <c r="AB53" i="27"/>
  <c r="AB54" i="27"/>
  <c r="AB55" i="27"/>
  <c r="AB56" i="27"/>
  <c r="AB57" i="27"/>
  <c r="AB58" i="27"/>
  <c r="AB59" i="27"/>
  <c r="AB60" i="27"/>
  <c r="AB61" i="27"/>
  <c r="AB62" i="27"/>
  <c r="AB63" i="27"/>
  <c r="AB64" i="27"/>
  <c r="AB65" i="27"/>
  <c r="AB66" i="27"/>
  <c r="AB67" i="27"/>
  <c r="AB68" i="27"/>
  <c r="AB69" i="27"/>
  <c r="AB70" i="27"/>
  <c r="AB71" i="27"/>
  <c r="AB72" i="27"/>
  <c r="AB73" i="27"/>
  <c r="AB74" i="27"/>
  <c r="AB75" i="27"/>
  <c r="AB76" i="27"/>
  <c r="AB77" i="27"/>
  <c r="AB78" i="27"/>
  <c r="AB79" i="27"/>
  <c r="AB80" i="27"/>
  <c r="AB81" i="27"/>
  <c r="AB82" i="27"/>
  <c r="AB83" i="27"/>
  <c r="AB84" i="27"/>
  <c r="AB85" i="27"/>
  <c r="AB86" i="27"/>
  <c r="AB87" i="27"/>
  <c r="AB88" i="27"/>
  <c r="AB89" i="27"/>
  <c r="AB90" i="27"/>
  <c r="AB91" i="27"/>
  <c r="AB92" i="27"/>
  <c r="AB93" i="27"/>
  <c r="AB94" i="27"/>
  <c r="AB95" i="27"/>
  <c r="AB96" i="27"/>
  <c r="AB97" i="27"/>
  <c r="AB98" i="27"/>
  <c r="AB99" i="27"/>
  <c r="AB100" i="27"/>
  <c r="AB101" i="27"/>
  <c r="AB102" i="27"/>
  <c r="AB103" i="27"/>
  <c r="AB104" i="27"/>
  <c r="AB105" i="27"/>
  <c r="AB106" i="27"/>
  <c r="AB107" i="27"/>
  <c r="AB108" i="27"/>
  <c r="AB109" i="27"/>
  <c r="AB110" i="27"/>
  <c r="AB111" i="27"/>
  <c r="AB112" i="27"/>
  <c r="AB113" i="27"/>
  <c r="AB114" i="27"/>
  <c r="AB115" i="27"/>
  <c r="AB116" i="27"/>
  <c r="AB117" i="27"/>
  <c r="AB118" i="27"/>
  <c r="AB119" i="27"/>
  <c r="AB120" i="27"/>
  <c r="AB121" i="27"/>
  <c r="AB122" i="27"/>
  <c r="AB123" i="27"/>
  <c r="AB124" i="27"/>
  <c r="AB125" i="27"/>
  <c r="AB126" i="27"/>
  <c r="AB127" i="27"/>
  <c r="AB128" i="27"/>
  <c r="AB129" i="27"/>
  <c r="AB130" i="27"/>
  <c r="AB131" i="27"/>
  <c r="AB132" i="27"/>
  <c r="AB133" i="27"/>
  <c r="AB134" i="27"/>
  <c r="AB135" i="27"/>
  <c r="AB136" i="27"/>
  <c r="AB137" i="27"/>
  <c r="AB138" i="27"/>
  <c r="AB139" i="27"/>
  <c r="AB140" i="27"/>
  <c r="AB141" i="27"/>
  <c r="AB142" i="27"/>
  <c r="AB143" i="27"/>
  <c r="AB144" i="27"/>
  <c r="AB145" i="27"/>
  <c r="AB146" i="27"/>
  <c r="AB147" i="27"/>
  <c r="AB148" i="27"/>
  <c r="AB149" i="27"/>
  <c r="AB150" i="27"/>
  <c r="AB151" i="27"/>
  <c r="AB152" i="27"/>
  <c r="AB153" i="27"/>
  <c r="AB154" i="27"/>
  <c r="AB155" i="27"/>
  <c r="AB156" i="27"/>
  <c r="AB157" i="27"/>
  <c r="AB158" i="27"/>
  <c r="AB159" i="27"/>
  <c r="AB160" i="27"/>
  <c r="AB161" i="27"/>
  <c r="AB162" i="27"/>
  <c r="AB163" i="27"/>
  <c r="AB164" i="27"/>
  <c r="AB165" i="27"/>
  <c r="AB166" i="27"/>
  <c r="AB167" i="27"/>
  <c r="AB168" i="27"/>
  <c r="AB169" i="27"/>
  <c r="AB170" i="27"/>
  <c r="AB171" i="27"/>
  <c r="AB172" i="27"/>
  <c r="AB173" i="27"/>
  <c r="AB174" i="27"/>
  <c r="AB175" i="27"/>
  <c r="AB176" i="27"/>
  <c r="AB177" i="27"/>
  <c r="AB178" i="27"/>
  <c r="AB179" i="27"/>
  <c r="AB180" i="27"/>
  <c r="AB181" i="27"/>
  <c r="AB182" i="27"/>
  <c r="AB183" i="27"/>
  <c r="AB184" i="27"/>
  <c r="AB185" i="27"/>
  <c r="AB186" i="27"/>
  <c r="AB187" i="27"/>
  <c r="AB188" i="27"/>
  <c r="AB189" i="27"/>
  <c r="AB190" i="27"/>
  <c r="AB191" i="27"/>
  <c r="AB192" i="27"/>
  <c r="AB193" i="27"/>
  <c r="AB194" i="27"/>
  <c r="AB195" i="27"/>
  <c r="AB196" i="27"/>
  <c r="AB197" i="27"/>
  <c r="AB198" i="27"/>
  <c r="AB199" i="27"/>
  <c r="AB200" i="27"/>
  <c r="AB201" i="27"/>
  <c r="AB202" i="27"/>
  <c r="AB203" i="27"/>
  <c r="AB204" i="27"/>
  <c r="AB205" i="27"/>
  <c r="AB206" i="27"/>
  <c r="AB207" i="27"/>
  <c r="AB208" i="27"/>
  <c r="AB209" i="27"/>
  <c r="AB210" i="27"/>
  <c r="AB211" i="27"/>
  <c r="AB212" i="27"/>
  <c r="AB213" i="27"/>
  <c r="AB214" i="27"/>
  <c r="AB215" i="27"/>
  <c r="AB216" i="27"/>
  <c r="AB217" i="27"/>
  <c r="AB218" i="27"/>
  <c r="AB219" i="27"/>
  <c r="AB220" i="27"/>
  <c r="AB221" i="27"/>
  <c r="AB222" i="27"/>
  <c r="AB223" i="27"/>
  <c r="AB224" i="27"/>
  <c r="AB225" i="27"/>
  <c r="AB226" i="27"/>
  <c r="AB227" i="27"/>
  <c r="AB228" i="27"/>
  <c r="AB229" i="27"/>
  <c r="AB230" i="27"/>
  <c r="AB231" i="27"/>
  <c r="AB232" i="27"/>
  <c r="AB233" i="27"/>
  <c r="AB234" i="27"/>
  <c r="AB235" i="27"/>
  <c r="AB236" i="27"/>
  <c r="AB237" i="27"/>
  <c r="AB238" i="27"/>
  <c r="AB239" i="27"/>
  <c r="AB240" i="27"/>
  <c r="AB241" i="27"/>
  <c r="AB242" i="27"/>
  <c r="AB243" i="27"/>
  <c r="AB244" i="27"/>
  <c r="AB245" i="27"/>
  <c r="AB246" i="27"/>
  <c r="AB247" i="27"/>
  <c r="AB248" i="27"/>
  <c r="AB249" i="27"/>
  <c r="AB250" i="27"/>
  <c r="AB251" i="27"/>
  <c r="AB252" i="27"/>
  <c r="AB253" i="27"/>
  <c r="AB254" i="27"/>
  <c r="AB255" i="27"/>
  <c r="AB256" i="27"/>
  <c r="AB257" i="27"/>
  <c r="AB258" i="27"/>
  <c r="AB259" i="27"/>
  <c r="AB260" i="27"/>
  <c r="AB261" i="27"/>
  <c r="AB262" i="27"/>
  <c r="AB263" i="27"/>
  <c r="AB264" i="27"/>
  <c r="AB265" i="27"/>
  <c r="AB266" i="27"/>
  <c r="AB267" i="27"/>
  <c r="AB268" i="27"/>
  <c r="AB269" i="27"/>
  <c r="AB270" i="27"/>
  <c r="AB271" i="27"/>
  <c r="AB272" i="27"/>
  <c r="AB273" i="27"/>
  <c r="AB274" i="27"/>
  <c r="AB275" i="27"/>
  <c r="AB276" i="27"/>
  <c r="AB277" i="27"/>
  <c r="AB278" i="27"/>
  <c r="AB279" i="27"/>
  <c r="AB280" i="27"/>
  <c r="AB281" i="27"/>
  <c r="AB282" i="27"/>
  <c r="AB283" i="27"/>
  <c r="AB284" i="27"/>
  <c r="AB285" i="27"/>
  <c r="AB286" i="27"/>
  <c r="AB287" i="27"/>
  <c r="AB288" i="27"/>
  <c r="AB289" i="27"/>
  <c r="AB290" i="27"/>
  <c r="AB291" i="27"/>
  <c r="AB292" i="27"/>
  <c r="AB293" i="27"/>
  <c r="AB294" i="27"/>
  <c r="AB295" i="27"/>
  <c r="AB296" i="27"/>
  <c r="AB297" i="27"/>
  <c r="AB298" i="27"/>
  <c r="AB299" i="27"/>
  <c r="AB300" i="27"/>
  <c r="AB301" i="27"/>
  <c r="AB302" i="27"/>
  <c r="AB303" i="27"/>
  <c r="AB304" i="27"/>
  <c r="AB305" i="27"/>
  <c r="AB306" i="27"/>
  <c r="AB307" i="27"/>
  <c r="AB308" i="27"/>
  <c r="AB309" i="27"/>
  <c r="AB310" i="27"/>
  <c r="AB311" i="27"/>
  <c r="AB312" i="27"/>
  <c r="AB313" i="27"/>
  <c r="AB314" i="27"/>
  <c r="AB315" i="27"/>
  <c r="AB316" i="27"/>
  <c r="AB317" i="27"/>
  <c r="AB318" i="27"/>
  <c r="AB319" i="27"/>
  <c r="AB320" i="27"/>
  <c r="AB321" i="27"/>
  <c r="AB322" i="27"/>
  <c r="AB323" i="27"/>
  <c r="AB324" i="27"/>
  <c r="AB325" i="27"/>
  <c r="AB326" i="27"/>
  <c r="AB327" i="27"/>
  <c r="AB328" i="27"/>
  <c r="AB329" i="27"/>
  <c r="AB330" i="27"/>
  <c r="AB331" i="27"/>
  <c r="AB332" i="27"/>
  <c r="AB333" i="27"/>
  <c r="AB334" i="27"/>
  <c r="AB335" i="27"/>
  <c r="AB336" i="27"/>
  <c r="AB337" i="27"/>
  <c r="AB338" i="27"/>
  <c r="AB339" i="27"/>
  <c r="AB340" i="27"/>
  <c r="AB341" i="27"/>
  <c r="AB342" i="27"/>
  <c r="AB343" i="27"/>
  <c r="AB344" i="27"/>
  <c r="AB345" i="27"/>
  <c r="AB346" i="27"/>
  <c r="AB347" i="27"/>
  <c r="AB348" i="27"/>
  <c r="AB349" i="27"/>
  <c r="AB350" i="27"/>
  <c r="AB351" i="27"/>
  <c r="AB352" i="27"/>
  <c r="AB353" i="27"/>
  <c r="AB354" i="27"/>
  <c r="AB355" i="27"/>
  <c r="AB356" i="27"/>
  <c r="AB357" i="27"/>
  <c r="AB358" i="27"/>
  <c r="AB359" i="27"/>
  <c r="AB360" i="27"/>
  <c r="AB361" i="27"/>
  <c r="AB362" i="27"/>
  <c r="AB363" i="27"/>
  <c r="AB364" i="27"/>
  <c r="AB365" i="27"/>
  <c r="AB366" i="27"/>
  <c r="AB367" i="27"/>
  <c r="AB368" i="27"/>
  <c r="AB369" i="27"/>
  <c r="AB370" i="27"/>
  <c r="AB371" i="27"/>
  <c r="AB372" i="27"/>
  <c r="AB373" i="27"/>
  <c r="AB374" i="27"/>
  <c r="AB375" i="27"/>
  <c r="AB376" i="27"/>
  <c r="AB377" i="27"/>
  <c r="AB378" i="27"/>
  <c r="AB379" i="27"/>
  <c r="AB380" i="27"/>
  <c r="AB381" i="27"/>
  <c r="AB382" i="27"/>
  <c r="AB383" i="27"/>
  <c r="AB384" i="27"/>
  <c r="AB385" i="27"/>
  <c r="AB386" i="27"/>
  <c r="AB387" i="27"/>
  <c r="AB388" i="27"/>
  <c r="AB389" i="27"/>
  <c r="AB390" i="27"/>
  <c r="AB391" i="27"/>
  <c r="AB392" i="27"/>
  <c r="AB393" i="27"/>
  <c r="AB394" i="27"/>
  <c r="AB395" i="27"/>
  <c r="AB396" i="27"/>
  <c r="AB397" i="27"/>
  <c r="AB398" i="27"/>
  <c r="AB399" i="27"/>
  <c r="AB400" i="27"/>
  <c r="AB401" i="27"/>
  <c r="AB402" i="27"/>
  <c r="AB403" i="27"/>
  <c r="AB404" i="27"/>
  <c r="AB405" i="27"/>
  <c r="AB406" i="27"/>
  <c r="AB407" i="27"/>
  <c r="AB408" i="27"/>
  <c r="AB409" i="27"/>
  <c r="AB410" i="27"/>
  <c r="AB411" i="27"/>
  <c r="AB412" i="27"/>
  <c r="AB413" i="27"/>
  <c r="AB414" i="27"/>
  <c r="AB415" i="27"/>
  <c r="AB416" i="27"/>
  <c r="AB417" i="27"/>
  <c r="AB418" i="27"/>
  <c r="AB419" i="27"/>
  <c r="AB420" i="27"/>
  <c r="AB421" i="27"/>
  <c r="AB422" i="27"/>
  <c r="AB423" i="27"/>
  <c r="AB424" i="27"/>
  <c r="AB425" i="27"/>
  <c r="AB426" i="27"/>
  <c r="AB427" i="27"/>
  <c r="AB428" i="27"/>
  <c r="AB429" i="27"/>
  <c r="AB430" i="27"/>
  <c r="AB431" i="27"/>
  <c r="AB432" i="27"/>
  <c r="AB433" i="27"/>
  <c r="AB434" i="27"/>
  <c r="AB435" i="27"/>
  <c r="AB436" i="27"/>
  <c r="AB437" i="27"/>
  <c r="AB438" i="27"/>
  <c r="AB439" i="27"/>
  <c r="AB440" i="27"/>
  <c r="AB441" i="27"/>
  <c r="AB442" i="27"/>
  <c r="AB443" i="27"/>
  <c r="AB444" i="27"/>
  <c r="AB445" i="27"/>
  <c r="AB446" i="27"/>
  <c r="AB447" i="27"/>
  <c r="AB448" i="27"/>
  <c r="AB449" i="27"/>
  <c r="AB450" i="27"/>
  <c r="AB451" i="27"/>
  <c r="AB452" i="27"/>
  <c r="AB453" i="27"/>
  <c r="AB454" i="27"/>
  <c r="AB455" i="27"/>
  <c r="AB456" i="27"/>
  <c r="AB457" i="27"/>
  <c r="AB458" i="27"/>
  <c r="AB459" i="27"/>
  <c r="AB460" i="27"/>
  <c r="AB461" i="27"/>
  <c r="AA461" i="27"/>
  <c r="AA460" i="27"/>
  <c r="AA459" i="27"/>
  <c r="AA458" i="27"/>
  <c r="AA457" i="27"/>
  <c r="AA456" i="27"/>
  <c r="AA455" i="27"/>
  <c r="AA454" i="27"/>
  <c r="AA453" i="27"/>
  <c r="AA452" i="27"/>
  <c r="AA451" i="27"/>
  <c r="AA450" i="27"/>
  <c r="AA449" i="27"/>
  <c r="AA448" i="27"/>
  <c r="AA447" i="27"/>
  <c r="AA446" i="27"/>
  <c r="AA445" i="27"/>
  <c r="AA444" i="27"/>
  <c r="AA443" i="27"/>
  <c r="AA442" i="27"/>
  <c r="AA441" i="27"/>
  <c r="AA440" i="27"/>
  <c r="AA439" i="27"/>
  <c r="AA438" i="27"/>
  <c r="AA437" i="27"/>
  <c r="AA436" i="27"/>
  <c r="AA435" i="27"/>
  <c r="AA434" i="27"/>
  <c r="AA433" i="27"/>
  <c r="AA432" i="27"/>
  <c r="AA431" i="27"/>
  <c r="AA430" i="27"/>
  <c r="AA429" i="27"/>
  <c r="AA428" i="27"/>
  <c r="AA427" i="27"/>
  <c r="AA426" i="27"/>
  <c r="AA425" i="27"/>
  <c r="AA424" i="27"/>
  <c r="AA423" i="27"/>
  <c r="AA422" i="27"/>
  <c r="AA421" i="27"/>
  <c r="AA420" i="27"/>
  <c r="AA419" i="27"/>
  <c r="AA418" i="27"/>
  <c r="AA417" i="27"/>
  <c r="AA416" i="27"/>
  <c r="AA415" i="27"/>
  <c r="AA414" i="27"/>
  <c r="AA413" i="27"/>
  <c r="AA412" i="27"/>
  <c r="AA411" i="27"/>
  <c r="AA410" i="27"/>
  <c r="AA409" i="27"/>
  <c r="AA408" i="27"/>
  <c r="AA407" i="27"/>
  <c r="AA406" i="27"/>
  <c r="AA405" i="27"/>
  <c r="AA404" i="27"/>
  <c r="AA403" i="27"/>
  <c r="AA402" i="27"/>
  <c r="AA401" i="27"/>
  <c r="AA400" i="27"/>
  <c r="AA399" i="27"/>
  <c r="AA398" i="27"/>
  <c r="AA397" i="27"/>
  <c r="AA396" i="27"/>
  <c r="AA395" i="27"/>
  <c r="AA394" i="27"/>
  <c r="AA393" i="27"/>
  <c r="AA392" i="27"/>
  <c r="AA391" i="27"/>
  <c r="AA390" i="27"/>
  <c r="AA389" i="27"/>
  <c r="AA388" i="27"/>
  <c r="AA387" i="27"/>
  <c r="AA386" i="27"/>
  <c r="AA385" i="27"/>
  <c r="AA384" i="27"/>
  <c r="AA383" i="27"/>
  <c r="AA382" i="27"/>
  <c r="AA381" i="27"/>
  <c r="AA380" i="27"/>
  <c r="AA379" i="27"/>
  <c r="AA378" i="27"/>
  <c r="AA377" i="27"/>
  <c r="AA376" i="27"/>
  <c r="AA375" i="27"/>
  <c r="AA374" i="27"/>
  <c r="AA373" i="27"/>
  <c r="AA372" i="27"/>
  <c r="AA371" i="27"/>
  <c r="AA370" i="27"/>
  <c r="AA369" i="27"/>
  <c r="AA368" i="27"/>
  <c r="AA367" i="27"/>
  <c r="AA366" i="27"/>
  <c r="AA365" i="27"/>
  <c r="AA364" i="27"/>
  <c r="AA363" i="27"/>
  <c r="AA362" i="27"/>
  <c r="AA361" i="27"/>
  <c r="AA360" i="27"/>
  <c r="AA359" i="27"/>
  <c r="AA358" i="27"/>
  <c r="AA357" i="27"/>
  <c r="AA356" i="27"/>
  <c r="AA355" i="27"/>
  <c r="AA354" i="27"/>
  <c r="AA353" i="27"/>
  <c r="AA352" i="27"/>
  <c r="AA351" i="27"/>
  <c r="AA350" i="27"/>
  <c r="AA349" i="27"/>
  <c r="AA348" i="27"/>
  <c r="AA347" i="27"/>
  <c r="AA346" i="27"/>
  <c r="AA345" i="27"/>
  <c r="AA344" i="27"/>
  <c r="AA343" i="27"/>
  <c r="AA342" i="27"/>
  <c r="AA341" i="27"/>
  <c r="AA340" i="27"/>
  <c r="AA339" i="27"/>
  <c r="AA338" i="27"/>
  <c r="AA337" i="27"/>
  <c r="AA336" i="27"/>
  <c r="AA335" i="27"/>
  <c r="AA334" i="27"/>
  <c r="AA333" i="27"/>
  <c r="AA332" i="27"/>
  <c r="AA331" i="27"/>
  <c r="AA330" i="27"/>
  <c r="AA329" i="27"/>
  <c r="AA328" i="27"/>
  <c r="AA327" i="27"/>
  <c r="AA326" i="27"/>
  <c r="AA325" i="27"/>
  <c r="AA324" i="27"/>
  <c r="AA323" i="27"/>
  <c r="AA322" i="27"/>
  <c r="AA321" i="27"/>
  <c r="AA320" i="27"/>
  <c r="AA319" i="27"/>
  <c r="AA318" i="27"/>
  <c r="AA317" i="27"/>
  <c r="AA316" i="27"/>
  <c r="AA315" i="27"/>
  <c r="AA314" i="27"/>
  <c r="AA313" i="27"/>
  <c r="AA312" i="27"/>
  <c r="AA311" i="27"/>
  <c r="AA310" i="27"/>
  <c r="AA309" i="27"/>
  <c r="AA308" i="27"/>
  <c r="AA307" i="27"/>
  <c r="AA306" i="27"/>
  <c r="AA305" i="27"/>
  <c r="AA304" i="27"/>
  <c r="AA303" i="27"/>
  <c r="AA302" i="27"/>
  <c r="AA301" i="27"/>
  <c r="AA300" i="27"/>
  <c r="AA299" i="27"/>
  <c r="AA298" i="27"/>
  <c r="AA297" i="27"/>
  <c r="AA296" i="27"/>
  <c r="AA295" i="27"/>
  <c r="AA294" i="27"/>
  <c r="AA293" i="27"/>
  <c r="AA292" i="27"/>
  <c r="AA291" i="27"/>
  <c r="AA290" i="27"/>
  <c r="AA289" i="27"/>
  <c r="AA288" i="27"/>
  <c r="AA287" i="27"/>
  <c r="AA286" i="27"/>
  <c r="AA285" i="27"/>
  <c r="AA284" i="27"/>
  <c r="AA283" i="27"/>
  <c r="AA282" i="27"/>
  <c r="AA281" i="27"/>
  <c r="AA280" i="27"/>
  <c r="AA279" i="27"/>
  <c r="AA278" i="27"/>
  <c r="AA277" i="27"/>
  <c r="AA276" i="27"/>
  <c r="AA275" i="27"/>
  <c r="AA274" i="27"/>
  <c r="AA273" i="27"/>
  <c r="AA272" i="27"/>
  <c r="AA271" i="27"/>
  <c r="AA270" i="27"/>
  <c r="AA269" i="27"/>
  <c r="AA268" i="27"/>
  <c r="AA267" i="27"/>
  <c r="AA266" i="27"/>
  <c r="AA265" i="27"/>
  <c r="AA264" i="27"/>
  <c r="AA263" i="27"/>
  <c r="AA262" i="27"/>
  <c r="AA261" i="27"/>
  <c r="AA260" i="27"/>
  <c r="AA259" i="27"/>
  <c r="AA258" i="27"/>
  <c r="AA257" i="27"/>
  <c r="AA256" i="27"/>
  <c r="AA255" i="27"/>
  <c r="AA254" i="27"/>
  <c r="AA253" i="27"/>
  <c r="AA252" i="27"/>
  <c r="AA251" i="27"/>
  <c r="AA250" i="27"/>
  <c r="AA249" i="27"/>
  <c r="AA248" i="27"/>
  <c r="AA247" i="27"/>
  <c r="AA246" i="27"/>
  <c r="AA245" i="27"/>
  <c r="AA244" i="27"/>
  <c r="AA243" i="27"/>
  <c r="AA242" i="27"/>
  <c r="AA241" i="27"/>
  <c r="AA240" i="27"/>
  <c r="AA239" i="27"/>
  <c r="AA238" i="27"/>
  <c r="AA237" i="27"/>
  <c r="AA236" i="27"/>
  <c r="AA235" i="27"/>
  <c r="AA234" i="27"/>
  <c r="AA233" i="27"/>
  <c r="AA232" i="27"/>
  <c r="AA231" i="27"/>
  <c r="AA230" i="27"/>
  <c r="AA229" i="27"/>
  <c r="AA228" i="27"/>
  <c r="AA227" i="27"/>
  <c r="AA226" i="27"/>
  <c r="AA225" i="27"/>
  <c r="AA224" i="27"/>
  <c r="AA223" i="27"/>
  <c r="AA222" i="27"/>
  <c r="AA221" i="27"/>
  <c r="AA220" i="27"/>
  <c r="AA219" i="27"/>
  <c r="AA218" i="27"/>
  <c r="AA217" i="27"/>
  <c r="AA216" i="27"/>
  <c r="AA215" i="27"/>
  <c r="AA214" i="27"/>
  <c r="AA213" i="27"/>
  <c r="AA212" i="27"/>
  <c r="AA211" i="27"/>
  <c r="AA210" i="27"/>
  <c r="AA209" i="27"/>
  <c r="AA208" i="27"/>
  <c r="AA207" i="27"/>
  <c r="AA206" i="27"/>
  <c r="AA205" i="27"/>
  <c r="AA204" i="27"/>
  <c r="AA203" i="27"/>
  <c r="AA202" i="27"/>
  <c r="AA201" i="27"/>
  <c r="AA200" i="27"/>
  <c r="AA199" i="27"/>
  <c r="AA198" i="27"/>
  <c r="AA197" i="27"/>
  <c r="AA196" i="27"/>
  <c r="AA195" i="27"/>
  <c r="AA194" i="27"/>
  <c r="AA193" i="27"/>
  <c r="AA192" i="27"/>
  <c r="AA191" i="27"/>
  <c r="AA190" i="27"/>
  <c r="AA189" i="27"/>
  <c r="AA188" i="27"/>
  <c r="AA187" i="27"/>
  <c r="AA186" i="27"/>
  <c r="AA185" i="27"/>
  <c r="AA184" i="27"/>
  <c r="AA183" i="27"/>
  <c r="AA182" i="27"/>
  <c r="AA181" i="27"/>
  <c r="AA180" i="27"/>
  <c r="AA179" i="27"/>
  <c r="AA178" i="27"/>
  <c r="AA177" i="27"/>
  <c r="AA176" i="27"/>
  <c r="AA175" i="27"/>
  <c r="AA174" i="27"/>
  <c r="AA173" i="27"/>
  <c r="AA172" i="27"/>
  <c r="AA171" i="27"/>
  <c r="AA170" i="27"/>
  <c r="AA169" i="27"/>
  <c r="AA168" i="27"/>
  <c r="AA167" i="27"/>
  <c r="AA166" i="27"/>
  <c r="AA165" i="27"/>
  <c r="AA164" i="27"/>
  <c r="AA163" i="27"/>
  <c r="AA162" i="27"/>
  <c r="AA161" i="27"/>
  <c r="AA160" i="27"/>
  <c r="AA159" i="27"/>
  <c r="AA158" i="27"/>
  <c r="AA157" i="27"/>
  <c r="AA156" i="27"/>
  <c r="AA155" i="27"/>
  <c r="AA154" i="27"/>
  <c r="AA153" i="27"/>
  <c r="AA152" i="27"/>
  <c r="AA151" i="27"/>
  <c r="AA150" i="27"/>
  <c r="AA149" i="27"/>
  <c r="AA148" i="27"/>
  <c r="AA147" i="27"/>
  <c r="AA146" i="27"/>
  <c r="AA145" i="27"/>
  <c r="AA144" i="27"/>
  <c r="AA143" i="27"/>
  <c r="AA142" i="27"/>
  <c r="AA141" i="27"/>
  <c r="AA140" i="27"/>
  <c r="AA139" i="27"/>
  <c r="AA138" i="27"/>
  <c r="AA137" i="27"/>
  <c r="AA136" i="27"/>
  <c r="AA135" i="27"/>
  <c r="AA134" i="27"/>
  <c r="AA133" i="27"/>
  <c r="AA132" i="27"/>
  <c r="AA131" i="27"/>
  <c r="AA130" i="27"/>
  <c r="AA129" i="27"/>
  <c r="AA128" i="27"/>
  <c r="AA127" i="27"/>
  <c r="AA126" i="27"/>
  <c r="AA125" i="27"/>
  <c r="AA124" i="27"/>
  <c r="AA123" i="27"/>
  <c r="AA122" i="27"/>
  <c r="AA121" i="27"/>
  <c r="AA120" i="27"/>
  <c r="AA119" i="27"/>
  <c r="AA118" i="27"/>
  <c r="AA117" i="27"/>
  <c r="AA116" i="27"/>
  <c r="AA115" i="27"/>
  <c r="AA114" i="27"/>
  <c r="AA113" i="27"/>
  <c r="AA112" i="27"/>
  <c r="AA111" i="27"/>
  <c r="AA110" i="27"/>
  <c r="AA109" i="27"/>
  <c r="AA108" i="27"/>
  <c r="AA107" i="27"/>
  <c r="AA106" i="27"/>
  <c r="AA105" i="27"/>
  <c r="AA104" i="27"/>
  <c r="AA103" i="27"/>
  <c r="AA102" i="27"/>
  <c r="AA101" i="27"/>
  <c r="AA100" i="27"/>
  <c r="AA99" i="27"/>
  <c r="AA98" i="27"/>
  <c r="AA97" i="27"/>
  <c r="AA96" i="27"/>
  <c r="AA95" i="27"/>
  <c r="AA94" i="27"/>
  <c r="AA93" i="27"/>
  <c r="AA92" i="27"/>
  <c r="AA91" i="27"/>
  <c r="AA90" i="27"/>
  <c r="AA89" i="27"/>
  <c r="AA88" i="27"/>
  <c r="AA87" i="27"/>
  <c r="AA86" i="27"/>
  <c r="AA85" i="27"/>
  <c r="AA84" i="27"/>
  <c r="AA83" i="27"/>
  <c r="AA82" i="27"/>
  <c r="AA81" i="27"/>
  <c r="AA80" i="27"/>
  <c r="AA79" i="27"/>
  <c r="AA78" i="27"/>
  <c r="AA77" i="27"/>
  <c r="AA76" i="27"/>
  <c r="AA75" i="27"/>
  <c r="AA74" i="27"/>
  <c r="AA73" i="27"/>
  <c r="AA72" i="27"/>
  <c r="AA71" i="27"/>
  <c r="AA70" i="27"/>
  <c r="AA69" i="27"/>
  <c r="AA68" i="27"/>
  <c r="AA67" i="27"/>
  <c r="AA66" i="27"/>
  <c r="AA65" i="27"/>
  <c r="AA64" i="27"/>
  <c r="AA63" i="27"/>
  <c r="AA62" i="27"/>
  <c r="AA61" i="27"/>
  <c r="AA60" i="27"/>
  <c r="AA59" i="27"/>
  <c r="AA58" i="27"/>
  <c r="AA57" i="27"/>
  <c r="AA56" i="27"/>
  <c r="AA55" i="27"/>
  <c r="AA54" i="27"/>
  <c r="AA53" i="27"/>
  <c r="AA52" i="27"/>
  <c r="AA51" i="27"/>
  <c r="AA50" i="27"/>
  <c r="AA49" i="27"/>
  <c r="AA48" i="27"/>
  <c r="AA47" i="27"/>
  <c r="AA46" i="27"/>
  <c r="AA45" i="27"/>
  <c r="AA44" i="27"/>
  <c r="AA43" i="27"/>
  <c r="AA42" i="27"/>
  <c r="AA41" i="27"/>
  <c r="AA40" i="27"/>
  <c r="AA39" i="27"/>
  <c r="AA38" i="27"/>
  <c r="AA37" i="27"/>
  <c r="AA36" i="27"/>
  <c r="AA35" i="27"/>
  <c r="AA34" i="27"/>
  <c r="AA33" i="27"/>
  <c r="AA32" i="27"/>
  <c r="AA31" i="27"/>
  <c r="AA30" i="27"/>
  <c r="AA29" i="27"/>
  <c r="AA28" i="27"/>
  <c r="AA27" i="27"/>
  <c r="AA26" i="27"/>
  <c r="AA25" i="27"/>
  <c r="AA24" i="27"/>
  <c r="AA23" i="27"/>
  <c r="AA22" i="27"/>
  <c r="AA21" i="27"/>
  <c r="AA20" i="27"/>
  <c r="AA19" i="27"/>
  <c r="AA18" i="27"/>
  <c r="AA17" i="27"/>
  <c r="AA16" i="27"/>
  <c r="AA15" i="27"/>
  <c r="AA14" i="27"/>
  <c r="AA13" i="27"/>
  <c r="AA12" i="27"/>
  <c r="AA11" i="27"/>
  <c r="AA10" i="27"/>
  <c r="AA9" i="27"/>
  <c r="AA8" i="27"/>
  <c r="AA7" i="27"/>
  <c r="AA6" i="27"/>
  <c r="AA129" i="20"/>
  <c r="AA130" i="20"/>
  <c r="AA131" i="20"/>
  <c r="AA132" i="20"/>
  <c r="AA133" i="20"/>
  <c r="AA134" i="20"/>
  <c r="AA135" i="20"/>
  <c r="AA136" i="20"/>
  <c r="AA137" i="20"/>
  <c r="AA138" i="20"/>
  <c r="AA139" i="20"/>
  <c r="AA140" i="20"/>
  <c r="AA141" i="20"/>
  <c r="AA142" i="20"/>
  <c r="AA143" i="20"/>
  <c r="AA144" i="20"/>
  <c r="AA145" i="20"/>
  <c r="AA146" i="20"/>
  <c r="AA147" i="20"/>
  <c r="AA148" i="20"/>
  <c r="AA149" i="20"/>
  <c r="AA150" i="20"/>
  <c r="AA151" i="20"/>
  <c r="AA152" i="20"/>
  <c r="AA153" i="20"/>
  <c r="AA154" i="20"/>
  <c r="AA155" i="20"/>
  <c r="AA156" i="20"/>
  <c r="AA157" i="20"/>
  <c r="AA158" i="20"/>
  <c r="AA159" i="20"/>
  <c r="AA160" i="20"/>
  <c r="AA161" i="20"/>
  <c r="AA162" i="20"/>
  <c r="AA163" i="20"/>
  <c r="AA164" i="20"/>
  <c r="AA165" i="20"/>
  <c r="AA166" i="20"/>
  <c r="AA167" i="20"/>
  <c r="AA168" i="20"/>
  <c r="AA169" i="20"/>
  <c r="AA170" i="20"/>
  <c r="AA171" i="20"/>
  <c r="AA172" i="20"/>
  <c r="AA173" i="20"/>
  <c r="AA174" i="20"/>
  <c r="AA175" i="20"/>
  <c r="AA176" i="20"/>
  <c r="AA177" i="20"/>
  <c r="AA178" i="20"/>
  <c r="AA179" i="20"/>
  <c r="AA180" i="20"/>
  <c r="AA181" i="20"/>
  <c r="AA182" i="20"/>
  <c r="AA183" i="20"/>
  <c r="AA184" i="20"/>
  <c r="AA185" i="20"/>
  <c r="AA186" i="20"/>
  <c r="AA187" i="20"/>
  <c r="AA188" i="20"/>
  <c r="AA189" i="20"/>
  <c r="AA190" i="20"/>
  <c r="AA191" i="20"/>
  <c r="AA192" i="20"/>
  <c r="AA193" i="20"/>
  <c r="AA194" i="20"/>
  <c r="AA195" i="20"/>
  <c r="AA196" i="20"/>
  <c r="AA197" i="20"/>
  <c r="AA198" i="20"/>
  <c r="AA199" i="20"/>
  <c r="AA200" i="20"/>
  <c r="AA201" i="20"/>
  <c r="AA202" i="20"/>
  <c r="AA203" i="20"/>
  <c r="AA204" i="20"/>
  <c r="AA205" i="20"/>
  <c r="AA206" i="20"/>
  <c r="AA207" i="20"/>
  <c r="AA208" i="20"/>
  <c r="AA209" i="20"/>
  <c r="AA210" i="20"/>
  <c r="AA211" i="20"/>
  <c r="AA212" i="20"/>
  <c r="AA213" i="20"/>
  <c r="AA214" i="20"/>
  <c r="AA215" i="20"/>
  <c r="AA216" i="20"/>
  <c r="AA217" i="20"/>
  <c r="AA218" i="20"/>
  <c r="AA219" i="20"/>
  <c r="AA220" i="20"/>
  <c r="AA221" i="20"/>
  <c r="AA222" i="20"/>
  <c r="AA223" i="20"/>
  <c r="AA224" i="20"/>
  <c r="AA225" i="20"/>
  <c r="AA226" i="20"/>
  <c r="AA227" i="20"/>
  <c r="AA228" i="20"/>
  <c r="AA229" i="20"/>
  <c r="AA230" i="20"/>
  <c r="AA231" i="20"/>
  <c r="AA232" i="20"/>
  <c r="AA233" i="20"/>
  <c r="AA234" i="20"/>
  <c r="AA235" i="20"/>
  <c r="AA236" i="20"/>
  <c r="AA237" i="20"/>
  <c r="AA238" i="20"/>
  <c r="AA239" i="20"/>
  <c r="AA240" i="20"/>
  <c r="AA241" i="20"/>
  <c r="AA242" i="20"/>
  <c r="AA243" i="20"/>
  <c r="AA244" i="20"/>
  <c r="AA245" i="20"/>
  <c r="AA246" i="20"/>
  <c r="AA247" i="20"/>
  <c r="AA248" i="20"/>
  <c r="AA249" i="20"/>
  <c r="AA250" i="20"/>
  <c r="AA251" i="20"/>
  <c r="AA252" i="20"/>
  <c r="AA253" i="20"/>
  <c r="AA254" i="20"/>
  <c r="AA255" i="20"/>
  <c r="AA256" i="20"/>
  <c r="AA257" i="20"/>
  <c r="AA258" i="20"/>
  <c r="AA259" i="20"/>
  <c r="AA260" i="20"/>
  <c r="AA261" i="20"/>
  <c r="AA262" i="20"/>
  <c r="AA263" i="20"/>
  <c r="AA264" i="20"/>
  <c r="AA265" i="20"/>
  <c r="AA266" i="20"/>
  <c r="AA267" i="20"/>
  <c r="AA268" i="20"/>
  <c r="AA269" i="20"/>
  <c r="AA270" i="20"/>
  <c r="AA271" i="20"/>
  <c r="AA272" i="20"/>
  <c r="AA273" i="20"/>
  <c r="AA274" i="20"/>
  <c r="AA275" i="20"/>
  <c r="AA276" i="20"/>
  <c r="AA277" i="20"/>
  <c r="AA278" i="20"/>
  <c r="AA279" i="20"/>
  <c r="AA280" i="20"/>
  <c r="AA281" i="20"/>
  <c r="AA282" i="20"/>
  <c r="AA283" i="20"/>
  <c r="AA284" i="20"/>
  <c r="AA285" i="20"/>
  <c r="AA286" i="20"/>
  <c r="AA287" i="20"/>
  <c r="AA288" i="20"/>
  <c r="AA289" i="20"/>
  <c r="AA290" i="20"/>
  <c r="AA291" i="20"/>
  <c r="AA292" i="20"/>
  <c r="AA293" i="20"/>
  <c r="AA294" i="20"/>
  <c r="AA295" i="20"/>
  <c r="AA296" i="20"/>
  <c r="AA297" i="20"/>
  <c r="AA298" i="20"/>
  <c r="AA299" i="20"/>
  <c r="AA300" i="20"/>
  <c r="AA301" i="20"/>
  <c r="AA302" i="20"/>
  <c r="AA303" i="20"/>
  <c r="AA304" i="20"/>
  <c r="AA305" i="20"/>
  <c r="AA306" i="20"/>
  <c r="AA307" i="20"/>
  <c r="AA308" i="20"/>
  <c r="AA309" i="20"/>
  <c r="AA310" i="20"/>
  <c r="AA311" i="20"/>
  <c r="AA312" i="20"/>
  <c r="AA313" i="20"/>
  <c r="AA314" i="20"/>
  <c r="AA315" i="20"/>
  <c r="AA316" i="20"/>
  <c r="AA317" i="20"/>
  <c r="AA318" i="20"/>
  <c r="AA319" i="20"/>
  <c r="AA320" i="20"/>
  <c r="AA321" i="20"/>
  <c r="AA322" i="20"/>
  <c r="AA323" i="20"/>
  <c r="AA324" i="20"/>
  <c r="AA325" i="20"/>
  <c r="AA326" i="20"/>
  <c r="AA327" i="20"/>
  <c r="AA328" i="20"/>
  <c r="AA329" i="20"/>
  <c r="AA330" i="20"/>
  <c r="AA331" i="20"/>
  <c r="AA332" i="20"/>
  <c r="AA333" i="20"/>
  <c r="AA334" i="20"/>
  <c r="AA335" i="20"/>
  <c r="AA336" i="20"/>
  <c r="AA337" i="20"/>
  <c r="AA338" i="20"/>
  <c r="AA339" i="20"/>
  <c r="AA340" i="20"/>
  <c r="AA341" i="20"/>
  <c r="AA342" i="20"/>
  <c r="AA343" i="20"/>
  <c r="AA344" i="20"/>
  <c r="AA345" i="20"/>
  <c r="AA346" i="20"/>
  <c r="AA347" i="20"/>
  <c r="AA348" i="20"/>
  <c r="AA349" i="20"/>
  <c r="AA350" i="20"/>
  <c r="AA351" i="20"/>
  <c r="AA352" i="20"/>
  <c r="AA353" i="20"/>
  <c r="AA354" i="20"/>
  <c r="AA355" i="20"/>
  <c r="AA356" i="20"/>
  <c r="AA357" i="20"/>
  <c r="AA358" i="20"/>
  <c r="AA359" i="20"/>
  <c r="AA360" i="20"/>
  <c r="AA361" i="20"/>
  <c r="AA362" i="20"/>
  <c r="AA363" i="20"/>
  <c r="AA364" i="20"/>
  <c r="AA365" i="20"/>
  <c r="AA366" i="20"/>
  <c r="AA367" i="20"/>
  <c r="AA368" i="20"/>
  <c r="AA369" i="20"/>
  <c r="AA370" i="20"/>
  <c r="AA371" i="20"/>
  <c r="AA372" i="20"/>
  <c r="AA373" i="20"/>
  <c r="AA374" i="20"/>
  <c r="AA375" i="20"/>
  <c r="AA376" i="20"/>
  <c r="AA377" i="20"/>
  <c r="AA378" i="20"/>
  <c r="AA379" i="20"/>
  <c r="AA380" i="20"/>
  <c r="AA381" i="20"/>
  <c r="AA382" i="20"/>
  <c r="AA383" i="20"/>
  <c r="AA384" i="20"/>
  <c r="AA385" i="20"/>
  <c r="AA386" i="20"/>
  <c r="AA387" i="20"/>
  <c r="AA388" i="20"/>
  <c r="AA389" i="20"/>
  <c r="AA390" i="20"/>
  <c r="AA391" i="20"/>
  <c r="AA392" i="20"/>
  <c r="AA393" i="20"/>
  <c r="AA394" i="20"/>
  <c r="AA395" i="20"/>
  <c r="AA396" i="20"/>
  <c r="AA397" i="20"/>
  <c r="AA398" i="20"/>
  <c r="AA399" i="20"/>
  <c r="AA400" i="20"/>
  <c r="AA401" i="20"/>
  <c r="AA402" i="20"/>
  <c r="AA403" i="20"/>
  <c r="AA404" i="20"/>
  <c r="AA405" i="20"/>
  <c r="AA406" i="20"/>
  <c r="AA407" i="20"/>
  <c r="AA408" i="20"/>
  <c r="AA409" i="20"/>
  <c r="AA410" i="20"/>
  <c r="AA411" i="20"/>
  <c r="AA412" i="20"/>
  <c r="AA413" i="20"/>
  <c r="AA414" i="20"/>
  <c r="AA415" i="20"/>
  <c r="AA416" i="20"/>
  <c r="AA417" i="20"/>
  <c r="AA418" i="20"/>
  <c r="AA419" i="20"/>
  <c r="AA420" i="20"/>
  <c r="AA421" i="20"/>
  <c r="AA422" i="20"/>
  <c r="AA423" i="20"/>
  <c r="AA424" i="20"/>
  <c r="AA425" i="20"/>
  <c r="AA426" i="20"/>
  <c r="AA427" i="20"/>
  <c r="AA428" i="20"/>
  <c r="AA429" i="20"/>
  <c r="AA430" i="20"/>
  <c r="AA431" i="20"/>
  <c r="AA432" i="20"/>
  <c r="AA433" i="20"/>
  <c r="AA434" i="20"/>
  <c r="AA435" i="20"/>
  <c r="AA436" i="20"/>
  <c r="AA437" i="20"/>
  <c r="AA438" i="20"/>
  <c r="AA439" i="20"/>
  <c r="AA440" i="20"/>
  <c r="AA441" i="20"/>
  <c r="AA442" i="20"/>
  <c r="AA443" i="20"/>
  <c r="AA444" i="20"/>
  <c r="AA445" i="20"/>
  <c r="AA446" i="20"/>
  <c r="AA447" i="20"/>
  <c r="AA448" i="20"/>
  <c r="AA449" i="20"/>
  <c r="AA450" i="20"/>
  <c r="AA451" i="20"/>
  <c r="AA452" i="20"/>
  <c r="AA453" i="20"/>
  <c r="AA454" i="20"/>
  <c r="AA455" i="20"/>
  <c r="AA456" i="20"/>
  <c r="AA457" i="20"/>
  <c r="AA458" i="20"/>
  <c r="AA459" i="20"/>
  <c r="AA460" i="20"/>
  <c r="AA461" i="20"/>
  <c r="AA128" i="20"/>
  <c r="AA100" i="20"/>
  <c r="AA101" i="20"/>
  <c r="AA102" i="20"/>
  <c r="AA103" i="20"/>
  <c r="AA104" i="20"/>
  <c r="AA105" i="20"/>
  <c r="AA106" i="20"/>
  <c r="AA107" i="20"/>
  <c r="AA108" i="20"/>
  <c r="AA109" i="20"/>
  <c r="AA110" i="20"/>
  <c r="AA111" i="20"/>
  <c r="AA112" i="20"/>
  <c r="AA113" i="20"/>
  <c r="AA114" i="20"/>
  <c r="AA115" i="20"/>
  <c r="AA116" i="20"/>
  <c r="AA117" i="20"/>
  <c r="AA118" i="20"/>
  <c r="AA119" i="20"/>
  <c r="AA120" i="20"/>
  <c r="AA121" i="20"/>
  <c r="AA122" i="20"/>
  <c r="AA123" i="20"/>
  <c r="AA124" i="20"/>
  <c r="AA125" i="20"/>
  <c r="AA126" i="20"/>
  <c r="AA127" i="20"/>
  <c r="AA7" i="20"/>
  <c r="AA8" i="20"/>
  <c r="AA9" i="20"/>
  <c r="AA10" i="20"/>
  <c r="AA11" i="20"/>
  <c r="AA12" i="20"/>
  <c r="AA13" i="20"/>
  <c r="AA14" i="20"/>
  <c r="AA15" i="20"/>
  <c r="AA16" i="20"/>
  <c r="AA17" i="20"/>
  <c r="AA18" i="20"/>
  <c r="AA19" i="20"/>
  <c r="AA20" i="20"/>
  <c r="AA21" i="20"/>
  <c r="AA22" i="20"/>
  <c r="AA23" i="20"/>
  <c r="AA24" i="20"/>
  <c r="AA25" i="20"/>
  <c r="AA26" i="20"/>
  <c r="AA27" i="20"/>
  <c r="AA28" i="20"/>
  <c r="AA29" i="20"/>
  <c r="AA30" i="20"/>
  <c r="AA31" i="20"/>
  <c r="AA32" i="20"/>
  <c r="AA33" i="20"/>
  <c r="AA34" i="20"/>
  <c r="AA35" i="20"/>
  <c r="AA36" i="20"/>
  <c r="AA37" i="20"/>
  <c r="AA38" i="20"/>
  <c r="AA39" i="20"/>
  <c r="AA40" i="20"/>
  <c r="AA41" i="20"/>
  <c r="AA42" i="20"/>
  <c r="AA43" i="20"/>
  <c r="AA44" i="20"/>
  <c r="AA45" i="20"/>
  <c r="AA46" i="20"/>
  <c r="AA47" i="20"/>
  <c r="AA48" i="20"/>
  <c r="AA49" i="20"/>
  <c r="AA50" i="20"/>
  <c r="AA51" i="20"/>
  <c r="AA52" i="20"/>
  <c r="AA53" i="20"/>
  <c r="AA54" i="20"/>
  <c r="AA55" i="20"/>
  <c r="AA56" i="20"/>
  <c r="AA57" i="20"/>
  <c r="AA58" i="20"/>
  <c r="AA59" i="20"/>
  <c r="AA60" i="20"/>
  <c r="AA61" i="20"/>
  <c r="AA62" i="20"/>
  <c r="AA63" i="20"/>
  <c r="AA64" i="20"/>
  <c r="AA65" i="20"/>
  <c r="AA66" i="20"/>
  <c r="AA67" i="20"/>
  <c r="AA68" i="20"/>
  <c r="AA69" i="20"/>
  <c r="AA70" i="20"/>
  <c r="AA71" i="20"/>
  <c r="AA72" i="20"/>
  <c r="AA73" i="20"/>
  <c r="AA74" i="20"/>
  <c r="AA75" i="20"/>
  <c r="AA76" i="20"/>
  <c r="AA77" i="20"/>
  <c r="AA78" i="20"/>
  <c r="AA79" i="20"/>
  <c r="AA80" i="20"/>
  <c r="AA81" i="20"/>
  <c r="AA82" i="20"/>
  <c r="AA83" i="20"/>
  <c r="AA84" i="20"/>
  <c r="AA85" i="20"/>
  <c r="AA86" i="20"/>
  <c r="AA87" i="20"/>
  <c r="AA88" i="20"/>
  <c r="AA89" i="20"/>
  <c r="AA90" i="20"/>
  <c r="AA91" i="20"/>
  <c r="AA92" i="20"/>
  <c r="AA93" i="20"/>
  <c r="AA94" i="20"/>
  <c r="AA95" i="20"/>
  <c r="AA96" i="20"/>
  <c r="AA97" i="20"/>
  <c r="AA98" i="20"/>
  <c r="AA99" i="20"/>
  <c r="AA6" i="20"/>
  <c r="A4" i="20" a="1"/>
  <c r="A4" i="20" l="1"/>
  <c r="B10" i="31"/>
  <c r="B10" i="30" l="1"/>
  <c r="E440" i="26" l="1"/>
  <c r="G440" i="26" s="1"/>
  <c r="E441" i="26"/>
  <c r="G441" i="26" s="1"/>
  <c r="E442" i="26"/>
  <c r="G442" i="26" s="1"/>
  <c r="E443" i="26"/>
  <c r="G443" i="26" s="1"/>
  <c r="E444" i="26"/>
  <c r="G444" i="26" s="1"/>
  <c r="E445" i="26"/>
  <c r="G445" i="26" s="1"/>
  <c r="E446" i="26"/>
  <c r="G446" i="26" s="1"/>
  <c r="E447" i="26"/>
  <c r="G447" i="26" s="1"/>
  <c r="E448" i="26"/>
  <c r="G448" i="26" s="1"/>
  <c r="E449" i="26"/>
  <c r="G449" i="26" s="1"/>
  <c r="E450" i="26"/>
  <c r="G450" i="26" s="1"/>
  <c r="E451" i="26"/>
  <c r="G451" i="26" s="1"/>
  <c r="E452" i="26"/>
  <c r="G452" i="26" s="1"/>
  <c r="E453" i="26"/>
  <c r="G453" i="26" s="1"/>
  <c r="E454" i="26"/>
  <c r="G454" i="26" s="1"/>
  <c r="E455" i="26"/>
  <c r="G455" i="26" s="1"/>
  <c r="E456" i="26"/>
  <c r="G456" i="26" s="1"/>
  <c r="E457" i="26"/>
  <c r="G457" i="26" s="1"/>
  <c r="E458" i="26"/>
  <c r="G458" i="26" s="1"/>
  <c r="E459" i="26"/>
  <c r="G459" i="26" s="1"/>
  <c r="E460" i="26"/>
  <c r="G460" i="26" s="1"/>
  <c r="E461" i="26"/>
  <c r="G461" i="26" s="1"/>
  <c r="E462" i="26"/>
  <c r="G462" i="26" s="1"/>
  <c r="E463" i="26"/>
  <c r="G463" i="26" s="1"/>
  <c r="E464" i="26"/>
  <c r="G464" i="26" s="1"/>
  <c r="E465" i="26"/>
  <c r="G465" i="26" s="1"/>
  <c r="E466" i="26"/>
  <c r="G466" i="26" s="1"/>
  <c r="E467" i="26"/>
  <c r="G467" i="26" s="1"/>
  <c r="E468" i="26"/>
  <c r="G468" i="26" s="1"/>
  <c r="E469" i="26"/>
  <c r="G469" i="26" s="1"/>
  <c r="D440" i="26"/>
  <c r="D441" i="26"/>
  <c r="D442" i="26"/>
  <c r="D443" i="26"/>
  <c r="D444" i="26"/>
  <c r="D445" i="26"/>
  <c r="D446" i="26"/>
  <c r="D447" i="26"/>
  <c r="D448" i="26"/>
  <c r="D449" i="26"/>
  <c r="D450" i="26"/>
  <c r="D451" i="26"/>
  <c r="D452" i="26"/>
  <c r="D453" i="26"/>
  <c r="D454" i="26"/>
  <c r="D455" i="26"/>
  <c r="D456" i="26"/>
  <c r="D457" i="26"/>
  <c r="D458" i="26"/>
  <c r="D459" i="26"/>
  <c r="D460" i="26"/>
  <c r="D461" i="26"/>
  <c r="D462" i="26"/>
  <c r="D463" i="26"/>
  <c r="D464" i="26"/>
  <c r="D465" i="26"/>
  <c r="D466" i="26"/>
  <c r="D467" i="26"/>
  <c r="D468" i="26"/>
  <c r="D469" i="26"/>
  <c r="S14" i="25"/>
  <c r="I15" i="26"/>
  <c r="K14" i="26"/>
  <c r="B9" i="25"/>
  <c r="J15" i="26" l="1"/>
  <c r="K15" i="26" s="1"/>
  <c r="S15" i="25" s="1"/>
  <c r="P5" i="25"/>
  <c r="B6" i="25" s="1"/>
  <c r="AC41" i="25"/>
  <c r="AC40" i="25"/>
  <c r="AC39" i="25"/>
  <c r="AC38" i="25"/>
  <c r="AC37" i="25"/>
  <c r="D15" i="25"/>
  <c r="P14" i="25"/>
  <c r="H5" i="25"/>
  <c r="AC41" i="5"/>
  <c r="AC38" i="5"/>
  <c r="A6" i="27" a="1"/>
  <c r="D16" i="25" l="1"/>
  <c r="D17" i="25" s="1"/>
  <c r="D18" i="25" s="1"/>
  <c r="D19" i="25" s="1"/>
  <c r="D20" i="25" s="1"/>
  <c r="D21" i="25" s="1"/>
  <c r="D22" i="25" s="1"/>
  <c r="D23" i="25" s="1"/>
  <c r="D24" i="25" s="1"/>
  <c r="D25" i="25" s="1"/>
  <c r="D26" i="25" s="1"/>
  <c r="D27" i="25" s="1"/>
  <c r="D28" i="25" s="1"/>
  <c r="D29" i="25" s="1"/>
  <c r="D30" i="25" s="1"/>
  <c r="D31" i="25" s="1"/>
  <c r="D32" i="25" s="1"/>
  <c r="D33" i="25" s="1"/>
  <c r="D34" i="25" s="1"/>
  <c r="D35" i="25" s="1"/>
  <c r="D36" i="25" s="1"/>
  <c r="D37" i="25" s="1"/>
  <c r="D38" i="25" s="1"/>
  <c r="D39" i="25" s="1"/>
  <c r="D40" i="25" s="1"/>
  <c r="D41" i="25" s="1"/>
  <c r="D42" i="25" s="1"/>
  <c r="D43" i="25" s="1"/>
  <c r="D44" i="25" s="1"/>
  <c r="D45" i="25" s="1"/>
  <c r="D46" i="25" s="1"/>
  <c r="D47" i="25" s="1"/>
  <c r="D48" i="25" s="1"/>
  <c r="D49" i="25" s="1"/>
  <c r="D50" i="25" s="1"/>
  <c r="D51" i="25" s="1"/>
  <c r="D52" i="25" s="1"/>
  <c r="D53" i="25" s="1"/>
  <c r="D54" i="25" s="1"/>
  <c r="D55" i="25" s="1"/>
  <c r="D56" i="25" s="1"/>
  <c r="D57" i="25" s="1"/>
  <c r="D58" i="25" s="1"/>
  <c r="D59" i="25" s="1"/>
  <c r="D60" i="25" s="1"/>
  <c r="D61" i="25" s="1"/>
  <c r="D62" i="25" s="1"/>
  <c r="D63" i="25" s="1"/>
  <c r="D64" i="25" s="1"/>
  <c r="D65" i="25" s="1"/>
  <c r="D66" i="25" s="1"/>
  <c r="D67" i="25" s="1"/>
  <c r="D68" i="25" s="1"/>
  <c r="D69" i="25" s="1"/>
  <c r="D70" i="25" s="1"/>
  <c r="D71" i="25" s="1"/>
  <c r="D72" i="25" s="1"/>
  <c r="D73" i="25" s="1"/>
  <c r="D74" i="25" s="1"/>
  <c r="D75" i="25" s="1"/>
  <c r="D76" i="25" s="1"/>
  <c r="D77" i="25" s="1"/>
  <c r="D78" i="25" s="1"/>
  <c r="D79" i="25" s="1"/>
  <c r="D80" i="25" s="1"/>
  <c r="D81" i="25" s="1"/>
  <c r="D82" i="25" s="1"/>
  <c r="D83" i="25" s="1"/>
  <c r="D84" i="25" s="1"/>
  <c r="D85" i="25" s="1"/>
  <c r="D86" i="25" s="1"/>
  <c r="D87" i="25" s="1"/>
  <c r="D88" i="25" s="1"/>
  <c r="D89" i="25" s="1"/>
  <c r="D90" i="25" s="1"/>
  <c r="D91" i="25" s="1"/>
  <c r="D92" i="25" s="1"/>
  <c r="D93" i="25" s="1"/>
  <c r="D94" i="25" s="1"/>
  <c r="D95" i="25" s="1"/>
  <c r="D96" i="25" s="1"/>
  <c r="D97" i="25" s="1"/>
  <c r="D98" i="25" s="1"/>
  <c r="D99" i="25" s="1"/>
  <c r="D100" i="25" s="1"/>
  <c r="D101" i="25" s="1"/>
  <c r="D102" i="25" s="1"/>
  <c r="D103" i="25" s="1"/>
  <c r="D104" i="25" s="1"/>
  <c r="D105" i="25" s="1"/>
  <c r="D106" i="25" s="1"/>
  <c r="D107" i="25" s="1"/>
  <c r="D108" i="25" s="1"/>
  <c r="D109" i="25" s="1"/>
  <c r="D110" i="25" s="1"/>
  <c r="D111" i="25" s="1"/>
  <c r="D112" i="25" s="1"/>
  <c r="D113" i="25" s="1"/>
  <c r="D114" i="25" s="1"/>
  <c r="D115" i="25" s="1"/>
  <c r="D116" i="25" s="1"/>
  <c r="D117" i="25" s="1"/>
  <c r="D118" i="25" s="1"/>
  <c r="D119" i="25" s="1"/>
  <c r="D120" i="25" s="1"/>
  <c r="D121" i="25" s="1"/>
  <c r="D122" i="25" s="1"/>
  <c r="D123" i="25" s="1"/>
  <c r="D124" i="25" s="1"/>
  <c r="D125" i="25" s="1"/>
  <c r="D126" i="25" s="1"/>
  <c r="D127" i="25" s="1"/>
  <c r="D128" i="25" s="1"/>
  <c r="D129" i="25" s="1"/>
  <c r="D130" i="25" s="1"/>
  <c r="D131" i="25" s="1"/>
  <c r="D132" i="25" s="1"/>
  <c r="D133" i="25" s="1"/>
  <c r="D134" i="25" s="1"/>
  <c r="D135" i="25" s="1"/>
  <c r="D136" i="25" s="1"/>
  <c r="D137" i="25" s="1"/>
  <c r="D138" i="25" s="1"/>
  <c r="D139" i="25" s="1"/>
  <c r="D140" i="25" s="1"/>
  <c r="D141" i="25" s="1"/>
  <c r="D142" i="25" s="1"/>
  <c r="D143" i="25" s="1"/>
  <c r="D144" i="25" s="1"/>
  <c r="D145" i="25" s="1"/>
  <c r="D146" i="25" s="1"/>
  <c r="D147" i="25" s="1"/>
  <c r="D148" i="25" s="1"/>
  <c r="D149" i="25" s="1"/>
  <c r="D150" i="25" s="1"/>
  <c r="D151" i="25" s="1"/>
  <c r="D152" i="25" s="1"/>
  <c r="D153" i="25" s="1"/>
  <c r="D154" i="25" s="1"/>
  <c r="D155" i="25" s="1"/>
  <c r="D156" i="25" s="1"/>
  <c r="D157" i="25" s="1"/>
  <c r="D158" i="25" s="1"/>
  <c r="D159" i="25" s="1"/>
  <c r="D160" i="25" s="1"/>
  <c r="D161" i="25" s="1"/>
  <c r="D162" i="25" s="1"/>
  <c r="D163" i="25" s="1"/>
  <c r="D164" i="25" s="1"/>
  <c r="D165" i="25" s="1"/>
  <c r="D166" i="25" s="1"/>
  <c r="D167" i="25" s="1"/>
  <c r="D168" i="25" s="1"/>
  <c r="D169" i="25" s="1"/>
  <c r="D170" i="25" s="1"/>
  <c r="D171" i="25" s="1"/>
  <c r="D172" i="25" s="1"/>
  <c r="D173" i="25" s="1"/>
  <c r="D174" i="25" s="1"/>
  <c r="D175" i="25" s="1"/>
  <c r="D176" i="25" s="1"/>
  <c r="D177" i="25" s="1"/>
  <c r="D178" i="25" s="1"/>
  <c r="D179" i="25" s="1"/>
  <c r="D180" i="25" s="1"/>
  <c r="D181" i="25" s="1"/>
  <c r="D182" i="25" s="1"/>
  <c r="D183" i="25" s="1"/>
  <c r="D184" i="25" s="1"/>
  <c r="D185" i="25" s="1"/>
  <c r="D186" i="25" s="1"/>
  <c r="D187" i="25" s="1"/>
  <c r="D188" i="25" s="1"/>
  <c r="D189" i="25" s="1"/>
  <c r="D190" i="25" s="1"/>
  <c r="D191" i="25" s="1"/>
  <c r="D192" i="25" s="1"/>
  <c r="D193" i="25" s="1"/>
  <c r="D194" i="25" s="1"/>
  <c r="D195" i="25" s="1"/>
  <c r="D196" i="25" s="1"/>
  <c r="D197" i="25" s="1"/>
  <c r="D198" i="25" s="1"/>
  <c r="D199" i="25" s="1"/>
  <c r="D200" i="25" s="1"/>
  <c r="D201" i="25" s="1"/>
  <c r="D202" i="25" s="1"/>
  <c r="D203" i="25" s="1"/>
  <c r="D204" i="25" s="1"/>
  <c r="D205" i="25" s="1"/>
  <c r="D206" i="25" s="1"/>
  <c r="D207" i="25" s="1"/>
  <c r="D208" i="25" s="1"/>
  <c r="D209" i="25" s="1"/>
  <c r="D210" i="25" s="1"/>
  <c r="D211" i="25" s="1"/>
  <c r="D212" i="25" s="1"/>
  <c r="D213" i="25" s="1"/>
  <c r="D214" i="25" s="1"/>
  <c r="D215" i="25" s="1"/>
  <c r="D216" i="25" s="1"/>
  <c r="D217" i="25" s="1"/>
  <c r="D218" i="25" s="1"/>
  <c r="D219" i="25" s="1"/>
  <c r="D220" i="25" s="1"/>
  <c r="D221" i="25" s="1"/>
  <c r="D222" i="25" s="1"/>
  <c r="D223" i="25" s="1"/>
  <c r="D224" i="25" s="1"/>
  <c r="D225" i="25" s="1"/>
  <c r="D226" i="25" s="1"/>
  <c r="D227" i="25" s="1"/>
  <c r="D228" i="25" s="1"/>
  <c r="D229" i="25" s="1"/>
  <c r="D230" i="25" s="1"/>
  <c r="D231" i="25" s="1"/>
  <c r="D232" i="25" s="1"/>
  <c r="D233" i="25" s="1"/>
  <c r="D234" i="25" s="1"/>
  <c r="D235" i="25" s="1"/>
  <c r="D236" i="25" s="1"/>
  <c r="D237" i="25" s="1"/>
  <c r="D238" i="25" s="1"/>
  <c r="D239" i="25" s="1"/>
  <c r="D240" i="25" s="1"/>
  <c r="D241" i="25" s="1"/>
  <c r="D242" i="25" s="1"/>
  <c r="D243" i="25" s="1"/>
  <c r="D244" i="25" s="1"/>
  <c r="D245" i="25" s="1"/>
  <c r="D246" i="25" s="1"/>
  <c r="D247" i="25" s="1"/>
  <c r="D248" i="25" s="1"/>
  <c r="D249" i="25" s="1"/>
  <c r="D250" i="25" s="1"/>
  <c r="D251" i="25" s="1"/>
  <c r="D252" i="25" s="1"/>
  <c r="D253" i="25" s="1"/>
  <c r="D254" i="25" s="1"/>
  <c r="D255" i="25" s="1"/>
  <c r="D256" i="25" s="1"/>
  <c r="D257" i="25" s="1"/>
  <c r="D258" i="25" s="1"/>
  <c r="D259" i="25" s="1"/>
  <c r="D260" i="25" s="1"/>
  <c r="D261" i="25" s="1"/>
  <c r="D262" i="25" s="1"/>
  <c r="D263" i="25" s="1"/>
  <c r="D264" i="25" s="1"/>
  <c r="D265" i="25" s="1"/>
  <c r="D266" i="25" s="1"/>
  <c r="D267" i="25" s="1"/>
  <c r="D268" i="25" s="1"/>
  <c r="D269" i="25" s="1"/>
  <c r="D270" i="25" s="1"/>
  <c r="D271" i="25" s="1"/>
  <c r="D272" i="25" s="1"/>
  <c r="D273" i="25" s="1"/>
  <c r="D274" i="25" s="1"/>
  <c r="D275" i="25" s="1"/>
  <c r="D276" i="25" s="1"/>
  <c r="D277" i="25" s="1"/>
  <c r="D278" i="25" s="1"/>
  <c r="D279" i="25" s="1"/>
  <c r="D280" i="25" s="1"/>
  <c r="D281" i="25" s="1"/>
  <c r="D282" i="25" s="1"/>
  <c r="D283" i="25" s="1"/>
  <c r="D284" i="25" s="1"/>
  <c r="D285" i="25" s="1"/>
  <c r="D286" i="25" s="1"/>
  <c r="D287" i="25" s="1"/>
  <c r="D288" i="25" s="1"/>
  <c r="D289" i="25" s="1"/>
  <c r="D290" i="25" s="1"/>
  <c r="D291" i="25" s="1"/>
  <c r="D292" i="25" s="1"/>
  <c r="D293" i="25" s="1"/>
  <c r="D294" i="25" s="1"/>
  <c r="D295" i="25" s="1"/>
  <c r="D296" i="25" s="1"/>
  <c r="D297" i="25" s="1"/>
  <c r="D298" i="25" s="1"/>
  <c r="D299" i="25" s="1"/>
  <c r="D300" i="25" s="1"/>
  <c r="D301" i="25" s="1"/>
  <c r="D302" i="25" s="1"/>
  <c r="D303" i="25" s="1"/>
  <c r="D304" i="25" s="1"/>
  <c r="D305" i="25" s="1"/>
  <c r="D306" i="25" s="1"/>
  <c r="D307" i="25" s="1"/>
  <c r="D308" i="25" s="1"/>
  <c r="D309" i="25" s="1"/>
  <c r="D310" i="25" s="1"/>
  <c r="D311" i="25" s="1"/>
  <c r="D312" i="25" s="1"/>
  <c r="D313" i="25" s="1"/>
  <c r="D314" i="25" s="1"/>
  <c r="D315" i="25" s="1"/>
  <c r="D316" i="25" s="1"/>
  <c r="D317" i="25" s="1"/>
  <c r="D318" i="25" s="1"/>
  <c r="D319" i="25" s="1"/>
  <c r="D320" i="25" s="1"/>
  <c r="D321" i="25" s="1"/>
  <c r="D322" i="25" s="1"/>
  <c r="D323" i="25" s="1"/>
  <c r="D324" i="25" s="1"/>
  <c r="D325" i="25" s="1"/>
  <c r="D326" i="25" s="1"/>
  <c r="D327" i="25" s="1"/>
  <c r="D328" i="25" s="1"/>
  <c r="D329" i="25" s="1"/>
  <c r="D330" i="25" s="1"/>
  <c r="D331" i="25" s="1"/>
  <c r="D332" i="25" s="1"/>
  <c r="D333" i="25" s="1"/>
  <c r="D334" i="25" s="1"/>
  <c r="D335" i="25" s="1"/>
  <c r="D336" i="25" s="1"/>
  <c r="D337" i="25" s="1"/>
  <c r="D338" i="25" s="1"/>
  <c r="D339" i="25" s="1"/>
  <c r="D340" i="25" s="1"/>
  <c r="D341" i="25" s="1"/>
  <c r="D342" i="25" s="1"/>
  <c r="D343" i="25" s="1"/>
  <c r="D344" i="25" s="1"/>
  <c r="D345" i="25" s="1"/>
  <c r="D346" i="25" s="1"/>
  <c r="D347" i="25" s="1"/>
  <c r="D348" i="25" s="1"/>
  <c r="D349" i="25" s="1"/>
  <c r="D350" i="25" s="1"/>
  <c r="D351" i="25" s="1"/>
  <c r="D352" i="25" s="1"/>
  <c r="D353" i="25" s="1"/>
  <c r="D354" i="25" s="1"/>
  <c r="D355" i="25" s="1"/>
  <c r="D356" i="25" s="1"/>
  <c r="D357" i="25" s="1"/>
  <c r="D358" i="25" s="1"/>
  <c r="D359" i="25" s="1"/>
  <c r="D360" i="25" s="1"/>
  <c r="D361" i="25" s="1"/>
  <c r="D362" i="25" s="1"/>
  <c r="D363" i="25" s="1"/>
  <c r="D364" i="25" s="1"/>
  <c r="D365" i="25" s="1"/>
  <c r="D366" i="25" s="1"/>
  <c r="D367" i="25" s="1"/>
  <c r="D368" i="25" s="1"/>
  <c r="D369" i="25" s="1"/>
  <c r="D370" i="25" s="1"/>
  <c r="D371" i="25" s="1"/>
  <c r="D372" i="25" s="1"/>
  <c r="D373" i="25" s="1"/>
  <c r="D374" i="25" s="1"/>
  <c r="D375" i="25" s="1"/>
  <c r="D376" i="25" s="1"/>
  <c r="D377" i="25" s="1"/>
  <c r="D378" i="25" s="1"/>
  <c r="D379" i="25" s="1"/>
  <c r="D380" i="25" s="1"/>
  <c r="D381" i="25" s="1"/>
  <c r="D382" i="25" s="1"/>
  <c r="D383" i="25" s="1"/>
  <c r="D384" i="25" s="1"/>
  <c r="D385" i="25" s="1"/>
  <c r="D386" i="25" s="1"/>
  <c r="D387" i="25" s="1"/>
  <c r="D388" i="25" s="1"/>
  <c r="D389" i="25" s="1"/>
  <c r="D390" i="25" s="1"/>
  <c r="D391" i="25" s="1"/>
  <c r="D392" i="25" s="1"/>
  <c r="D393" i="25" s="1"/>
  <c r="D394" i="25" s="1"/>
  <c r="D395" i="25" s="1"/>
  <c r="D396" i="25" s="1"/>
  <c r="D397" i="25" s="1"/>
  <c r="D398" i="25" s="1"/>
  <c r="D399" i="25" s="1"/>
  <c r="D400" i="25" s="1"/>
  <c r="D401" i="25" s="1"/>
  <c r="D402" i="25" s="1"/>
  <c r="D403" i="25" s="1"/>
  <c r="D404" i="25" s="1"/>
  <c r="D405" i="25" s="1"/>
  <c r="D406" i="25" s="1"/>
  <c r="D407" i="25" s="1"/>
  <c r="D408" i="25" s="1"/>
  <c r="D409" i="25" s="1"/>
  <c r="D410" i="25" s="1"/>
  <c r="D411" i="25" s="1"/>
  <c r="D412" i="25" s="1"/>
  <c r="D413" i="25" s="1"/>
  <c r="D414" i="25" s="1"/>
  <c r="D415" i="25" s="1"/>
  <c r="D416" i="25" s="1"/>
  <c r="D417" i="25" s="1"/>
  <c r="D418" i="25" s="1"/>
  <c r="D419" i="25" s="1"/>
  <c r="D420" i="25" s="1"/>
  <c r="D421" i="25" s="1"/>
  <c r="D422" i="25" s="1"/>
  <c r="D423" i="25" s="1"/>
  <c r="D424" i="25" s="1"/>
  <c r="D425" i="25" s="1"/>
  <c r="D426" i="25" s="1"/>
  <c r="D427" i="25" s="1"/>
  <c r="D428" i="25" s="1"/>
  <c r="D429" i="25" s="1"/>
  <c r="D430" i="25" s="1"/>
  <c r="D431" i="25" s="1"/>
  <c r="D432" i="25" s="1"/>
  <c r="D433" i="25" s="1"/>
  <c r="D434" i="25" s="1"/>
  <c r="D435" i="25" s="1"/>
  <c r="D436" i="25" s="1"/>
  <c r="D437" i="25" s="1"/>
  <c r="D438" i="25" s="1"/>
  <c r="D439" i="25" s="1"/>
  <c r="C4" i="37"/>
  <c r="C5" i="37" s="1"/>
  <c r="C6" i="37" s="1"/>
  <c r="C7" i="37" s="1"/>
  <c r="C8" i="37" s="1"/>
  <c r="C9" i="37" s="1"/>
  <c r="C10" i="37" s="1"/>
  <c r="C11" i="37" s="1"/>
  <c r="C12" i="37" s="1"/>
  <c r="C13" i="37" s="1"/>
  <c r="C14" i="37" s="1"/>
  <c r="C15" i="37" s="1"/>
  <c r="C16" i="37" s="1"/>
  <c r="C17" i="37" s="1"/>
  <c r="C18" i="37" s="1"/>
  <c r="C19" i="37" s="1"/>
  <c r="C20" i="37" s="1"/>
  <c r="C21" i="37" s="1"/>
  <c r="C22" i="37" s="1"/>
  <c r="C23" i="37" s="1"/>
  <c r="C24" i="37" s="1"/>
  <c r="C25" i="37" s="1"/>
  <c r="C26" i="37" s="1"/>
  <c r="C27" i="37" s="1"/>
  <c r="C28" i="37" s="1"/>
  <c r="C29" i="37" s="1"/>
  <c r="C30" i="37" s="1"/>
  <c r="C31" i="37" s="1"/>
  <c r="C32" i="37" s="1"/>
  <c r="C33" i="37" s="1"/>
  <c r="C34" i="37" s="1"/>
  <c r="C35" i="37" s="1"/>
  <c r="C36" i="37" s="1"/>
  <c r="C37" i="37" s="1"/>
  <c r="C38" i="37" s="1"/>
  <c r="C39" i="37" s="1"/>
  <c r="C40" i="37" s="1"/>
  <c r="C41" i="37" s="1"/>
  <c r="C42" i="37" s="1"/>
  <c r="C43" i="37" s="1"/>
  <c r="C44" i="37" s="1"/>
  <c r="C45" i="37" s="1"/>
  <c r="C46" i="37" s="1"/>
  <c r="C47" i="37" s="1"/>
  <c r="C48" i="37" s="1"/>
  <c r="C49" i="37" s="1"/>
  <c r="C50" i="37" s="1"/>
  <c r="C51" i="37" s="1"/>
  <c r="C52" i="37" s="1"/>
  <c r="C53" i="37" s="1"/>
  <c r="C54" i="37" s="1"/>
  <c r="C55" i="37" s="1"/>
  <c r="C56" i="37" s="1"/>
  <c r="C57" i="37" s="1"/>
  <c r="C58" i="37" s="1"/>
  <c r="C59" i="37" s="1"/>
  <c r="C60" i="37" s="1"/>
  <c r="C61" i="37" s="1"/>
  <c r="C62" i="37" s="1"/>
  <c r="C63" i="37" s="1"/>
  <c r="C64" i="37" s="1"/>
  <c r="C65" i="37" s="1"/>
  <c r="C66" i="37" s="1"/>
  <c r="C67" i="37" s="1"/>
  <c r="C68" i="37" s="1"/>
  <c r="C69" i="37" s="1"/>
  <c r="C70" i="37" s="1"/>
  <c r="C71" i="37" s="1"/>
  <c r="C72" i="37" s="1"/>
  <c r="C73" i="37" s="1"/>
  <c r="C74" i="37" s="1"/>
  <c r="C75" i="37" s="1"/>
  <c r="C76" i="37" s="1"/>
  <c r="C77" i="37" s="1"/>
  <c r="C78" i="37" s="1"/>
  <c r="C79" i="37" s="1"/>
  <c r="C80" i="37" s="1"/>
  <c r="C81" i="37" s="1"/>
  <c r="C82" i="37" s="1"/>
  <c r="C83" i="37" s="1"/>
  <c r="C84" i="37" s="1"/>
  <c r="C85" i="37" s="1"/>
  <c r="C86" i="37" s="1"/>
  <c r="C87" i="37" s="1"/>
  <c r="C88" i="37" s="1"/>
  <c r="C89" i="37" s="1"/>
  <c r="C90" i="37" s="1"/>
  <c r="C91" i="37" s="1"/>
  <c r="C92" i="37" s="1"/>
  <c r="C93" i="37" s="1"/>
  <c r="C94" i="37" s="1"/>
  <c r="C95" i="37" s="1"/>
  <c r="C96" i="37" s="1"/>
  <c r="C97" i="37" s="1"/>
  <c r="C98" i="37" s="1"/>
  <c r="C99" i="37" s="1"/>
  <c r="C100" i="37" s="1"/>
  <c r="C101" i="37" s="1"/>
  <c r="C102" i="37" s="1"/>
  <c r="C103" i="37" s="1"/>
  <c r="C104" i="37" s="1"/>
  <c r="C105" i="37" s="1"/>
  <c r="A6" i="27"/>
  <c r="D14" i="26"/>
  <c r="D14" i="30"/>
  <c r="B10" i="25"/>
  <c r="B5" i="25" s="1"/>
  <c r="Q14" i="25"/>
  <c r="R14" i="25"/>
  <c r="AC40" i="5"/>
  <c r="AC39" i="5"/>
  <c r="AC37" i="5"/>
  <c r="A7" i="27" a="1"/>
  <c r="A7" i="27" l="1"/>
  <c r="D15" i="30"/>
  <c r="Q14" i="30"/>
  <c r="E14" i="25"/>
  <c r="F14" i="25" s="1"/>
  <c r="E14" i="30"/>
  <c r="Q15" i="25"/>
  <c r="D15" i="26"/>
  <c r="A8" i="27" a="1"/>
  <c r="E14" i="26" l="1"/>
  <c r="A8" i="27"/>
  <c r="Q15" i="30"/>
  <c r="D16" i="30"/>
  <c r="I14" i="30"/>
  <c r="J15" i="30" s="1"/>
  <c r="P15" i="30" s="1"/>
  <c r="H15" i="26" s="1"/>
  <c r="E15" i="25"/>
  <c r="F15" i="25" s="1"/>
  <c r="E15" i="30"/>
  <c r="D16" i="26"/>
  <c r="Q16" i="25"/>
  <c r="A9" i="27" a="1"/>
  <c r="E15" i="26" l="1"/>
  <c r="A9" i="27"/>
  <c r="D17" i="30"/>
  <c r="Q16" i="30"/>
  <c r="E16" i="25"/>
  <c r="F16" i="25" s="1"/>
  <c r="E16" i="30"/>
  <c r="I15" i="30"/>
  <c r="J16" i="30" s="1"/>
  <c r="P16" i="30" s="1"/>
  <c r="H16" i="26" s="1"/>
  <c r="D17" i="26"/>
  <c r="Q17" i="25"/>
  <c r="A11" i="27" a="1"/>
  <c r="A10" i="27" a="1"/>
  <c r="E16" i="26" l="1"/>
  <c r="A11" i="27"/>
  <c r="A10" i="27"/>
  <c r="D18" i="30"/>
  <c r="Q17" i="30"/>
  <c r="E17" i="25"/>
  <c r="F17" i="25" s="1"/>
  <c r="E17" i="30"/>
  <c r="I16" i="30"/>
  <c r="J17" i="30" s="1"/>
  <c r="P17" i="30" s="1"/>
  <c r="H17" i="26" s="1"/>
  <c r="Q19" i="25"/>
  <c r="D19" i="26"/>
  <c r="Q18" i="25"/>
  <c r="D18" i="26"/>
  <c r="A12" i="27" a="1"/>
  <c r="E17" i="26" l="1"/>
  <c r="A12" i="27"/>
  <c r="D19" i="30"/>
  <c r="Q18" i="30"/>
  <c r="E18" i="25"/>
  <c r="F18" i="25" s="1"/>
  <c r="E18" i="30"/>
  <c r="I17" i="30"/>
  <c r="J18" i="30" s="1"/>
  <c r="P18" i="30" s="1"/>
  <c r="H18" i="26" s="1"/>
  <c r="E19" i="25"/>
  <c r="F19" i="25" s="1"/>
  <c r="E19" i="30"/>
  <c r="Q20" i="25"/>
  <c r="D20" i="26"/>
  <c r="A13" i="27" a="1"/>
  <c r="E19" i="26" l="1"/>
  <c r="E18" i="26"/>
  <c r="A13" i="27"/>
  <c r="D20" i="30"/>
  <c r="Q19" i="30"/>
  <c r="E20" i="25"/>
  <c r="F20" i="25" s="1"/>
  <c r="E20" i="30"/>
  <c r="I18" i="30"/>
  <c r="J19" i="30" s="1"/>
  <c r="P19" i="30" s="1"/>
  <c r="H19" i="26" s="1"/>
  <c r="I19" i="30"/>
  <c r="Q21" i="25"/>
  <c r="D21" i="26"/>
  <c r="A14" i="27" a="1"/>
  <c r="E20" i="26" l="1"/>
  <c r="A14" i="27"/>
  <c r="D21" i="30"/>
  <c r="Q20" i="30"/>
  <c r="J20" i="30"/>
  <c r="P20" i="30" s="1"/>
  <c r="H20" i="26" s="1"/>
  <c r="I20" i="30"/>
  <c r="E21" i="25"/>
  <c r="F21" i="25" s="1"/>
  <c r="E21" i="30"/>
  <c r="D22" i="26"/>
  <c r="Q22" i="25"/>
  <c r="A15" i="27" a="1"/>
  <c r="E21" i="26" l="1"/>
  <c r="A15" i="27"/>
  <c r="D22" i="30"/>
  <c r="Q21" i="30"/>
  <c r="E22" i="25"/>
  <c r="F22" i="25" s="1"/>
  <c r="E22" i="30"/>
  <c r="I21" i="30"/>
  <c r="J21" i="30"/>
  <c r="P21" i="30" s="1"/>
  <c r="H21" i="26" s="1"/>
  <c r="D23" i="26"/>
  <c r="Q23" i="25"/>
  <c r="K14" i="8"/>
  <c r="S14" i="5" s="1"/>
  <c r="I15" i="8"/>
  <c r="J15" i="8" s="1"/>
  <c r="K15" i="8" s="1"/>
  <c r="S15" i="5" s="1"/>
  <c r="A16" i="27" a="1"/>
  <c r="E22" i="26" l="1"/>
  <c r="A16" i="27"/>
  <c r="B9" i="5"/>
  <c r="Q24" i="25"/>
  <c r="Q22" i="30"/>
  <c r="D23" i="30"/>
  <c r="E23" i="25"/>
  <c r="F23" i="25" s="1"/>
  <c r="E23" i="30"/>
  <c r="J22" i="30"/>
  <c r="P22" i="30" s="1"/>
  <c r="I22" i="30"/>
  <c r="D24" i="26"/>
  <c r="P14" i="5"/>
  <c r="A17" i="27" a="1"/>
  <c r="E23" i="26" l="1"/>
  <c r="A17" i="27"/>
  <c r="E25" i="30" s="1"/>
  <c r="D25" i="26"/>
  <c r="Q25" i="25"/>
  <c r="Q26" i="25"/>
  <c r="D24" i="30"/>
  <c r="Q23" i="30"/>
  <c r="E24" i="25"/>
  <c r="F24" i="25" s="1"/>
  <c r="E24" i="30"/>
  <c r="J23" i="30"/>
  <c r="P23" i="30" s="1"/>
  <c r="I23" i="30"/>
  <c r="A18" i="27" a="1"/>
  <c r="E24" i="26" l="1"/>
  <c r="D27" i="26"/>
  <c r="A18" i="27"/>
  <c r="E26" i="25" s="1"/>
  <c r="F26" i="25" s="1"/>
  <c r="E25" i="25"/>
  <c r="F25" i="25" s="1"/>
  <c r="D26" i="26"/>
  <c r="Q24" i="30"/>
  <c r="D25" i="30"/>
  <c r="J24" i="30"/>
  <c r="P24" i="30" s="1"/>
  <c r="I24" i="30"/>
  <c r="I25" i="30"/>
  <c r="A19" i="27" a="1"/>
  <c r="E25" i="26" l="1"/>
  <c r="E26" i="26"/>
  <c r="Q27" i="25"/>
  <c r="D28" i="26"/>
  <c r="A19" i="27"/>
  <c r="E27" i="25" s="1"/>
  <c r="F27" i="25" s="1"/>
  <c r="E26" i="30"/>
  <c r="I26" i="30" s="1"/>
  <c r="Q25" i="30"/>
  <c r="D26" i="30"/>
  <c r="J25" i="30"/>
  <c r="P25" i="30" s="1"/>
  <c r="A20" i="27" a="1"/>
  <c r="E27" i="26" l="1"/>
  <c r="E27" i="30"/>
  <c r="I27" i="30" s="1"/>
  <c r="Q28" i="25"/>
  <c r="A20" i="27"/>
  <c r="E28" i="25" s="1"/>
  <c r="F28" i="25" s="1"/>
  <c r="D29" i="26"/>
  <c r="D27" i="30"/>
  <c r="Q26" i="30"/>
  <c r="J26" i="30"/>
  <c r="P26" i="30" s="1"/>
  <c r="Q29" i="25"/>
  <c r="A22" i="27" a="1"/>
  <c r="A21" i="27" a="1"/>
  <c r="E28" i="26" l="1"/>
  <c r="A21" i="27"/>
  <c r="E29" i="25" s="1"/>
  <c r="F29" i="25" s="1"/>
  <c r="E28" i="30"/>
  <c r="I28" i="30" s="1"/>
  <c r="A22" i="27"/>
  <c r="D30" i="26"/>
  <c r="D28" i="30"/>
  <c r="Q27" i="30"/>
  <c r="J27" i="30"/>
  <c r="P27" i="30" s="1"/>
  <c r="Q30" i="25"/>
  <c r="H5" i="5"/>
  <c r="R14" i="5" s="1"/>
  <c r="A23" i="27" a="1"/>
  <c r="E29" i="26" l="1"/>
  <c r="E29" i="30"/>
  <c r="I29" i="30" s="1"/>
  <c r="A23" i="27"/>
  <c r="D31" i="26"/>
  <c r="D29" i="30"/>
  <c r="Q28" i="30"/>
  <c r="E30" i="25"/>
  <c r="F30" i="25" s="1"/>
  <c r="E30" i="30"/>
  <c r="J28" i="30"/>
  <c r="P28" i="30" s="1"/>
  <c r="Q31" i="25"/>
  <c r="D15" i="5"/>
  <c r="D16" i="5" s="1"/>
  <c r="D17" i="5" s="1"/>
  <c r="D18" i="5" s="1"/>
  <c r="D19" i="5" s="1"/>
  <c r="D20" i="5" s="1"/>
  <c r="D21" i="5" s="1"/>
  <c r="D22" i="5" s="1"/>
  <c r="D23" i="5" s="1"/>
  <c r="D24" i="5" s="1"/>
  <c r="D25" i="5" s="1"/>
  <c r="D26" i="5" s="1"/>
  <c r="D27" i="5" s="1"/>
  <c r="D28" i="5" s="1"/>
  <c r="D29" i="5" s="1"/>
  <c r="D30" i="5" s="1"/>
  <c r="D31" i="5" s="1"/>
  <c r="D32" i="5" s="1"/>
  <c r="D33" i="5" s="1"/>
  <c r="D34" i="5" s="1"/>
  <c r="D35" i="5" s="1"/>
  <c r="D36" i="5" s="1"/>
  <c r="D37" i="5" s="1"/>
  <c r="D38" i="5" s="1"/>
  <c r="D39" i="5" s="1"/>
  <c r="D40" i="5" s="1"/>
  <c r="D41" i="5" s="1"/>
  <c r="D42" i="5" s="1"/>
  <c r="D43" i="5" s="1"/>
  <c r="D44" i="5" s="1"/>
  <c r="D45" i="5" s="1"/>
  <c r="D46" i="5" s="1"/>
  <c r="D47" i="5" s="1"/>
  <c r="D48" i="5" s="1"/>
  <c r="D49" i="5" s="1"/>
  <c r="D50" i="5" s="1"/>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D75" i="5" s="1"/>
  <c r="D76" i="5" s="1"/>
  <c r="D77" i="5" s="1"/>
  <c r="D78" i="5" s="1"/>
  <c r="D79" i="5" s="1"/>
  <c r="D80" i="5" s="1"/>
  <c r="D81" i="5" s="1"/>
  <c r="D82" i="5" s="1"/>
  <c r="D83" i="5" s="1"/>
  <c r="D84" i="5" s="1"/>
  <c r="D85" i="5" s="1"/>
  <c r="D86" i="5" s="1"/>
  <c r="D87" i="5" s="1"/>
  <c r="D88" i="5" s="1"/>
  <c r="D89" i="5" s="1"/>
  <c r="D90" i="5" s="1"/>
  <c r="D91" i="5" s="1"/>
  <c r="D92" i="5" s="1"/>
  <c r="D93" i="5" s="1"/>
  <c r="D94" i="5" s="1"/>
  <c r="D95" i="5" s="1"/>
  <c r="D96" i="5" s="1"/>
  <c r="D97" i="5" s="1"/>
  <c r="D98" i="5" s="1"/>
  <c r="D99" i="5" s="1"/>
  <c r="D100" i="5" s="1"/>
  <c r="D101" i="5" s="1"/>
  <c r="D102" i="5" s="1"/>
  <c r="D103" i="5" s="1"/>
  <c r="D104" i="5" s="1"/>
  <c r="D105" i="5" s="1"/>
  <c r="D106" i="5" s="1"/>
  <c r="D107" i="5" s="1"/>
  <c r="D108" i="5" s="1"/>
  <c r="D109" i="5" s="1"/>
  <c r="D110" i="5" s="1"/>
  <c r="D111" i="5" s="1"/>
  <c r="D112" i="5" s="1"/>
  <c r="D113" i="5" s="1"/>
  <c r="D114" i="5" s="1"/>
  <c r="D115" i="5" s="1"/>
  <c r="D116" i="5" s="1"/>
  <c r="D117" i="5" s="1"/>
  <c r="D118" i="5" s="1"/>
  <c r="D119" i="5" s="1"/>
  <c r="D120" i="5" s="1"/>
  <c r="D121" i="5" s="1"/>
  <c r="D122" i="5" s="1"/>
  <c r="D123" i="5" s="1"/>
  <c r="D124" i="5" s="1"/>
  <c r="D125" i="5" s="1"/>
  <c r="D126" i="5" s="1"/>
  <c r="D127" i="5" s="1"/>
  <c r="D128" i="5" s="1"/>
  <c r="D129" i="5" s="1"/>
  <c r="D130" i="5" s="1"/>
  <c r="D131" i="5" s="1"/>
  <c r="D132" i="5" s="1"/>
  <c r="D133" i="5" s="1"/>
  <c r="D134" i="5" s="1"/>
  <c r="D135" i="5" s="1"/>
  <c r="D136" i="5" s="1"/>
  <c r="D137" i="5" s="1"/>
  <c r="D138" i="5" s="1"/>
  <c r="D139" i="5" s="1"/>
  <c r="D140" i="5" s="1"/>
  <c r="D141" i="5" s="1"/>
  <c r="D142" i="5" s="1"/>
  <c r="D143" i="5" s="1"/>
  <c r="D144" i="5" s="1"/>
  <c r="D145" i="5" s="1"/>
  <c r="D146" i="5" s="1"/>
  <c r="D147" i="5" s="1"/>
  <c r="D148" i="5" s="1"/>
  <c r="D149" i="5" s="1"/>
  <c r="D150" i="5" s="1"/>
  <c r="D151" i="5" s="1"/>
  <c r="D152" i="5" s="1"/>
  <c r="D153" i="5" s="1"/>
  <c r="D154" i="5" s="1"/>
  <c r="D155" i="5" s="1"/>
  <c r="D156" i="5" s="1"/>
  <c r="D157" i="5" s="1"/>
  <c r="D158" i="5" s="1"/>
  <c r="D159" i="5" s="1"/>
  <c r="D160" i="5" s="1"/>
  <c r="D161" i="5" s="1"/>
  <c r="D162" i="5" s="1"/>
  <c r="D163" i="5" s="1"/>
  <c r="D164" i="5" s="1"/>
  <c r="D165" i="5" s="1"/>
  <c r="D166" i="5" s="1"/>
  <c r="D167" i="5" s="1"/>
  <c r="D168" i="5" s="1"/>
  <c r="D169" i="5" s="1"/>
  <c r="D170" i="5" s="1"/>
  <c r="D171" i="5" s="1"/>
  <c r="D172" i="5" s="1"/>
  <c r="D173" i="5" s="1"/>
  <c r="D174" i="5" s="1"/>
  <c r="D175" i="5" s="1"/>
  <c r="D176" i="5" s="1"/>
  <c r="D177" i="5" s="1"/>
  <c r="D178" i="5" s="1"/>
  <c r="D179" i="5" s="1"/>
  <c r="D180" i="5" s="1"/>
  <c r="D181" i="5" s="1"/>
  <c r="D182" i="5" s="1"/>
  <c r="D183" i="5" s="1"/>
  <c r="D184" i="5" s="1"/>
  <c r="D185" i="5" s="1"/>
  <c r="D186" i="5" s="1"/>
  <c r="D187" i="5" s="1"/>
  <c r="D188" i="5" s="1"/>
  <c r="D189" i="5" s="1"/>
  <c r="D190" i="5" s="1"/>
  <c r="D191" i="5" s="1"/>
  <c r="D192" i="5" s="1"/>
  <c r="D193" i="5" s="1"/>
  <c r="D194" i="5" s="1"/>
  <c r="D195" i="5" s="1"/>
  <c r="D196" i="5" s="1"/>
  <c r="D197" i="5" s="1"/>
  <c r="D198" i="5" s="1"/>
  <c r="D199" i="5" s="1"/>
  <c r="D200" i="5" s="1"/>
  <c r="D201" i="5" s="1"/>
  <c r="D202" i="5" s="1"/>
  <c r="D203" i="5" s="1"/>
  <c r="D204" i="5" s="1"/>
  <c r="D205" i="5" s="1"/>
  <c r="D206" i="5" s="1"/>
  <c r="D207" i="5" s="1"/>
  <c r="D208" i="5" s="1"/>
  <c r="D209" i="5" s="1"/>
  <c r="D210" i="5" s="1"/>
  <c r="D211" i="5" s="1"/>
  <c r="D212" i="5" s="1"/>
  <c r="D213" i="5" s="1"/>
  <c r="D214" i="5" s="1"/>
  <c r="D215" i="5" s="1"/>
  <c r="D216" i="5" s="1"/>
  <c r="D217" i="5" s="1"/>
  <c r="D218" i="5" s="1"/>
  <c r="D219" i="5" s="1"/>
  <c r="D220" i="5" s="1"/>
  <c r="D221" i="5" s="1"/>
  <c r="D222" i="5" s="1"/>
  <c r="D223" i="5" s="1"/>
  <c r="D224" i="5" s="1"/>
  <c r="D225" i="5" s="1"/>
  <c r="D226" i="5" s="1"/>
  <c r="D227" i="5" s="1"/>
  <c r="D228" i="5" s="1"/>
  <c r="D229" i="5" s="1"/>
  <c r="D230" i="5" s="1"/>
  <c r="D231" i="5" s="1"/>
  <c r="D232" i="5" s="1"/>
  <c r="D233" i="5" s="1"/>
  <c r="D234" i="5" s="1"/>
  <c r="D235" i="5" s="1"/>
  <c r="D236" i="5" s="1"/>
  <c r="D237" i="5" s="1"/>
  <c r="D238" i="5" s="1"/>
  <c r="D239" i="5" s="1"/>
  <c r="D240" i="5" s="1"/>
  <c r="D241" i="5" s="1"/>
  <c r="D242" i="5" s="1"/>
  <c r="D243" i="5" s="1"/>
  <c r="D244" i="5" s="1"/>
  <c r="D245" i="5" s="1"/>
  <c r="D246" i="5" s="1"/>
  <c r="D247" i="5" s="1"/>
  <c r="D248" i="5" s="1"/>
  <c r="D249" i="5" s="1"/>
  <c r="D250" i="5" s="1"/>
  <c r="D251" i="5" s="1"/>
  <c r="D252" i="5" s="1"/>
  <c r="D253" i="5" s="1"/>
  <c r="D254" i="5" s="1"/>
  <c r="D255" i="5" s="1"/>
  <c r="D256" i="5" s="1"/>
  <c r="D257" i="5" s="1"/>
  <c r="D258" i="5" s="1"/>
  <c r="D259" i="5" s="1"/>
  <c r="D260" i="5" s="1"/>
  <c r="D261" i="5" s="1"/>
  <c r="D262" i="5" s="1"/>
  <c r="D263" i="5" s="1"/>
  <c r="D264" i="5" s="1"/>
  <c r="D265" i="5" s="1"/>
  <c r="D266" i="5" s="1"/>
  <c r="D267" i="5" s="1"/>
  <c r="D268" i="5" s="1"/>
  <c r="D269" i="5" s="1"/>
  <c r="D270" i="5" s="1"/>
  <c r="D271" i="5" s="1"/>
  <c r="D272" i="5" s="1"/>
  <c r="D273" i="5" s="1"/>
  <c r="D274" i="5" s="1"/>
  <c r="D275" i="5" s="1"/>
  <c r="D276" i="5" s="1"/>
  <c r="D277" i="5" s="1"/>
  <c r="D278" i="5" s="1"/>
  <c r="D279" i="5" s="1"/>
  <c r="D280" i="5" s="1"/>
  <c r="D281" i="5" s="1"/>
  <c r="D282" i="5" s="1"/>
  <c r="D283" i="5" s="1"/>
  <c r="D284" i="5" s="1"/>
  <c r="D285" i="5" s="1"/>
  <c r="D286" i="5" s="1"/>
  <c r="D287" i="5" s="1"/>
  <c r="D288" i="5" s="1"/>
  <c r="D289" i="5" s="1"/>
  <c r="D290" i="5" s="1"/>
  <c r="D291" i="5" s="1"/>
  <c r="D292" i="5" s="1"/>
  <c r="D293" i="5" s="1"/>
  <c r="D294" i="5" s="1"/>
  <c r="D295" i="5" s="1"/>
  <c r="D296" i="5" s="1"/>
  <c r="D297" i="5" s="1"/>
  <c r="D298" i="5" s="1"/>
  <c r="D299" i="5" s="1"/>
  <c r="D300" i="5" s="1"/>
  <c r="D301" i="5" s="1"/>
  <c r="D302" i="5" s="1"/>
  <c r="D303" i="5" s="1"/>
  <c r="D304" i="5" s="1"/>
  <c r="D305" i="5" s="1"/>
  <c r="D306" i="5" s="1"/>
  <c r="D307" i="5" s="1"/>
  <c r="D308" i="5" s="1"/>
  <c r="D309" i="5" s="1"/>
  <c r="D310" i="5" s="1"/>
  <c r="D311" i="5" s="1"/>
  <c r="D312" i="5" s="1"/>
  <c r="D313" i="5" s="1"/>
  <c r="D314" i="5" s="1"/>
  <c r="D315" i="5" s="1"/>
  <c r="D316" i="5" s="1"/>
  <c r="D317" i="5" s="1"/>
  <c r="D318" i="5" s="1"/>
  <c r="D319" i="5" s="1"/>
  <c r="D320" i="5" s="1"/>
  <c r="D321" i="5" s="1"/>
  <c r="D322" i="5" s="1"/>
  <c r="D323" i="5" s="1"/>
  <c r="D324" i="5" s="1"/>
  <c r="D325" i="5" s="1"/>
  <c r="D326" i="5" s="1"/>
  <c r="D327" i="5" s="1"/>
  <c r="D328" i="5" s="1"/>
  <c r="D329" i="5" s="1"/>
  <c r="D330" i="5" s="1"/>
  <c r="D331" i="5" s="1"/>
  <c r="D332" i="5" s="1"/>
  <c r="D333" i="5" s="1"/>
  <c r="D334" i="5" s="1"/>
  <c r="D335" i="5" s="1"/>
  <c r="D336" i="5" s="1"/>
  <c r="D337" i="5" s="1"/>
  <c r="D338" i="5" s="1"/>
  <c r="D339" i="5" s="1"/>
  <c r="D340" i="5" s="1"/>
  <c r="D341" i="5" s="1"/>
  <c r="D342" i="5" s="1"/>
  <c r="D343" i="5" s="1"/>
  <c r="D344" i="5" s="1"/>
  <c r="D345" i="5" s="1"/>
  <c r="D346" i="5" s="1"/>
  <c r="D347" i="5" s="1"/>
  <c r="D348" i="5" s="1"/>
  <c r="D349" i="5" s="1"/>
  <c r="D350" i="5" s="1"/>
  <c r="D351" i="5" s="1"/>
  <c r="D352" i="5" s="1"/>
  <c r="D353" i="5" s="1"/>
  <c r="D354" i="5" s="1"/>
  <c r="D355" i="5" s="1"/>
  <c r="D356" i="5" s="1"/>
  <c r="D357" i="5" s="1"/>
  <c r="D358" i="5" s="1"/>
  <c r="D359" i="5" s="1"/>
  <c r="D360" i="5" s="1"/>
  <c r="D361" i="5" s="1"/>
  <c r="D362" i="5" s="1"/>
  <c r="D363" i="5" s="1"/>
  <c r="D364" i="5" s="1"/>
  <c r="D365" i="5" s="1"/>
  <c r="D366" i="5" s="1"/>
  <c r="D367" i="5" s="1"/>
  <c r="D368" i="5" s="1"/>
  <c r="D369" i="5" s="1"/>
  <c r="D370" i="5" s="1"/>
  <c r="D371" i="5" s="1"/>
  <c r="D372" i="5" s="1"/>
  <c r="D373" i="5" s="1"/>
  <c r="D374" i="5" s="1"/>
  <c r="D375" i="5" s="1"/>
  <c r="D376" i="5" s="1"/>
  <c r="D377" i="5" s="1"/>
  <c r="D378" i="5" s="1"/>
  <c r="D379" i="5" s="1"/>
  <c r="D380" i="5" s="1"/>
  <c r="D381" i="5" s="1"/>
  <c r="D382" i="5" s="1"/>
  <c r="D383" i="5" s="1"/>
  <c r="D384" i="5" s="1"/>
  <c r="D385" i="5" s="1"/>
  <c r="D386" i="5" s="1"/>
  <c r="D387" i="5" s="1"/>
  <c r="D388" i="5" s="1"/>
  <c r="D389" i="5" s="1"/>
  <c r="D390" i="5" s="1"/>
  <c r="D391" i="5" s="1"/>
  <c r="D392" i="5" s="1"/>
  <c r="D393" i="5" s="1"/>
  <c r="D394" i="5" s="1"/>
  <c r="D395" i="5" s="1"/>
  <c r="D396" i="5" s="1"/>
  <c r="D397" i="5" s="1"/>
  <c r="D398" i="5" s="1"/>
  <c r="D399" i="5" s="1"/>
  <c r="D400" i="5" s="1"/>
  <c r="D401" i="5" s="1"/>
  <c r="D402" i="5" s="1"/>
  <c r="D403" i="5" s="1"/>
  <c r="D404" i="5" s="1"/>
  <c r="D405" i="5" s="1"/>
  <c r="D406" i="5" s="1"/>
  <c r="D407" i="5" s="1"/>
  <c r="D408" i="5" s="1"/>
  <c r="D409" i="5" s="1"/>
  <c r="D410" i="5" s="1"/>
  <c r="D411" i="5" s="1"/>
  <c r="D412" i="5" s="1"/>
  <c r="D413" i="5" s="1"/>
  <c r="D414" i="5" s="1"/>
  <c r="D415" i="5" s="1"/>
  <c r="D416" i="5" s="1"/>
  <c r="D417" i="5" s="1"/>
  <c r="D418" i="5" s="1"/>
  <c r="D419" i="5" s="1"/>
  <c r="D420" i="5" s="1"/>
  <c r="D421" i="5" s="1"/>
  <c r="D422" i="5" s="1"/>
  <c r="D423" i="5" s="1"/>
  <c r="D424" i="5" s="1"/>
  <c r="D425" i="5" s="1"/>
  <c r="D426" i="5" s="1"/>
  <c r="D427" i="5" s="1"/>
  <c r="D428" i="5" s="1"/>
  <c r="D429" i="5" s="1"/>
  <c r="D430" i="5" s="1"/>
  <c r="D431" i="5" s="1"/>
  <c r="D432" i="5" s="1"/>
  <c r="D433" i="5" s="1"/>
  <c r="D434" i="5" s="1"/>
  <c r="D435" i="5" s="1"/>
  <c r="D436" i="5" s="1"/>
  <c r="D437" i="5" s="1"/>
  <c r="D438" i="5" s="1"/>
  <c r="D439" i="5" s="1"/>
  <c r="A24" i="27" a="1"/>
  <c r="A6" i="20" a="1"/>
  <c r="E30" i="26" l="1"/>
  <c r="A24" i="27"/>
  <c r="D32" i="26"/>
  <c r="A6" i="20"/>
  <c r="D14" i="31"/>
  <c r="D15" i="31" s="1"/>
  <c r="D30" i="30"/>
  <c r="Q29" i="30"/>
  <c r="E31" i="25"/>
  <c r="F31" i="25" s="1"/>
  <c r="E31" i="30"/>
  <c r="J29" i="30"/>
  <c r="P29" i="30" s="1"/>
  <c r="I30" i="30"/>
  <c r="Q32" i="25"/>
  <c r="Q14" i="5"/>
  <c r="D14" i="8"/>
  <c r="A7" i="20" a="1"/>
  <c r="A25" i="27" a="1"/>
  <c r="E31" i="26" l="1"/>
  <c r="Q14" i="31"/>
  <c r="A25" i="27"/>
  <c r="D33" i="26"/>
  <c r="A7" i="20"/>
  <c r="D16" i="31"/>
  <c r="Q15" i="31"/>
  <c r="D31" i="30"/>
  <c r="Q30" i="30"/>
  <c r="E32" i="25"/>
  <c r="F32" i="25" s="1"/>
  <c r="E32" i="30"/>
  <c r="J30" i="30"/>
  <c r="P30" i="30" s="1"/>
  <c r="I31" i="30"/>
  <c r="E14" i="5"/>
  <c r="F14" i="5" s="1"/>
  <c r="Q33" i="25"/>
  <c r="D15" i="8"/>
  <c r="Q15" i="5"/>
  <c r="A8" i="20" a="1"/>
  <c r="A26" i="27" a="1"/>
  <c r="E32" i="26" l="1"/>
  <c r="F14" i="31"/>
  <c r="E14" i="31"/>
  <c r="I14" i="31" s="1"/>
  <c r="J15" i="31" s="1"/>
  <c r="P15" i="31" s="1"/>
  <c r="A26" i="27"/>
  <c r="D34" i="26"/>
  <c r="A8" i="20"/>
  <c r="Q16" i="31"/>
  <c r="D17" i="31"/>
  <c r="Q31" i="30"/>
  <c r="D32" i="30"/>
  <c r="I32" i="30"/>
  <c r="E33" i="25"/>
  <c r="F33" i="25" s="1"/>
  <c r="E33" i="30"/>
  <c r="J31" i="30"/>
  <c r="P31" i="30" s="1"/>
  <c r="G14" i="26"/>
  <c r="I14" i="5"/>
  <c r="J15" i="5" s="1"/>
  <c r="E15" i="5"/>
  <c r="F15" i="5" s="1"/>
  <c r="E14" i="8"/>
  <c r="G14" i="8" s="1"/>
  <c r="L14" i="25"/>
  <c r="M15" i="25" s="1"/>
  <c r="I14" i="25"/>
  <c r="J15" i="25" s="1"/>
  <c r="L14" i="5"/>
  <c r="M15" i="5" s="1"/>
  <c r="Q34" i="25"/>
  <c r="D16" i="8"/>
  <c r="Q16" i="5"/>
  <c r="A27" i="27" a="1"/>
  <c r="A9" i="20" a="1"/>
  <c r="E33" i="26" l="1"/>
  <c r="F15" i="31"/>
  <c r="E15" i="31"/>
  <c r="I15" i="31" s="1"/>
  <c r="J16" i="31" s="1"/>
  <c r="P16" i="31" s="1"/>
  <c r="A27" i="27"/>
  <c r="D35" i="26"/>
  <c r="A9" i="20"/>
  <c r="D18" i="31"/>
  <c r="Q17" i="31"/>
  <c r="F14" i="30"/>
  <c r="Q32" i="30"/>
  <c r="D33" i="30"/>
  <c r="E34" i="25"/>
  <c r="F34" i="25" s="1"/>
  <c r="E34" i="30"/>
  <c r="J32" i="30"/>
  <c r="P32" i="30" s="1"/>
  <c r="I33" i="30"/>
  <c r="P15" i="25"/>
  <c r="G15" i="26"/>
  <c r="I16" i="26" s="1"/>
  <c r="E15" i="8"/>
  <c r="G15" i="8" s="1"/>
  <c r="H15" i="8" s="1"/>
  <c r="I15" i="5"/>
  <c r="J16" i="5" s="1"/>
  <c r="P15" i="5"/>
  <c r="Q35" i="25"/>
  <c r="I15" i="25"/>
  <c r="J16" i="25" s="1"/>
  <c r="L15" i="25"/>
  <c r="M16" i="25" s="1"/>
  <c r="L15" i="5"/>
  <c r="M16" i="5" s="1"/>
  <c r="E16" i="5"/>
  <c r="F16" i="5" s="1"/>
  <c r="D17" i="8"/>
  <c r="Q17" i="5"/>
  <c r="A28" i="27" a="1"/>
  <c r="A10" i="20" a="1"/>
  <c r="E34" i="26" l="1"/>
  <c r="E16" i="31"/>
  <c r="I16" i="31" s="1"/>
  <c r="J17" i="31" s="1"/>
  <c r="P17" i="31" s="1"/>
  <c r="A28" i="27"/>
  <c r="D36" i="26"/>
  <c r="A10" i="20"/>
  <c r="D19" i="31"/>
  <c r="Q18" i="31"/>
  <c r="F15" i="30"/>
  <c r="Q33" i="30"/>
  <c r="D34" i="30"/>
  <c r="E35" i="25"/>
  <c r="F35" i="25" s="1"/>
  <c r="E35" i="30"/>
  <c r="I34" i="30"/>
  <c r="J33" i="30"/>
  <c r="P33" i="30" s="1"/>
  <c r="R15" i="25"/>
  <c r="R15" i="5"/>
  <c r="F16" i="31"/>
  <c r="G16" i="26"/>
  <c r="P16" i="25"/>
  <c r="I16" i="8"/>
  <c r="J16" i="8" s="1"/>
  <c r="K16" i="8" s="1"/>
  <c r="S16" i="5" s="1"/>
  <c r="L16" i="5"/>
  <c r="M17" i="5" s="1"/>
  <c r="I16" i="5"/>
  <c r="J17" i="5" s="1"/>
  <c r="P16" i="5"/>
  <c r="Q36" i="25"/>
  <c r="L16" i="25"/>
  <c r="M17" i="25" s="1"/>
  <c r="I16" i="25"/>
  <c r="J17" i="25" s="1"/>
  <c r="E16" i="8"/>
  <c r="G16" i="8" s="1"/>
  <c r="H16" i="8" s="1"/>
  <c r="E17" i="5"/>
  <c r="F17" i="5" s="1"/>
  <c r="D18" i="8"/>
  <c r="Q18" i="5"/>
  <c r="A11" i="20" a="1"/>
  <c r="A29" i="27" a="1"/>
  <c r="E35" i="26" l="1"/>
  <c r="F17" i="31"/>
  <c r="E17" i="31"/>
  <c r="I17" i="31" s="1"/>
  <c r="J18" i="31" s="1"/>
  <c r="P18" i="31" s="1"/>
  <c r="A29" i="27"/>
  <c r="D37" i="26"/>
  <c r="A11" i="20"/>
  <c r="Q19" i="31"/>
  <c r="D20" i="31"/>
  <c r="F16" i="30"/>
  <c r="D35" i="30"/>
  <c r="Q34" i="30"/>
  <c r="I35" i="30"/>
  <c r="J34" i="30"/>
  <c r="P34" i="30" s="1"/>
  <c r="E36" i="25"/>
  <c r="F36" i="25" s="1"/>
  <c r="E36" i="30"/>
  <c r="I17" i="26"/>
  <c r="R16" i="25"/>
  <c r="P17" i="25"/>
  <c r="R17" i="25" s="1"/>
  <c r="G17" i="26"/>
  <c r="R16" i="5"/>
  <c r="J16" i="26"/>
  <c r="K16" i="26" s="1"/>
  <c r="I17" i="8"/>
  <c r="J17" i="8" s="1"/>
  <c r="K17" i="8" s="1"/>
  <c r="S17" i="5" s="1"/>
  <c r="P17" i="5"/>
  <c r="L17" i="5"/>
  <c r="M18" i="5" s="1"/>
  <c r="E17" i="8"/>
  <c r="G17" i="8" s="1"/>
  <c r="H17" i="8" s="1"/>
  <c r="I17" i="5"/>
  <c r="J18" i="5" s="1"/>
  <c r="Q37" i="25"/>
  <c r="E18" i="5"/>
  <c r="F18" i="5" s="1"/>
  <c r="L17" i="25"/>
  <c r="M18" i="25" s="1"/>
  <c r="I17" i="25"/>
  <c r="J18" i="25" s="1"/>
  <c r="D19" i="8"/>
  <c r="Q19" i="5"/>
  <c r="A30" i="27" a="1"/>
  <c r="A12" i="20" a="1"/>
  <c r="E36" i="26" l="1"/>
  <c r="E18" i="31"/>
  <c r="I18" i="31" s="1"/>
  <c r="J19" i="31" s="1"/>
  <c r="P19" i="31" s="1"/>
  <c r="A30" i="27"/>
  <c r="D38" i="26"/>
  <c r="A12" i="20"/>
  <c r="Q20" i="31"/>
  <c r="D21" i="31"/>
  <c r="F17" i="30"/>
  <c r="Q35" i="30"/>
  <c r="D36" i="30"/>
  <c r="I36" i="30"/>
  <c r="J35" i="30"/>
  <c r="P35" i="30" s="1"/>
  <c r="S16" i="25"/>
  <c r="E37" i="25"/>
  <c r="F37" i="25" s="1"/>
  <c r="E37" i="30"/>
  <c r="I18" i="26"/>
  <c r="J17" i="26"/>
  <c r="K17" i="26" s="1"/>
  <c r="R17" i="5"/>
  <c r="F18" i="31"/>
  <c r="G18" i="26"/>
  <c r="P18" i="25"/>
  <c r="P18" i="5"/>
  <c r="I18" i="8"/>
  <c r="J18" i="8" s="1"/>
  <c r="K18" i="8" s="1"/>
  <c r="S18" i="5" s="1"/>
  <c r="E18" i="8"/>
  <c r="G18" i="8" s="1"/>
  <c r="H18" i="8" s="1"/>
  <c r="I18" i="25"/>
  <c r="J19" i="25" s="1"/>
  <c r="L18" i="25"/>
  <c r="M19" i="25" s="1"/>
  <c r="Q38" i="25"/>
  <c r="E19" i="5"/>
  <c r="F19" i="5" s="1"/>
  <c r="I18" i="5"/>
  <c r="J19" i="5" s="1"/>
  <c r="L18" i="5"/>
  <c r="M19" i="5" s="1"/>
  <c r="D20" i="8"/>
  <c r="Q20" i="5"/>
  <c r="A31" i="27" a="1"/>
  <c r="A13" i="20" a="1"/>
  <c r="E37" i="26" l="1"/>
  <c r="E19" i="31"/>
  <c r="I19" i="31" s="1"/>
  <c r="J20" i="31" s="1"/>
  <c r="P20" i="31" s="1"/>
  <c r="F19" i="31"/>
  <c r="A31" i="27"/>
  <c r="D39" i="26"/>
  <c r="A13" i="20"/>
  <c r="D22" i="31"/>
  <c r="Q21" i="31"/>
  <c r="F18" i="30"/>
  <c r="D37" i="30"/>
  <c r="Q36" i="30"/>
  <c r="S17" i="25"/>
  <c r="E38" i="25"/>
  <c r="F38" i="25" s="1"/>
  <c r="E38" i="30"/>
  <c r="J36" i="30"/>
  <c r="P36" i="30" s="1"/>
  <c r="I37" i="30"/>
  <c r="R18" i="25"/>
  <c r="I19" i="26"/>
  <c r="J18" i="26"/>
  <c r="K18" i="26" s="1"/>
  <c r="R18" i="5"/>
  <c r="G19" i="26"/>
  <c r="P19" i="25"/>
  <c r="I19" i="8"/>
  <c r="J19" i="8" s="1"/>
  <c r="K19" i="8" s="1"/>
  <c r="S19" i="5" s="1"/>
  <c r="P19" i="5"/>
  <c r="I19" i="5"/>
  <c r="J20" i="5" s="1"/>
  <c r="E19" i="8"/>
  <c r="G19" i="8" s="1"/>
  <c r="H19" i="8" s="1"/>
  <c r="L19" i="5"/>
  <c r="M20" i="5" s="1"/>
  <c r="I19" i="25"/>
  <c r="J20" i="25" s="1"/>
  <c r="L19" i="25"/>
  <c r="M20" i="25" s="1"/>
  <c r="Q39" i="25"/>
  <c r="E20" i="5"/>
  <c r="F20" i="5" s="1"/>
  <c r="D21" i="8"/>
  <c r="Q21" i="5"/>
  <c r="A32" i="27" a="1"/>
  <c r="A14" i="20" a="1"/>
  <c r="E38" i="26" l="1"/>
  <c r="E20" i="31"/>
  <c r="I20" i="31" s="1"/>
  <c r="J21" i="31" s="1"/>
  <c r="P21" i="31" s="1"/>
  <c r="A32" i="27"/>
  <c r="D40" i="26"/>
  <c r="I20" i="26"/>
  <c r="A14" i="20"/>
  <c r="Q22" i="31"/>
  <c r="D23" i="31"/>
  <c r="F19" i="30"/>
  <c r="D38" i="30"/>
  <c r="Q37" i="30"/>
  <c r="E39" i="25"/>
  <c r="F39" i="25" s="1"/>
  <c r="E39" i="30"/>
  <c r="J37" i="30"/>
  <c r="P37" i="30" s="1"/>
  <c r="I38" i="30"/>
  <c r="S18" i="25"/>
  <c r="R19" i="25"/>
  <c r="J19" i="26"/>
  <c r="K19" i="26" s="1"/>
  <c r="R19" i="5"/>
  <c r="F20" i="31"/>
  <c r="G20" i="26"/>
  <c r="P20" i="25"/>
  <c r="P20" i="5"/>
  <c r="I20" i="8"/>
  <c r="J20" i="8" s="1"/>
  <c r="K20" i="8" s="1"/>
  <c r="S20" i="5" s="1"/>
  <c r="Q40" i="25"/>
  <c r="I20" i="5"/>
  <c r="J21" i="5" s="1"/>
  <c r="E21" i="5"/>
  <c r="F21" i="5" s="1"/>
  <c r="E20" i="8"/>
  <c r="G20" i="8" s="1"/>
  <c r="H20" i="8" s="1"/>
  <c r="L20" i="5"/>
  <c r="M21" i="5" s="1"/>
  <c r="L20" i="25"/>
  <c r="M21" i="25" s="1"/>
  <c r="I20" i="25"/>
  <c r="J21" i="25" s="1"/>
  <c r="D22" i="8"/>
  <c r="Q22" i="5"/>
  <c r="A15" i="20" a="1"/>
  <c r="A33" i="27" a="1"/>
  <c r="E39" i="26" l="1"/>
  <c r="E21" i="31"/>
  <c r="I21" i="31" s="1"/>
  <c r="J22" i="31" s="1"/>
  <c r="P22" i="31" s="1"/>
  <c r="A33" i="27"/>
  <c r="D41" i="26"/>
  <c r="A15" i="20"/>
  <c r="D24" i="31"/>
  <c r="Q23" i="31"/>
  <c r="F20" i="30"/>
  <c r="D39" i="30"/>
  <c r="Q38" i="30"/>
  <c r="I39" i="30"/>
  <c r="J38" i="30"/>
  <c r="P38" i="30" s="1"/>
  <c r="E40" i="25"/>
  <c r="F40" i="25" s="1"/>
  <c r="E40" i="30"/>
  <c r="S19" i="25"/>
  <c r="I21" i="26"/>
  <c r="R20" i="25"/>
  <c r="P21" i="25"/>
  <c r="J20" i="26"/>
  <c r="K20" i="26" s="1"/>
  <c r="F21" i="31"/>
  <c r="G21" i="26"/>
  <c r="R20" i="5"/>
  <c r="I21" i="8"/>
  <c r="J21" i="8" s="1"/>
  <c r="K21" i="8" s="1"/>
  <c r="S21" i="5" s="1"/>
  <c r="P21" i="5"/>
  <c r="E21" i="8"/>
  <c r="G21" i="8" s="1"/>
  <c r="H21" i="8" s="1"/>
  <c r="I21" i="5"/>
  <c r="J22" i="5" s="1"/>
  <c r="E22" i="5"/>
  <c r="F22" i="5" s="1"/>
  <c r="L21" i="5"/>
  <c r="M22" i="5" s="1"/>
  <c r="Q41" i="25"/>
  <c r="L21" i="25"/>
  <c r="M22" i="25" s="1"/>
  <c r="I21" i="25"/>
  <c r="J22" i="25" s="1"/>
  <c r="D23" i="8"/>
  <c r="Q23" i="5"/>
  <c r="A34" i="27" a="1"/>
  <c r="A16" i="20" a="1"/>
  <c r="E40" i="26" l="1"/>
  <c r="E22" i="31"/>
  <c r="I22" i="31" s="1"/>
  <c r="J23" i="31" s="1"/>
  <c r="P23" i="31" s="1"/>
  <c r="A34" i="27"/>
  <c r="D42" i="26"/>
  <c r="A16" i="20"/>
  <c r="Q24" i="31"/>
  <c r="D25" i="31"/>
  <c r="F21" i="30"/>
  <c r="D40" i="30"/>
  <c r="Q39" i="30"/>
  <c r="I40" i="30"/>
  <c r="S20" i="25"/>
  <c r="E41" i="25"/>
  <c r="F41" i="25" s="1"/>
  <c r="E41" i="30"/>
  <c r="J39" i="30"/>
  <c r="P39" i="30" s="1"/>
  <c r="R21" i="25"/>
  <c r="I22" i="26"/>
  <c r="J21" i="26"/>
  <c r="K21" i="26" s="1"/>
  <c r="R21" i="5"/>
  <c r="F22" i="31"/>
  <c r="G22" i="26"/>
  <c r="H22" i="26" s="1"/>
  <c r="P22" i="25"/>
  <c r="I22" i="8"/>
  <c r="J22" i="8" s="1"/>
  <c r="K22" i="8" s="1"/>
  <c r="P22" i="5"/>
  <c r="E22" i="8"/>
  <c r="G22" i="8" s="1"/>
  <c r="H22" i="8" s="1"/>
  <c r="E23" i="5"/>
  <c r="F23" i="5" s="1"/>
  <c r="L22" i="25"/>
  <c r="M23" i="25" s="1"/>
  <c r="I22" i="25"/>
  <c r="J23" i="25" s="1"/>
  <c r="I22" i="5"/>
  <c r="J23" i="5" s="1"/>
  <c r="Q42" i="25"/>
  <c r="L22" i="5"/>
  <c r="M23" i="5" s="1"/>
  <c r="D24" i="8"/>
  <c r="Q24" i="5"/>
  <c r="A35" i="27" a="1"/>
  <c r="A17" i="20" a="1"/>
  <c r="E41" i="26" l="1"/>
  <c r="E23" i="31"/>
  <c r="I23" i="31" s="1"/>
  <c r="J24" i="31" s="1"/>
  <c r="P24" i="31" s="1"/>
  <c r="A35" i="27"/>
  <c r="D43" i="26"/>
  <c r="A17" i="20"/>
  <c r="D26" i="31"/>
  <c r="Q25" i="31"/>
  <c r="F22" i="30"/>
  <c r="Q40" i="30"/>
  <c r="D41" i="30"/>
  <c r="I41" i="30"/>
  <c r="E42" i="25"/>
  <c r="F42" i="25" s="1"/>
  <c r="E42" i="30"/>
  <c r="J40" i="30"/>
  <c r="P40" i="30" s="1"/>
  <c r="S21" i="25"/>
  <c r="R22" i="25"/>
  <c r="I23" i="26"/>
  <c r="P23" i="25"/>
  <c r="R23" i="25" s="1"/>
  <c r="J22" i="26"/>
  <c r="K22" i="26" s="1"/>
  <c r="E23" i="8"/>
  <c r="G23" i="8" s="1"/>
  <c r="H23" i="8" s="1"/>
  <c r="G23" i="26"/>
  <c r="H23" i="26" s="1"/>
  <c r="R22" i="5"/>
  <c r="S22" i="5"/>
  <c r="I23" i="8"/>
  <c r="J23" i="8" s="1"/>
  <c r="K23" i="8" s="1"/>
  <c r="S23" i="5" s="1"/>
  <c r="P23" i="5"/>
  <c r="I23" i="5"/>
  <c r="J24" i="5" s="1"/>
  <c r="L23" i="5"/>
  <c r="M24" i="5" s="1"/>
  <c r="F23" i="31"/>
  <c r="E24" i="5"/>
  <c r="F24" i="5" s="1"/>
  <c r="L23" i="25"/>
  <c r="M24" i="25" s="1"/>
  <c r="I23" i="25"/>
  <c r="J24" i="25" s="1"/>
  <c r="Q43" i="25"/>
  <c r="D25" i="8"/>
  <c r="Q25" i="5"/>
  <c r="A18" i="20" a="1"/>
  <c r="A36" i="27" a="1"/>
  <c r="E42" i="26" l="1"/>
  <c r="E24" i="31"/>
  <c r="I24" i="31" s="1"/>
  <c r="J25" i="31" s="1"/>
  <c r="P25" i="31" s="1"/>
  <c r="A36" i="27"/>
  <c r="D44" i="26"/>
  <c r="A18" i="20"/>
  <c r="D27" i="31"/>
  <c r="Q26" i="31"/>
  <c r="F23" i="30"/>
  <c r="Q41" i="30"/>
  <c r="D42" i="30"/>
  <c r="I42" i="30"/>
  <c r="J41" i="30"/>
  <c r="P41" i="30" s="1"/>
  <c r="S22" i="25"/>
  <c r="E43" i="25"/>
  <c r="F43" i="25" s="1"/>
  <c r="E43" i="30"/>
  <c r="I24" i="26"/>
  <c r="P24" i="25"/>
  <c r="J23" i="26"/>
  <c r="K23" i="26" s="1"/>
  <c r="R23" i="5"/>
  <c r="F24" i="31"/>
  <c r="G24" i="26"/>
  <c r="H24" i="26" s="1"/>
  <c r="P24" i="5"/>
  <c r="I24" i="8"/>
  <c r="J24" i="8" s="1"/>
  <c r="K24" i="8" s="1"/>
  <c r="E24" i="8"/>
  <c r="G24" i="8" s="1"/>
  <c r="H24" i="8" s="1"/>
  <c r="L24" i="25"/>
  <c r="M25" i="25" s="1"/>
  <c r="I24" i="25"/>
  <c r="J25" i="25" s="1"/>
  <c r="E25" i="5"/>
  <c r="F25" i="5" s="1"/>
  <c r="Q44" i="25"/>
  <c r="I24" i="5"/>
  <c r="J25" i="5" s="1"/>
  <c r="L24" i="5"/>
  <c r="M25" i="5" s="1"/>
  <c r="D26" i="8"/>
  <c r="Q26" i="5"/>
  <c r="A37" i="27" a="1"/>
  <c r="A19" i="20" a="1"/>
  <c r="E43" i="26" l="1"/>
  <c r="E25" i="31"/>
  <c r="I25" i="31" s="1"/>
  <c r="J26" i="31" s="1"/>
  <c r="P26" i="31" s="1"/>
  <c r="A37" i="27"/>
  <c r="D45" i="26"/>
  <c r="A19" i="20"/>
  <c r="Q27" i="31"/>
  <c r="D28" i="31"/>
  <c r="F24" i="30"/>
  <c r="Q42" i="30"/>
  <c r="D43" i="30"/>
  <c r="J42" i="30"/>
  <c r="P42" i="30" s="1"/>
  <c r="S23" i="25"/>
  <c r="E44" i="25"/>
  <c r="F44" i="25" s="1"/>
  <c r="E44" i="30"/>
  <c r="I43" i="30"/>
  <c r="R24" i="25"/>
  <c r="I25" i="26"/>
  <c r="J24" i="26"/>
  <c r="K24" i="26" s="1"/>
  <c r="R24" i="5"/>
  <c r="F25" i="31"/>
  <c r="G25" i="26"/>
  <c r="H25" i="26" s="1"/>
  <c r="P25" i="25"/>
  <c r="I25" i="8"/>
  <c r="J25" i="8" s="1"/>
  <c r="K25" i="8" s="1"/>
  <c r="S24" i="5"/>
  <c r="P25" i="5"/>
  <c r="Q45" i="25"/>
  <c r="E25" i="8"/>
  <c r="G25" i="8" s="1"/>
  <c r="H25" i="8" s="1"/>
  <c r="L25" i="5"/>
  <c r="M26" i="5" s="1"/>
  <c r="I25" i="5"/>
  <c r="J26" i="5" s="1"/>
  <c r="E26" i="5"/>
  <c r="F26" i="5" s="1"/>
  <c r="I25" i="25"/>
  <c r="J26" i="25" s="1"/>
  <c r="L25" i="25"/>
  <c r="M26" i="25" s="1"/>
  <c r="D27" i="8"/>
  <c r="Q27" i="5"/>
  <c r="A20" i="20" a="1"/>
  <c r="A38" i="27" a="1"/>
  <c r="E44" i="26" l="1"/>
  <c r="E26" i="31"/>
  <c r="I26" i="31" s="1"/>
  <c r="J27" i="31" s="1"/>
  <c r="P27" i="31" s="1"/>
  <c r="A38" i="27"/>
  <c r="D46" i="26"/>
  <c r="A20" i="20"/>
  <c r="D29" i="31"/>
  <c r="Q28" i="31"/>
  <c r="F25" i="30"/>
  <c r="Q43" i="30"/>
  <c r="D44" i="30"/>
  <c r="S24" i="25"/>
  <c r="J43" i="30"/>
  <c r="P43" i="30" s="1"/>
  <c r="I44" i="30"/>
  <c r="E45" i="25"/>
  <c r="F45" i="25" s="1"/>
  <c r="E45" i="30"/>
  <c r="I26" i="26"/>
  <c r="R25" i="25"/>
  <c r="J25" i="26"/>
  <c r="K25" i="26" s="1"/>
  <c r="R25" i="5"/>
  <c r="F26" i="31"/>
  <c r="G26" i="26"/>
  <c r="H26" i="26" s="1"/>
  <c r="P26" i="25"/>
  <c r="S25" i="5"/>
  <c r="I26" i="8"/>
  <c r="J26" i="8" s="1"/>
  <c r="K26" i="8" s="1"/>
  <c r="S26" i="5" s="1"/>
  <c r="P26" i="5"/>
  <c r="Q46" i="25"/>
  <c r="I26" i="5"/>
  <c r="J27" i="5" s="1"/>
  <c r="E26" i="8"/>
  <c r="G26" i="8" s="1"/>
  <c r="H26" i="8" s="1"/>
  <c r="E27" i="5"/>
  <c r="F27" i="5" s="1"/>
  <c r="L26" i="5"/>
  <c r="M27" i="5" s="1"/>
  <c r="L26" i="25"/>
  <c r="M27" i="25" s="1"/>
  <c r="I26" i="25"/>
  <c r="J27" i="25" s="1"/>
  <c r="D28" i="8"/>
  <c r="Q28" i="5"/>
  <c r="A21" i="20" a="1"/>
  <c r="A39" i="27" a="1"/>
  <c r="E45" i="26" l="1"/>
  <c r="E27" i="31"/>
  <c r="I27" i="31" s="1"/>
  <c r="J28" i="31" s="1"/>
  <c r="P28" i="31" s="1"/>
  <c r="A39" i="27"/>
  <c r="D47" i="26"/>
  <c r="A21" i="20"/>
  <c r="D30" i="31"/>
  <c r="Q29" i="31"/>
  <c r="F26" i="30"/>
  <c r="D45" i="30"/>
  <c r="Q44" i="30"/>
  <c r="S25" i="25"/>
  <c r="J44" i="30"/>
  <c r="P44" i="30" s="1"/>
  <c r="E46" i="25"/>
  <c r="F46" i="25" s="1"/>
  <c r="E46" i="30"/>
  <c r="I45" i="30"/>
  <c r="R26" i="25"/>
  <c r="I27" i="26"/>
  <c r="P27" i="25"/>
  <c r="J26" i="26"/>
  <c r="K26" i="26" s="1"/>
  <c r="F27" i="31"/>
  <c r="G27" i="26"/>
  <c r="H27" i="26" s="1"/>
  <c r="R26" i="5"/>
  <c r="I27" i="8"/>
  <c r="J27" i="8" s="1"/>
  <c r="K27" i="8" s="1"/>
  <c r="P27" i="5"/>
  <c r="I27" i="25"/>
  <c r="J28" i="25" s="1"/>
  <c r="L27" i="25"/>
  <c r="M28" i="25" s="1"/>
  <c r="E27" i="8"/>
  <c r="G27" i="8" s="1"/>
  <c r="H27" i="8" s="1"/>
  <c r="Q47" i="25"/>
  <c r="E28" i="5"/>
  <c r="F28" i="5" s="1"/>
  <c r="I27" i="5"/>
  <c r="J28" i="5" s="1"/>
  <c r="L27" i="5"/>
  <c r="M28" i="5" s="1"/>
  <c r="D29" i="8"/>
  <c r="Q29" i="5"/>
  <c r="A40" i="27" a="1"/>
  <c r="A22" i="20" a="1"/>
  <c r="E46" i="26" l="1"/>
  <c r="E28" i="31"/>
  <c r="I28" i="31" s="1"/>
  <c r="J29" i="31" s="1"/>
  <c r="P29" i="31" s="1"/>
  <c r="A40" i="27"/>
  <c r="D48" i="26"/>
  <c r="A22" i="20"/>
  <c r="D31" i="31"/>
  <c r="Q30" i="31"/>
  <c r="F27" i="30"/>
  <c r="Q45" i="30"/>
  <c r="D46" i="30"/>
  <c r="J45" i="30"/>
  <c r="P45" i="30" s="1"/>
  <c r="S26" i="25"/>
  <c r="I46" i="30"/>
  <c r="E47" i="25"/>
  <c r="F47" i="25" s="1"/>
  <c r="E47" i="30"/>
  <c r="R27" i="25"/>
  <c r="I28" i="26"/>
  <c r="J27" i="26"/>
  <c r="K27" i="26" s="1"/>
  <c r="R27" i="5"/>
  <c r="F28" i="31"/>
  <c r="G28" i="26"/>
  <c r="H28" i="26" s="1"/>
  <c r="P28" i="25"/>
  <c r="S27" i="5"/>
  <c r="P28" i="5"/>
  <c r="I28" i="8"/>
  <c r="J28" i="8" s="1"/>
  <c r="K28" i="8" s="1"/>
  <c r="S28" i="5" s="1"/>
  <c r="I28" i="5"/>
  <c r="J29" i="5" s="1"/>
  <c r="E28" i="8"/>
  <c r="G28" i="8" s="1"/>
  <c r="H28" i="8" s="1"/>
  <c r="L28" i="5"/>
  <c r="M29" i="5" s="1"/>
  <c r="Q48" i="25"/>
  <c r="L28" i="25"/>
  <c r="M29" i="25" s="1"/>
  <c r="I28" i="25"/>
  <c r="J29" i="25" s="1"/>
  <c r="E29" i="5"/>
  <c r="F29" i="5" s="1"/>
  <c r="D30" i="8"/>
  <c r="Q30" i="5"/>
  <c r="A23" i="20" a="1"/>
  <c r="A41" i="27" a="1"/>
  <c r="E47" i="26" l="1"/>
  <c r="E29" i="31"/>
  <c r="I29" i="31" s="1"/>
  <c r="J30" i="31" s="1"/>
  <c r="P30" i="31" s="1"/>
  <c r="F29" i="31"/>
  <c r="A41" i="27"/>
  <c r="D49" i="26"/>
  <c r="A23" i="20"/>
  <c r="D32" i="31"/>
  <c r="Q31" i="31"/>
  <c r="F28" i="30"/>
  <c r="D47" i="30"/>
  <c r="Q46" i="30"/>
  <c r="S27" i="25"/>
  <c r="E48" i="25"/>
  <c r="F48" i="25" s="1"/>
  <c r="E48" i="30"/>
  <c r="J46" i="30"/>
  <c r="P46" i="30" s="1"/>
  <c r="I47" i="30"/>
  <c r="R28" i="25"/>
  <c r="I29" i="26"/>
  <c r="J28" i="26"/>
  <c r="K28" i="26" s="1"/>
  <c r="G29" i="26"/>
  <c r="H29" i="26" s="1"/>
  <c r="R28" i="5"/>
  <c r="P29" i="25"/>
  <c r="I29" i="8"/>
  <c r="J29" i="8" s="1"/>
  <c r="K29" i="8" s="1"/>
  <c r="S29" i="5" s="1"/>
  <c r="P29" i="5"/>
  <c r="E29" i="8"/>
  <c r="G29" i="8" s="1"/>
  <c r="H29" i="8" s="1"/>
  <c r="Q49" i="25"/>
  <c r="I29" i="5"/>
  <c r="J30" i="5" s="1"/>
  <c r="E30" i="5"/>
  <c r="F30" i="5" s="1"/>
  <c r="L29" i="5"/>
  <c r="M30" i="5" s="1"/>
  <c r="L29" i="25"/>
  <c r="M30" i="25" s="1"/>
  <c r="I29" i="25"/>
  <c r="J30" i="25" s="1"/>
  <c r="D31" i="8"/>
  <c r="Q31" i="5"/>
  <c r="A42" i="27" a="1"/>
  <c r="A24" i="20" a="1"/>
  <c r="E48" i="26" l="1"/>
  <c r="E30" i="31"/>
  <c r="I30" i="31" s="1"/>
  <c r="J31" i="31" s="1"/>
  <c r="P31" i="31" s="1"/>
  <c r="A42" i="27"/>
  <c r="D50" i="26"/>
  <c r="A24" i="20"/>
  <c r="D33" i="31"/>
  <c r="Q32" i="31"/>
  <c r="F29" i="30"/>
  <c r="D48" i="30"/>
  <c r="Q47" i="30"/>
  <c r="J47" i="30"/>
  <c r="P47" i="30" s="1"/>
  <c r="S28" i="25"/>
  <c r="I48" i="30"/>
  <c r="E49" i="25"/>
  <c r="F49" i="25" s="1"/>
  <c r="E49" i="30"/>
  <c r="R29" i="25"/>
  <c r="I30" i="26"/>
  <c r="J29" i="26"/>
  <c r="K29" i="26" s="1"/>
  <c r="F30" i="31"/>
  <c r="G30" i="26"/>
  <c r="H30" i="26" s="1"/>
  <c r="R29" i="5"/>
  <c r="P30" i="25"/>
  <c r="R30" i="25" s="1"/>
  <c r="I30" i="8"/>
  <c r="J30" i="8" s="1"/>
  <c r="K30" i="8" s="1"/>
  <c r="S30" i="5" s="1"/>
  <c r="P30" i="5"/>
  <c r="E30" i="8"/>
  <c r="G30" i="8" s="1"/>
  <c r="H30" i="8" s="1"/>
  <c r="L30" i="25"/>
  <c r="M31" i="25" s="1"/>
  <c r="I30" i="25"/>
  <c r="J31" i="25" s="1"/>
  <c r="E31" i="5"/>
  <c r="F31" i="5" s="1"/>
  <c r="L30" i="5"/>
  <c r="M31" i="5" s="1"/>
  <c r="Q50" i="25"/>
  <c r="I30" i="5"/>
  <c r="J31" i="5" s="1"/>
  <c r="D32" i="8"/>
  <c r="Q32" i="5"/>
  <c r="A25" i="20" a="1"/>
  <c r="A43" i="27" a="1"/>
  <c r="E49" i="26" l="1"/>
  <c r="E31" i="31"/>
  <c r="I31" i="31" s="1"/>
  <c r="J32" i="31" s="1"/>
  <c r="P32" i="31" s="1"/>
  <c r="A43" i="27"/>
  <c r="D51" i="26"/>
  <c r="A25" i="20"/>
  <c r="D34" i="31"/>
  <c r="Q33" i="31"/>
  <c r="F30" i="30"/>
  <c r="Q48" i="30"/>
  <c r="D49" i="30"/>
  <c r="J48" i="30"/>
  <c r="P48" i="30" s="1"/>
  <c r="S29" i="25"/>
  <c r="E50" i="25"/>
  <c r="F50" i="25" s="1"/>
  <c r="E50" i="30"/>
  <c r="I49" i="30"/>
  <c r="I31" i="26"/>
  <c r="P31" i="25"/>
  <c r="J30" i="26"/>
  <c r="K30" i="26" s="1"/>
  <c r="F31" i="31"/>
  <c r="G31" i="26"/>
  <c r="H31" i="26" s="1"/>
  <c r="R30" i="5"/>
  <c r="I31" i="8"/>
  <c r="J31" i="8" s="1"/>
  <c r="K31" i="8" s="1"/>
  <c r="P31" i="5"/>
  <c r="L31" i="25"/>
  <c r="M32" i="25" s="1"/>
  <c r="I31" i="25"/>
  <c r="J32" i="25" s="1"/>
  <c r="E31" i="8"/>
  <c r="G31" i="8" s="1"/>
  <c r="H31" i="8" s="1"/>
  <c r="L31" i="5"/>
  <c r="M32" i="5" s="1"/>
  <c r="I31" i="5"/>
  <c r="J32" i="5" s="1"/>
  <c r="E32" i="5"/>
  <c r="F32" i="5" s="1"/>
  <c r="Q51" i="25"/>
  <c r="D33" i="8"/>
  <c r="Q33" i="5"/>
  <c r="A26" i="20" a="1"/>
  <c r="A44" i="27" a="1"/>
  <c r="E50" i="26" l="1"/>
  <c r="E32" i="31"/>
  <c r="I32" i="31" s="1"/>
  <c r="J33" i="31" s="1"/>
  <c r="P33" i="31" s="1"/>
  <c r="A44" i="27"/>
  <c r="D52" i="26"/>
  <c r="A26" i="20"/>
  <c r="Q34" i="31"/>
  <c r="D35" i="31"/>
  <c r="F31" i="30"/>
  <c r="D50" i="30"/>
  <c r="Q49" i="30"/>
  <c r="S30" i="25"/>
  <c r="E51" i="25"/>
  <c r="F51" i="25" s="1"/>
  <c r="E51" i="30"/>
  <c r="J49" i="30"/>
  <c r="P49" i="30" s="1"/>
  <c r="I50" i="30"/>
  <c r="P32" i="25"/>
  <c r="R32" i="25" s="1"/>
  <c r="R31" i="25"/>
  <c r="I32" i="26"/>
  <c r="J31" i="26"/>
  <c r="K31" i="26" s="1"/>
  <c r="R31" i="5"/>
  <c r="F32" i="31"/>
  <c r="G32" i="26"/>
  <c r="H32" i="26" s="1"/>
  <c r="S31" i="5"/>
  <c r="I32" i="8"/>
  <c r="J32" i="8" s="1"/>
  <c r="K32" i="8" s="1"/>
  <c r="S32" i="5" s="1"/>
  <c r="P32" i="5"/>
  <c r="E32" i="8"/>
  <c r="G32" i="8" s="1"/>
  <c r="H32" i="8" s="1"/>
  <c r="Q52" i="25"/>
  <c r="E33" i="5"/>
  <c r="F33" i="5" s="1"/>
  <c r="I32" i="5"/>
  <c r="J33" i="5" s="1"/>
  <c r="L32" i="5"/>
  <c r="M33" i="5" s="1"/>
  <c r="I32" i="25"/>
  <c r="J33" i="25" s="1"/>
  <c r="L32" i="25"/>
  <c r="M33" i="25" s="1"/>
  <c r="D34" i="8"/>
  <c r="Q34" i="5"/>
  <c r="A27" i="20" a="1"/>
  <c r="A45" i="27" a="1"/>
  <c r="E51" i="26" l="1"/>
  <c r="E33" i="31"/>
  <c r="I33" i="31" s="1"/>
  <c r="J34" i="31" s="1"/>
  <c r="P34" i="31" s="1"/>
  <c r="A45" i="27"/>
  <c r="D53" i="26"/>
  <c r="A27" i="20"/>
  <c r="D36" i="31"/>
  <c r="Q35" i="31"/>
  <c r="F32" i="30"/>
  <c r="D51" i="30"/>
  <c r="Q50" i="30"/>
  <c r="J50" i="30"/>
  <c r="P50" i="30" s="1"/>
  <c r="I51" i="30"/>
  <c r="S31" i="25"/>
  <c r="E52" i="25"/>
  <c r="F52" i="25" s="1"/>
  <c r="E52" i="30"/>
  <c r="I33" i="26"/>
  <c r="J32" i="26"/>
  <c r="K32" i="26" s="1"/>
  <c r="R32" i="5"/>
  <c r="F33" i="31"/>
  <c r="G33" i="26"/>
  <c r="H33" i="26" s="1"/>
  <c r="P33" i="25"/>
  <c r="P33" i="5"/>
  <c r="I33" i="8"/>
  <c r="J33" i="8" s="1"/>
  <c r="K33" i="8" s="1"/>
  <c r="E33" i="8"/>
  <c r="G33" i="8" s="1"/>
  <c r="H33" i="8" s="1"/>
  <c r="L33" i="25"/>
  <c r="M34" i="25" s="1"/>
  <c r="I33" i="25"/>
  <c r="J34" i="25" s="1"/>
  <c r="Q53" i="25"/>
  <c r="L33" i="5"/>
  <c r="M34" i="5" s="1"/>
  <c r="I33" i="5"/>
  <c r="J34" i="5" s="1"/>
  <c r="E34" i="5"/>
  <c r="F34" i="5" s="1"/>
  <c r="D35" i="8"/>
  <c r="Q35" i="5"/>
  <c r="A46" i="27" a="1"/>
  <c r="A28" i="20" a="1"/>
  <c r="E52" i="26" l="1"/>
  <c r="E34" i="31"/>
  <c r="I34" i="31" s="1"/>
  <c r="J35" i="31" s="1"/>
  <c r="P35" i="31" s="1"/>
  <c r="A46" i="27"/>
  <c r="D54" i="26"/>
  <c r="A28" i="20"/>
  <c r="Q36" i="31"/>
  <c r="D37" i="31"/>
  <c r="F33" i="30"/>
  <c r="D52" i="30"/>
  <c r="Q51" i="30"/>
  <c r="S32" i="25"/>
  <c r="E53" i="25"/>
  <c r="F53" i="25" s="1"/>
  <c r="E53" i="30"/>
  <c r="J51" i="30"/>
  <c r="P51" i="30" s="1"/>
  <c r="I52" i="30"/>
  <c r="R33" i="25"/>
  <c r="I34" i="26"/>
  <c r="P34" i="25"/>
  <c r="J33" i="26"/>
  <c r="K33" i="26" s="1"/>
  <c r="R33" i="5"/>
  <c r="F34" i="31"/>
  <c r="G34" i="26"/>
  <c r="H34" i="26" s="1"/>
  <c r="S33" i="5"/>
  <c r="I34" i="8"/>
  <c r="J34" i="8" s="1"/>
  <c r="K34" i="8" s="1"/>
  <c r="S34" i="5" s="1"/>
  <c r="P34" i="5"/>
  <c r="E34" i="8"/>
  <c r="G34" i="8" s="1"/>
  <c r="H34" i="8" s="1"/>
  <c r="I34" i="5"/>
  <c r="J35" i="5" s="1"/>
  <c r="L34" i="5"/>
  <c r="M35" i="5" s="1"/>
  <c r="Q54" i="25"/>
  <c r="L34" i="25"/>
  <c r="M35" i="25" s="1"/>
  <c r="I34" i="25"/>
  <c r="J35" i="25" s="1"/>
  <c r="E35" i="5"/>
  <c r="F35" i="5" s="1"/>
  <c r="D36" i="8"/>
  <c r="Q36" i="5"/>
  <c r="A29" i="20" a="1"/>
  <c r="A47" i="27" a="1"/>
  <c r="E53" i="26" l="1"/>
  <c r="E35" i="31"/>
  <c r="I35" i="31" s="1"/>
  <c r="J36" i="31" s="1"/>
  <c r="P36" i="31" s="1"/>
  <c r="A47" i="27"/>
  <c r="D55" i="26"/>
  <c r="A29" i="20"/>
  <c r="Q37" i="31"/>
  <c r="D38" i="31"/>
  <c r="F34" i="30"/>
  <c r="D53" i="30"/>
  <c r="Q52" i="30"/>
  <c r="J52" i="30"/>
  <c r="P52" i="30" s="1"/>
  <c r="I53" i="30"/>
  <c r="E54" i="25"/>
  <c r="F54" i="25" s="1"/>
  <c r="E54" i="30"/>
  <c r="S33" i="25"/>
  <c r="R34" i="25"/>
  <c r="I35" i="26"/>
  <c r="P35" i="25"/>
  <c r="R35" i="25" s="1"/>
  <c r="J34" i="26"/>
  <c r="K34" i="26" s="1"/>
  <c r="R34" i="5"/>
  <c r="F35" i="31"/>
  <c r="G35" i="26"/>
  <c r="H35" i="26" s="1"/>
  <c r="I35" i="5"/>
  <c r="J36" i="5" s="1"/>
  <c r="I35" i="8"/>
  <c r="J35" i="8" s="1"/>
  <c r="K35" i="8" s="1"/>
  <c r="L35" i="5"/>
  <c r="M36" i="5" s="1"/>
  <c r="P35" i="5"/>
  <c r="E35" i="8"/>
  <c r="G35" i="8" s="1"/>
  <c r="H35" i="8" s="1"/>
  <c r="E36" i="5"/>
  <c r="F36" i="5" s="1"/>
  <c r="Q55" i="25"/>
  <c r="I35" i="25"/>
  <c r="J36" i="25" s="1"/>
  <c r="L35" i="25"/>
  <c r="M36" i="25" s="1"/>
  <c r="D37" i="8"/>
  <c r="Q37" i="5"/>
  <c r="A48" i="27" a="1"/>
  <c r="A30" i="20" a="1"/>
  <c r="E54" i="26" l="1"/>
  <c r="E36" i="31"/>
  <c r="I36" i="31" s="1"/>
  <c r="J37" i="31" s="1"/>
  <c r="P37" i="31" s="1"/>
  <c r="A48" i="27"/>
  <c r="D56" i="26"/>
  <c r="A30" i="20"/>
  <c r="Q38" i="31"/>
  <c r="D39" i="31"/>
  <c r="F35" i="30"/>
  <c r="Q53" i="30"/>
  <c r="D54" i="30"/>
  <c r="I54" i="30"/>
  <c r="S34" i="25"/>
  <c r="J53" i="30"/>
  <c r="P53" i="30" s="1"/>
  <c r="E55" i="25"/>
  <c r="F55" i="25" s="1"/>
  <c r="E55" i="30"/>
  <c r="I36" i="26"/>
  <c r="J35" i="26"/>
  <c r="K35" i="26" s="1"/>
  <c r="P36" i="25"/>
  <c r="R35" i="5"/>
  <c r="F36" i="31"/>
  <c r="G36" i="26"/>
  <c r="H36" i="26" s="1"/>
  <c r="P36" i="5"/>
  <c r="S35" i="5"/>
  <c r="I36" i="8"/>
  <c r="J36" i="8" s="1"/>
  <c r="K36" i="8" s="1"/>
  <c r="S36" i="5" s="1"/>
  <c r="E36" i="8"/>
  <c r="G36" i="8" s="1"/>
  <c r="H36" i="8" s="1"/>
  <c r="I36" i="5"/>
  <c r="J37" i="5" s="1"/>
  <c r="L36" i="25"/>
  <c r="M37" i="25" s="1"/>
  <c r="I36" i="25"/>
  <c r="J37" i="25" s="1"/>
  <c r="Q56" i="25"/>
  <c r="L36" i="5"/>
  <c r="M37" i="5" s="1"/>
  <c r="E37" i="5"/>
  <c r="F37" i="5" s="1"/>
  <c r="D38" i="8"/>
  <c r="Q38" i="5"/>
  <c r="A49" i="27" a="1"/>
  <c r="A31" i="20" a="1"/>
  <c r="E55" i="26" l="1"/>
  <c r="E37" i="31"/>
  <c r="I37" i="31" s="1"/>
  <c r="J38" i="31" s="1"/>
  <c r="P38" i="31" s="1"/>
  <c r="A49" i="27"/>
  <c r="D57" i="26"/>
  <c r="A31" i="20"/>
  <c r="Q39" i="31"/>
  <c r="D40" i="31"/>
  <c r="F36" i="30"/>
  <c r="D55" i="30"/>
  <c r="Q54" i="30"/>
  <c r="J54" i="30"/>
  <c r="P54" i="30" s="1"/>
  <c r="S35" i="25"/>
  <c r="E56" i="25"/>
  <c r="F56" i="25" s="1"/>
  <c r="E56" i="30"/>
  <c r="I55" i="30"/>
  <c r="R36" i="25"/>
  <c r="I37" i="26"/>
  <c r="P37" i="25"/>
  <c r="J36" i="26"/>
  <c r="K36" i="26" s="1"/>
  <c r="R36" i="5"/>
  <c r="F37" i="31"/>
  <c r="G37" i="26"/>
  <c r="H37" i="26" s="1"/>
  <c r="I37" i="8"/>
  <c r="J37" i="8" s="1"/>
  <c r="K37" i="8" s="1"/>
  <c r="S37" i="5" s="1"/>
  <c r="E37" i="8"/>
  <c r="G37" i="8" s="1"/>
  <c r="H37" i="8" s="1"/>
  <c r="P37" i="5"/>
  <c r="I37" i="5"/>
  <c r="J38" i="5" s="1"/>
  <c r="Q57" i="25"/>
  <c r="L37" i="5"/>
  <c r="M38" i="5" s="1"/>
  <c r="E38" i="5"/>
  <c r="F38" i="5" s="1"/>
  <c r="L37" i="25"/>
  <c r="M38" i="25" s="1"/>
  <c r="I37" i="25"/>
  <c r="J38" i="25" s="1"/>
  <c r="D39" i="8"/>
  <c r="Q39" i="5"/>
  <c r="A50" i="27" a="1"/>
  <c r="A32" i="20" a="1"/>
  <c r="E56" i="26" l="1"/>
  <c r="E38" i="31"/>
  <c r="I38" i="31" s="1"/>
  <c r="J39" i="31" s="1"/>
  <c r="P39" i="31" s="1"/>
  <c r="A50" i="27"/>
  <c r="D58" i="26"/>
  <c r="A32" i="20"/>
  <c r="D41" i="31"/>
  <c r="Q40" i="31"/>
  <c r="F37" i="30"/>
  <c r="Q55" i="30"/>
  <c r="D56" i="30"/>
  <c r="I56" i="30"/>
  <c r="J55" i="30"/>
  <c r="P55" i="30" s="1"/>
  <c r="S36" i="25"/>
  <c r="E57" i="25"/>
  <c r="F57" i="25" s="1"/>
  <c r="E57" i="30"/>
  <c r="I38" i="26"/>
  <c r="R37" i="25"/>
  <c r="J37" i="26"/>
  <c r="K37" i="26" s="1"/>
  <c r="R37" i="5"/>
  <c r="F38" i="31"/>
  <c r="G38" i="26"/>
  <c r="H38" i="26" s="1"/>
  <c r="P38" i="25"/>
  <c r="I38" i="8"/>
  <c r="J38" i="8" s="1"/>
  <c r="K38" i="8" s="1"/>
  <c r="S38" i="5" s="1"/>
  <c r="P38" i="5"/>
  <c r="L38" i="5"/>
  <c r="M39" i="5" s="1"/>
  <c r="I38" i="5"/>
  <c r="J39" i="5" s="1"/>
  <c r="Q58" i="25"/>
  <c r="L38" i="25"/>
  <c r="M39" i="25" s="1"/>
  <c r="I38" i="25"/>
  <c r="J39" i="25" s="1"/>
  <c r="E38" i="8"/>
  <c r="G38" i="8" s="1"/>
  <c r="H38" i="8" s="1"/>
  <c r="E39" i="5"/>
  <c r="F39" i="5" s="1"/>
  <c r="D40" i="8"/>
  <c r="Q40" i="5"/>
  <c r="A33" i="20" a="1"/>
  <c r="A51" i="27" a="1"/>
  <c r="E57" i="26" l="1"/>
  <c r="E39" i="31"/>
  <c r="I39" i="31" s="1"/>
  <c r="J40" i="31" s="1"/>
  <c r="P40" i="31" s="1"/>
  <c r="A51" i="27"/>
  <c r="D59" i="26"/>
  <c r="A33" i="20"/>
  <c r="D42" i="31"/>
  <c r="Q41" i="31"/>
  <c r="F38" i="30"/>
  <c r="D57" i="30"/>
  <c r="Q56" i="30"/>
  <c r="S37" i="25"/>
  <c r="J56" i="30"/>
  <c r="P56" i="30" s="1"/>
  <c r="E58" i="25"/>
  <c r="F58" i="25" s="1"/>
  <c r="E58" i="30"/>
  <c r="I57" i="30"/>
  <c r="R38" i="25"/>
  <c r="I39" i="26"/>
  <c r="J38" i="26"/>
  <c r="K38" i="26" s="1"/>
  <c r="R38" i="5"/>
  <c r="F39" i="31"/>
  <c r="G39" i="26"/>
  <c r="H39" i="26" s="1"/>
  <c r="P39" i="25"/>
  <c r="L39" i="5"/>
  <c r="M40" i="5" s="1"/>
  <c r="E39" i="8"/>
  <c r="G39" i="8" s="1"/>
  <c r="H39" i="8" s="1"/>
  <c r="I39" i="5"/>
  <c r="J40" i="5" s="1"/>
  <c r="I39" i="8"/>
  <c r="J39" i="8" s="1"/>
  <c r="K39" i="8" s="1"/>
  <c r="S39" i="5" s="1"/>
  <c r="P39" i="5"/>
  <c r="Q59" i="25"/>
  <c r="E40" i="5"/>
  <c r="F40" i="5" s="1"/>
  <c r="L39" i="25"/>
  <c r="M40" i="25" s="1"/>
  <c r="I39" i="25"/>
  <c r="J40" i="25" s="1"/>
  <c r="D41" i="8"/>
  <c r="Q41" i="5"/>
  <c r="A52" i="27" a="1"/>
  <c r="A34" i="20" a="1"/>
  <c r="E58" i="26" l="1"/>
  <c r="E40" i="31"/>
  <c r="I40" i="31" s="1"/>
  <c r="J41" i="31" s="1"/>
  <c r="P41" i="31" s="1"/>
  <c r="A52" i="27"/>
  <c r="D60" i="26"/>
  <c r="A34" i="20"/>
  <c r="D43" i="31"/>
  <c r="Q42" i="31"/>
  <c r="F39" i="30"/>
  <c r="D58" i="30"/>
  <c r="Q57" i="30"/>
  <c r="I58" i="30"/>
  <c r="J57" i="30"/>
  <c r="P57" i="30" s="1"/>
  <c r="S38" i="25"/>
  <c r="E59" i="25"/>
  <c r="F59" i="25" s="1"/>
  <c r="E59" i="30"/>
  <c r="R39" i="25"/>
  <c r="I40" i="26"/>
  <c r="J39" i="26"/>
  <c r="K39" i="26" s="1"/>
  <c r="F40" i="31"/>
  <c r="G40" i="26"/>
  <c r="H40" i="26" s="1"/>
  <c r="R39" i="5"/>
  <c r="P40" i="25"/>
  <c r="P40" i="5"/>
  <c r="I40" i="8"/>
  <c r="J40" i="8" s="1"/>
  <c r="K40" i="8" s="1"/>
  <c r="Q60" i="25"/>
  <c r="E40" i="8"/>
  <c r="G40" i="8" s="1"/>
  <c r="H40" i="8" s="1"/>
  <c r="L40" i="25"/>
  <c r="M41" i="25" s="1"/>
  <c r="I40" i="25"/>
  <c r="J41" i="25" s="1"/>
  <c r="I40" i="5"/>
  <c r="J41" i="5" s="1"/>
  <c r="E41" i="5"/>
  <c r="F41" i="5" s="1"/>
  <c r="L40" i="5"/>
  <c r="M41" i="5" s="1"/>
  <c r="D42" i="8"/>
  <c r="Q42" i="5"/>
  <c r="A53" i="27" a="1"/>
  <c r="A35" i="20" a="1"/>
  <c r="E59" i="26" l="1"/>
  <c r="E41" i="31"/>
  <c r="I41" i="31" s="1"/>
  <c r="J42" i="31" s="1"/>
  <c r="P42" i="31" s="1"/>
  <c r="A53" i="27"/>
  <c r="D61" i="26"/>
  <c r="A35" i="20"/>
  <c r="Q43" i="31"/>
  <c r="D44" i="31"/>
  <c r="F40" i="30"/>
  <c r="Q58" i="30"/>
  <c r="D59" i="30"/>
  <c r="S39" i="25"/>
  <c r="J58" i="30"/>
  <c r="P58" i="30" s="1"/>
  <c r="E60" i="25"/>
  <c r="F60" i="25" s="1"/>
  <c r="E60" i="30"/>
  <c r="I59" i="30"/>
  <c r="R40" i="25"/>
  <c r="I41" i="26"/>
  <c r="P41" i="25"/>
  <c r="J40" i="26"/>
  <c r="K40" i="26" s="1"/>
  <c r="F41" i="31"/>
  <c r="G41" i="26"/>
  <c r="H41" i="26" s="1"/>
  <c r="R40" i="5"/>
  <c r="I41" i="8"/>
  <c r="J41" i="8" s="1"/>
  <c r="K41" i="8" s="1"/>
  <c r="S41" i="5" s="1"/>
  <c r="S40" i="5"/>
  <c r="P41" i="5"/>
  <c r="I41" i="5"/>
  <c r="J42" i="5" s="1"/>
  <c r="E41" i="8"/>
  <c r="G41" i="8" s="1"/>
  <c r="H41" i="8" s="1"/>
  <c r="L41" i="5"/>
  <c r="M42" i="5" s="1"/>
  <c r="L41" i="25"/>
  <c r="M42" i="25" s="1"/>
  <c r="I41" i="25"/>
  <c r="J42" i="25" s="1"/>
  <c r="E42" i="5"/>
  <c r="F42" i="5" s="1"/>
  <c r="Q61" i="25"/>
  <c r="D43" i="8"/>
  <c r="Q43" i="5"/>
  <c r="A36" i="20" a="1"/>
  <c r="A54" i="27" a="1"/>
  <c r="E60" i="26" l="1"/>
  <c r="E42" i="31"/>
  <c r="I42" i="31" s="1"/>
  <c r="J43" i="31" s="1"/>
  <c r="P43" i="31" s="1"/>
  <c r="A54" i="27"/>
  <c r="D62" i="26"/>
  <c r="A36" i="20"/>
  <c r="D45" i="31"/>
  <c r="Q44" i="31"/>
  <c r="F41" i="30"/>
  <c r="D60" i="30"/>
  <c r="Q59" i="30"/>
  <c r="S40" i="25"/>
  <c r="I60" i="30"/>
  <c r="E61" i="25"/>
  <c r="F61" i="25" s="1"/>
  <c r="E61" i="30"/>
  <c r="J59" i="30"/>
  <c r="P59" i="30" s="1"/>
  <c r="P42" i="25"/>
  <c r="R42" i="25" s="1"/>
  <c r="R41" i="25"/>
  <c r="I42" i="26"/>
  <c r="J41" i="26"/>
  <c r="K41" i="26" s="1"/>
  <c r="F42" i="31"/>
  <c r="G42" i="26"/>
  <c r="H42" i="26" s="1"/>
  <c r="R41" i="5"/>
  <c r="P42" i="5"/>
  <c r="I42" i="8"/>
  <c r="J42" i="8" s="1"/>
  <c r="K42" i="8" s="1"/>
  <c r="I42" i="25"/>
  <c r="J43" i="25" s="1"/>
  <c r="L42" i="25"/>
  <c r="M43" i="25" s="1"/>
  <c r="E42" i="8"/>
  <c r="G42" i="8" s="1"/>
  <c r="H42" i="8" s="1"/>
  <c r="E43" i="5"/>
  <c r="F43" i="5" s="1"/>
  <c r="Q62" i="25"/>
  <c r="I42" i="5"/>
  <c r="J43" i="5" s="1"/>
  <c r="L42" i="5"/>
  <c r="M43" i="5" s="1"/>
  <c r="D44" i="8"/>
  <c r="Q44" i="5"/>
  <c r="A55" i="27" a="1"/>
  <c r="A37" i="20" a="1"/>
  <c r="E61" i="26" l="1"/>
  <c r="E43" i="31"/>
  <c r="I43" i="31" s="1"/>
  <c r="J44" i="31" s="1"/>
  <c r="P44" i="31" s="1"/>
  <c r="A55" i="27"/>
  <c r="D63" i="26"/>
  <c r="A37" i="20"/>
  <c r="D46" i="31"/>
  <c r="Q45" i="31"/>
  <c r="F42" i="30"/>
  <c r="D61" i="30"/>
  <c r="Q60" i="30"/>
  <c r="J60" i="30"/>
  <c r="P60" i="30" s="1"/>
  <c r="I61" i="30"/>
  <c r="S41" i="25"/>
  <c r="E62" i="25"/>
  <c r="F62" i="25" s="1"/>
  <c r="E62" i="30"/>
  <c r="I43" i="26"/>
  <c r="J42" i="26"/>
  <c r="K42" i="26" s="1"/>
  <c r="R42" i="5"/>
  <c r="F43" i="31"/>
  <c r="G43" i="26"/>
  <c r="H43" i="26" s="1"/>
  <c r="P43" i="25"/>
  <c r="R43" i="25" s="1"/>
  <c r="I43" i="8"/>
  <c r="J43" i="8" s="1"/>
  <c r="K43" i="8" s="1"/>
  <c r="S42" i="5"/>
  <c r="P43" i="5"/>
  <c r="E43" i="8"/>
  <c r="G43" i="8" s="1"/>
  <c r="H43" i="8" s="1"/>
  <c r="L43" i="5"/>
  <c r="M44" i="5" s="1"/>
  <c r="E44" i="5"/>
  <c r="F44" i="5" s="1"/>
  <c r="L43" i="25"/>
  <c r="M44" i="25" s="1"/>
  <c r="I43" i="25"/>
  <c r="J44" i="25" s="1"/>
  <c r="Q63" i="25"/>
  <c r="I43" i="5"/>
  <c r="J44" i="5" s="1"/>
  <c r="D45" i="8"/>
  <c r="Q45" i="5"/>
  <c r="A38" i="20" a="1"/>
  <c r="A56" i="27" a="1"/>
  <c r="E62" i="26" l="1"/>
  <c r="E44" i="31"/>
  <c r="I44" i="31" s="1"/>
  <c r="J45" i="31" s="1"/>
  <c r="P45" i="31" s="1"/>
  <c r="A56" i="27"/>
  <c r="D64" i="26"/>
  <c r="A38" i="20"/>
  <c r="D47" i="31"/>
  <c r="Q46" i="31"/>
  <c r="F43" i="30"/>
  <c r="Q61" i="30"/>
  <c r="D62" i="30"/>
  <c r="J61" i="30"/>
  <c r="P61" i="30" s="1"/>
  <c r="S42" i="25"/>
  <c r="E63" i="25"/>
  <c r="F63" i="25" s="1"/>
  <c r="E63" i="30"/>
  <c r="I62" i="30"/>
  <c r="I44" i="26"/>
  <c r="J43" i="26"/>
  <c r="K43" i="26" s="1"/>
  <c r="R43" i="5"/>
  <c r="F44" i="31"/>
  <c r="G44" i="26"/>
  <c r="H44" i="26" s="1"/>
  <c r="P44" i="25"/>
  <c r="S43" i="5"/>
  <c r="E44" i="8"/>
  <c r="G44" i="8" s="1"/>
  <c r="H44" i="8" s="1"/>
  <c r="I44" i="8"/>
  <c r="J44" i="8" s="1"/>
  <c r="K44" i="8" s="1"/>
  <c r="S44" i="5" s="1"/>
  <c r="I44" i="5"/>
  <c r="J45" i="5" s="1"/>
  <c r="P44" i="5"/>
  <c r="L44" i="5"/>
  <c r="M45" i="5" s="1"/>
  <c r="L44" i="25"/>
  <c r="M45" i="25" s="1"/>
  <c r="I44" i="25"/>
  <c r="J45" i="25" s="1"/>
  <c r="Q64" i="25"/>
  <c r="E45" i="5"/>
  <c r="F45" i="5" s="1"/>
  <c r="D46" i="8"/>
  <c r="Q46" i="5"/>
  <c r="A57" i="27" a="1"/>
  <c r="A39" i="20" a="1"/>
  <c r="E63" i="26" l="1"/>
  <c r="E45" i="31"/>
  <c r="I45" i="31" s="1"/>
  <c r="J46" i="31" s="1"/>
  <c r="P46" i="31" s="1"/>
  <c r="A57" i="27"/>
  <c r="D65" i="26"/>
  <c r="A39" i="20"/>
  <c r="D48" i="31"/>
  <c r="Q47" i="31"/>
  <c r="F44" i="30"/>
  <c r="Q62" i="30"/>
  <c r="D63" i="30"/>
  <c r="S43" i="25"/>
  <c r="I63" i="30"/>
  <c r="E64" i="25"/>
  <c r="F64" i="25" s="1"/>
  <c r="E64" i="30"/>
  <c r="J62" i="30"/>
  <c r="P62" i="30" s="1"/>
  <c r="R44" i="25"/>
  <c r="I45" i="26"/>
  <c r="P45" i="25"/>
  <c r="J44" i="26"/>
  <c r="K44" i="26" s="1"/>
  <c r="F45" i="31"/>
  <c r="G45" i="26"/>
  <c r="H45" i="26" s="1"/>
  <c r="R44" i="5"/>
  <c r="L45" i="5"/>
  <c r="M46" i="5" s="1"/>
  <c r="I45" i="5"/>
  <c r="J46" i="5" s="1"/>
  <c r="P45" i="5"/>
  <c r="E45" i="8"/>
  <c r="G45" i="8" s="1"/>
  <c r="H45" i="8" s="1"/>
  <c r="I45" i="8"/>
  <c r="J45" i="8" s="1"/>
  <c r="K45" i="8" s="1"/>
  <c r="S45" i="5" s="1"/>
  <c r="Q65" i="25"/>
  <c r="E46" i="5"/>
  <c r="F46" i="5" s="1"/>
  <c r="L45" i="25"/>
  <c r="M46" i="25" s="1"/>
  <c r="I45" i="25"/>
  <c r="J46" i="25" s="1"/>
  <c r="D47" i="8"/>
  <c r="Q47" i="5"/>
  <c r="A58" i="27" a="1"/>
  <c r="A40" i="20" a="1"/>
  <c r="E64" i="26" l="1"/>
  <c r="E46" i="31"/>
  <c r="I46" i="31" s="1"/>
  <c r="J47" i="31" s="1"/>
  <c r="P47" i="31" s="1"/>
  <c r="A58" i="27"/>
  <c r="D66" i="26"/>
  <c r="A40" i="20"/>
  <c r="Q48" i="31"/>
  <c r="D49" i="31"/>
  <c r="F45" i="30"/>
  <c r="D64" i="30"/>
  <c r="Q63" i="30"/>
  <c r="S44" i="25"/>
  <c r="J63" i="30"/>
  <c r="P63" i="30" s="1"/>
  <c r="I64" i="30"/>
  <c r="E65" i="25"/>
  <c r="F65" i="25" s="1"/>
  <c r="E65" i="30"/>
  <c r="R45" i="25"/>
  <c r="I46" i="26"/>
  <c r="J45" i="26"/>
  <c r="K45" i="26" s="1"/>
  <c r="R45" i="5"/>
  <c r="F46" i="31"/>
  <c r="G46" i="26"/>
  <c r="H46" i="26" s="1"/>
  <c r="P46" i="25"/>
  <c r="R46" i="25" s="1"/>
  <c r="P46" i="5"/>
  <c r="I46" i="8"/>
  <c r="J46" i="8" s="1"/>
  <c r="K46" i="8" s="1"/>
  <c r="E46" i="8"/>
  <c r="G46" i="8" s="1"/>
  <c r="H46" i="8" s="1"/>
  <c r="E47" i="5"/>
  <c r="F47" i="5" s="1"/>
  <c r="Q66" i="25"/>
  <c r="I46" i="25"/>
  <c r="J47" i="25" s="1"/>
  <c r="L46" i="25"/>
  <c r="M47" i="25" s="1"/>
  <c r="L46" i="5"/>
  <c r="M47" i="5" s="1"/>
  <c r="I46" i="5"/>
  <c r="J47" i="5" s="1"/>
  <c r="D48" i="8"/>
  <c r="Q48" i="5"/>
  <c r="A59" i="27" a="1"/>
  <c r="A41" i="20" a="1"/>
  <c r="E65" i="26" l="1"/>
  <c r="E47" i="31"/>
  <c r="I47" i="31" s="1"/>
  <c r="J48" i="31" s="1"/>
  <c r="P48" i="31" s="1"/>
  <c r="A59" i="27"/>
  <c r="D67" i="26"/>
  <c r="A41" i="20"/>
  <c r="D50" i="31"/>
  <c r="Q49" i="31"/>
  <c r="F46" i="30"/>
  <c r="D65" i="30"/>
  <c r="Q64" i="30"/>
  <c r="J64" i="30"/>
  <c r="P64" i="30" s="1"/>
  <c r="E66" i="25"/>
  <c r="F66" i="25" s="1"/>
  <c r="E66" i="30"/>
  <c r="S45" i="25"/>
  <c r="I65" i="30"/>
  <c r="I47" i="26"/>
  <c r="J46" i="26"/>
  <c r="K46" i="26" s="1"/>
  <c r="R46" i="5"/>
  <c r="F47" i="31"/>
  <c r="G47" i="26"/>
  <c r="H47" i="26" s="1"/>
  <c r="P47" i="25"/>
  <c r="S46" i="5"/>
  <c r="I47" i="8"/>
  <c r="J47" i="8" s="1"/>
  <c r="K47" i="8" s="1"/>
  <c r="E47" i="8"/>
  <c r="G47" i="8" s="1"/>
  <c r="H47" i="8" s="1"/>
  <c r="P47" i="5"/>
  <c r="I47" i="5"/>
  <c r="J48" i="5" s="1"/>
  <c r="Q67" i="25"/>
  <c r="L47" i="5"/>
  <c r="M48" i="5" s="1"/>
  <c r="I47" i="25"/>
  <c r="J48" i="25" s="1"/>
  <c r="L47" i="25"/>
  <c r="M48" i="25" s="1"/>
  <c r="E48" i="5"/>
  <c r="F48" i="5" s="1"/>
  <c r="D49" i="8"/>
  <c r="Q49" i="5"/>
  <c r="A42" i="20" a="1"/>
  <c r="A60" i="27" a="1"/>
  <c r="E66" i="26" l="1"/>
  <c r="E48" i="31"/>
  <c r="I48" i="31" s="1"/>
  <c r="J49" i="31" s="1"/>
  <c r="P49" i="31" s="1"/>
  <c r="A60" i="27"/>
  <c r="D68" i="26"/>
  <c r="A42" i="20"/>
  <c r="D51" i="31"/>
  <c r="Q50" i="31"/>
  <c r="F47" i="30"/>
  <c r="D66" i="30"/>
  <c r="Q65" i="30"/>
  <c r="I66" i="30"/>
  <c r="J65" i="30"/>
  <c r="P65" i="30" s="1"/>
  <c r="S46" i="25"/>
  <c r="E67" i="25"/>
  <c r="F67" i="25" s="1"/>
  <c r="E67" i="30"/>
  <c r="R47" i="25"/>
  <c r="I48" i="26"/>
  <c r="J47" i="26"/>
  <c r="K47" i="26" s="1"/>
  <c r="P48" i="25"/>
  <c r="R47" i="5"/>
  <c r="F48" i="31"/>
  <c r="G48" i="26"/>
  <c r="H48" i="26" s="1"/>
  <c r="P48" i="5"/>
  <c r="S47" i="5"/>
  <c r="L48" i="5"/>
  <c r="M49" i="5" s="1"/>
  <c r="I48" i="8"/>
  <c r="J48" i="8" s="1"/>
  <c r="K48" i="8" s="1"/>
  <c r="S48" i="5" s="1"/>
  <c r="E48" i="8"/>
  <c r="G48" i="8" s="1"/>
  <c r="H48" i="8" s="1"/>
  <c r="I48" i="5"/>
  <c r="J49" i="5" s="1"/>
  <c r="Q68" i="25"/>
  <c r="E49" i="5"/>
  <c r="F49" i="5" s="1"/>
  <c r="L48" i="25"/>
  <c r="M49" i="25" s="1"/>
  <c r="I48" i="25"/>
  <c r="J49" i="25" s="1"/>
  <c r="D50" i="8"/>
  <c r="Q50" i="5"/>
  <c r="A43" i="20" a="1"/>
  <c r="A61" i="27" a="1"/>
  <c r="E67" i="26" l="1"/>
  <c r="E49" i="31"/>
  <c r="I49" i="31" s="1"/>
  <c r="J50" i="31" s="1"/>
  <c r="P50" i="31" s="1"/>
  <c r="A61" i="27"/>
  <c r="D69" i="26"/>
  <c r="A43" i="20"/>
  <c r="D52" i="31"/>
  <c r="Q51" i="31"/>
  <c r="F48" i="30"/>
  <c r="Q66" i="30"/>
  <c r="D67" i="30"/>
  <c r="I67" i="30"/>
  <c r="S47" i="25"/>
  <c r="J66" i="30"/>
  <c r="P66" i="30" s="1"/>
  <c r="E68" i="25"/>
  <c r="F68" i="25" s="1"/>
  <c r="E68" i="30"/>
  <c r="R48" i="25"/>
  <c r="I49" i="26"/>
  <c r="J48" i="26"/>
  <c r="K48" i="26" s="1"/>
  <c r="R48" i="5"/>
  <c r="F49" i="31"/>
  <c r="G49" i="26"/>
  <c r="H49" i="26" s="1"/>
  <c r="P49" i="25"/>
  <c r="I49" i="8"/>
  <c r="J49" i="8" s="1"/>
  <c r="K49" i="8" s="1"/>
  <c r="P49" i="5"/>
  <c r="L49" i="25"/>
  <c r="M50" i="25" s="1"/>
  <c r="I49" i="25"/>
  <c r="J50" i="25" s="1"/>
  <c r="E49" i="8"/>
  <c r="G49" i="8" s="1"/>
  <c r="H49" i="8" s="1"/>
  <c r="Q69" i="25"/>
  <c r="E50" i="5"/>
  <c r="F50" i="5" s="1"/>
  <c r="L49" i="5"/>
  <c r="M50" i="5" s="1"/>
  <c r="I49" i="5"/>
  <c r="J50" i="5" s="1"/>
  <c r="D51" i="8"/>
  <c r="Q51" i="5"/>
  <c r="A44" i="20" a="1"/>
  <c r="A62" i="27" a="1"/>
  <c r="E68" i="26" l="1"/>
  <c r="E50" i="31"/>
  <c r="I50" i="31" s="1"/>
  <c r="J51" i="31" s="1"/>
  <c r="P51" i="31" s="1"/>
  <c r="A62" i="27"/>
  <c r="D70" i="26"/>
  <c r="A44" i="20"/>
  <c r="Q52" i="31"/>
  <c r="D53" i="31"/>
  <c r="F49" i="30"/>
  <c r="Q67" i="30"/>
  <c r="D68" i="30"/>
  <c r="J67" i="30"/>
  <c r="P67" i="30" s="1"/>
  <c r="S48" i="25"/>
  <c r="E69" i="25"/>
  <c r="F69" i="25" s="1"/>
  <c r="E69" i="30"/>
  <c r="I68" i="30"/>
  <c r="R49" i="25"/>
  <c r="I50" i="26"/>
  <c r="J49" i="26"/>
  <c r="K49" i="26" s="1"/>
  <c r="R49" i="5"/>
  <c r="F50" i="31"/>
  <c r="G50" i="26"/>
  <c r="H50" i="26" s="1"/>
  <c r="P50" i="25"/>
  <c r="R50" i="25" s="1"/>
  <c r="S49" i="5"/>
  <c r="I50" i="8"/>
  <c r="J50" i="8" s="1"/>
  <c r="K50" i="8" s="1"/>
  <c r="S50" i="5" s="1"/>
  <c r="P50" i="5"/>
  <c r="Q70" i="25"/>
  <c r="I50" i="5"/>
  <c r="J51" i="5" s="1"/>
  <c r="L50" i="25"/>
  <c r="M51" i="25" s="1"/>
  <c r="I50" i="25"/>
  <c r="J51" i="25" s="1"/>
  <c r="E50" i="8"/>
  <c r="G50" i="8" s="1"/>
  <c r="H50" i="8" s="1"/>
  <c r="E51" i="5"/>
  <c r="F51" i="5" s="1"/>
  <c r="L50" i="5"/>
  <c r="M51" i="5" s="1"/>
  <c r="D52" i="8"/>
  <c r="Q52" i="5"/>
  <c r="A45" i="20" a="1"/>
  <c r="A63" i="27" a="1"/>
  <c r="E69" i="26" l="1"/>
  <c r="E51" i="31"/>
  <c r="I51" i="31" s="1"/>
  <c r="J52" i="31" s="1"/>
  <c r="P52" i="31" s="1"/>
  <c r="A63" i="27"/>
  <c r="D71" i="26"/>
  <c r="A45" i="20"/>
  <c r="D54" i="31"/>
  <c r="Q53" i="31"/>
  <c r="F50" i="30"/>
  <c r="D69" i="30"/>
  <c r="Q68" i="30"/>
  <c r="I69" i="30"/>
  <c r="S49" i="25"/>
  <c r="E70" i="25"/>
  <c r="F70" i="25" s="1"/>
  <c r="E70" i="30"/>
  <c r="J68" i="30"/>
  <c r="P68" i="30" s="1"/>
  <c r="I51" i="26"/>
  <c r="P51" i="25"/>
  <c r="R51" i="25" s="1"/>
  <c r="J50" i="26"/>
  <c r="K50" i="26" s="1"/>
  <c r="F51" i="31"/>
  <c r="G51" i="26"/>
  <c r="H51" i="26" s="1"/>
  <c r="R50" i="5"/>
  <c r="I51" i="8"/>
  <c r="J51" i="8" s="1"/>
  <c r="K51" i="8" s="1"/>
  <c r="S51" i="5" s="1"/>
  <c r="P51" i="5"/>
  <c r="E51" i="8"/>
  <c r="G51" i="8" s="1"/>
  <c r="H51" i="8" s="1"/>
  <c r="I51" i="5"/>
  <c r="J52" i="5" s="1"/>
  <c r="L51" i="5"/>
  <c r="M52" i="5" s="1"/>
  <c r="E52" i="5"/>
  <c r="F52" i="5" s="1"/>
  <c r="Q71" i="25"/>
  <c r="L51" i="25"/>
  <c r="M52" i="25" s="1"/>
  <c r="I51" i="25"/>
  <c r="J52" i="25" s="1"/>
  <c r="D53" i="8"/>
  <c r="Q53" i="5"/>
  <c r="A46" i="20" a="1"/>
  <c r="A64" i="27" a="1"/>
  <c r="E70" i="26" l="1"/>
  <c r="E52" i="31"/>
  <c r="I52" i="31" s="1"/>
  <c r="J53" i="31" s="1"/>
  <c r="P53" i="31" s="1"/>
  <c r="A64" i="27"/>
  <c r="D72" i="26"/>
  <c r="A46" i="20"/>
  <c r="Q54" i="31"/>
  <c r="D55" i="31"/>
  <c r="F51" i="30"/>
  <c r="D70" i="30"/>
  <c r="Q69" i="30"/>
  <c r="J69" i="30"/>
  <c r="P69" i="30" s="1"/>
  <c r="I70" i="30"/>
  <c r="S50" i="25"/>
  <c r="E71" i="25"/>
  <c r="F71" i="25" s="1"/>
  <c r="E71" i="30"/>
  <c r="I52" i="26"/>
  <c r="J51" i="26"/>
  <c r="K51" i="26" s="1"/>
  <c r="R51" i="5"/>
  <c r="F52" i="31"/>
  <c r="G52" i="26"/>
  <c r="H52" i="26" s="1"/>
  <c r="P52" i="25"/>
  <c r="I52" i="8"/>
  <c r="J52" i="8" s="1"/>
  <c r="K52" i="8" s="1"/>
  <c r="E52" i="8"/>
  <c r="G52" i="8" s="1"/>
  <c r="H52" i="8" s="1"/>
  <c r="P52" i="5"/>
  <c r="L52" i="25"/>
  <c r="M53" i="25" s="1"/>
  <c r="I52" i="25"/>
  <c r="J53" i="25" s="1"/>
  <c r="Q72" i="25"/>
  <c r="E53" i="5"/>
  <c r="F53" i="5" s="1"/>
  <c r="I52" i="5"/>
  <c r="J53" i="5" s="1"/>
  <c r="L52" i="5"/>
  <c r="M53" i="5" s="1"/>
  <c r="D54" i="8"/>
  <c r="Q54" i="5"/>
  <c r="A47" i="20" a="1"/>
  <c r="A65" i="27" a="1"/>
  <c r="E71" i="26" l="1"/>
  <c r="E53" i="31"/>
  <c r="I53" i="31" s="1"/>
  <c r="J54" i="31" s="1"/>
  <c r="P54" i="31" s="1"/>
  <c r="A65" i="27"/>
  <c r="D73" i="26"/>
  <c r="A47" i="20"/>
  <c r="D56" i="31"/>
  <c r="Q55" i="31"/>
  <c r="F52" i="30"/>
  <c r="D71" i="30"/>
  <c r="Q70" i="30"/>
  <c r="S51" i="25"/>
  <c r="E72" i="25"/>
  <c r="F72" i="25" s="1"/>
  <c r="E72" i="30"/>
  <c r="J70" i="30"/>
  <c r="P70" i="30" s="1"/>
  <c r="I71" i="30"/>
  <c r="R52" i="25"/>
  <c r="I53" i="26"/>
  <c r="J52" i="26"/>
  <c r="K52" i="26" s="1"/>
  <c r="R52" i="5"/>
  <c r="F53" i="31"/>
  <c r="G53" i="26"/>
  <c r="H53" i="26" s="1"/>
  <c r="P53" i="25"/>
  <c r="S52" i="5"/>
  <c r="I53" i="8"/>
  <c r="J53" i="8" s="1"/>
  <c r="K53" i="8" s="1"/>
  <c r="S53" i="5" s="1"/>
  <c r="P53" i="5"/>
  <c r="Q73" i="25"/>
  <c r="E53" i="8"/>
  <c r="G53" i="8" s="1"/>
  <c r="H53" i="8" s="1"/>
  <c r="E54" i="5"/>
  <c r="F54" i="5" s="1"/>
  <c r="I53" i="5"/>
  <c r="J54" i="5" s="1"/>
  <c r="L53" i="5"/>
  <c r="M54" i="5" s="1"/>
  <c r="L53" i="25"/>
  <c r="M54" i="25" s="1"/>
  <c r="I53" i="25"/>
  <c r="J54" i="25" s="1"/>
  <c r="D55" i="8"/>
  <c r="Q55" i="5"/>
  <c r="A48" i="20" a="1"/>
  <c r="A66" i="27" a="1"/>
  <c r="E72" i="26" l="1"/>
  <c r="E54" i="31"/>
  <c r="I54" i="31" s="1"/>
  <c r="J55" i="31" s="1"/>
  <c r="P55" i="31" s="1"/>
  <c r="A66" i="27"/>
  <c r="D74" i="26"/>
  <c r="A48" i="20"/>
  <c r="D57" i="31"/>
  <c r="Q56" i="31"/>
  <c r="F53" i="30"/>
  <c r="D72" i="30"/>
  <c r="Q71" i="30"/>
  <c r="J71" i="30"/>
  <c r="P71" i="30" s="1"/>
  <c r="I72" i="30"/>
  <c r="S52" i="25"/>
  <c r="E73" i="25"/>
  <c r="F73" i="25" s="1"/>
  <c r="E73" i="30"/>
  <c r="I54" i="26"/>
  <c r="R53" i="25"/>
  <c r="J53" i="26"/>
  <c r="K53" i="26" s="1"/>
  <c r="F54" i="31"/>
  <c r="G54" i="26"/>
  <c r="H54" i="26" s="1"/>
  <c r="R53" i="5"/>
  <c r="P54" i="25"/>
  <c r="I54" i="8"/>
  <c r="J54" i="8" s="1"/>
  <c r="K54" i="8" s="1"/>
  <c r="P54" i="5"/>
  <c r="L54" i="25"/>
  <c r="M55" i="25" s="1"/>
  <c r="I54" i="25"/>
  <c r="J55" i="25" s="1"/>
  <c r="E54" i="8"/>
  <c r="G54" i="8" s="1"/>
  <c r="H54" i="8" s="1"/>
  <c r="I54" i="5"/>
  <c r="J55" i="5" s="1"/>
  <c r="L54" i="5"/>
  <c r="M55" i="5" s="1"/>
  <c r="E55" i="5"/>
  <c r="F55" i="5" s="1"/>
  <c r="Q74" i="25"/>
  <c r="D56" i="8"/>
  <c r="Q56" i="5"/>
  <c r="A49" i="20" a="1"/>
  <c r="A67" i="27" a="1"/>
  <c r="E73" i="26" l="1"/>
  <c r="E55" i="31"/>
  <c r="I55" i="31" s="1"/>
  <c r="J56" i="31" s="1"/>
  <c r="P56" i="31" s="1"/>
  <c r="A67" i="27"/>
  <c r="D75" i="26"/>
  <c r="A49" i="20"/>
  <c r="Q57" i="31"/>
  <c r="D58" i="31"/>
  <c r="F54" i="30"/>
  <c r="Q72" i="30"/>
  <c r="D73" i="30"/>
  <c r="S53" i="25"/>
  <c r="I73" i="30"/>
  <c r="E74" i="25"/>
  <c r="F74" i="25" s="1"/>
  <c r="E74" i="30"/>
  <c r="J72" i="30"/>
  <c r="P72" i="30" s="1"/>
  <c r="R54" i="25"/>
  <c r="I55" i="26"/>
  <c r="P55" i="25"/>
  <c r="J54" i="26"/>
  <c r="K54" i="26" s="1"/>
  <c r="F55" i="31"/>
  <c r="G55" i="26"/>
  <c r="H55" i="26" s="1"/>
  <c r="R54" i="5"/>
  <c r="S54" i="5"/>
  <c r="I55" i="8"/>
  <c r="J55" i="8" s="1"/>
  <c r="K55" i="8" s="1"/>
  <c r="S55" i="5" s="1"/>
  <c r="P55" i="5"/>
  <c r="L55" i="5"/>
  <c r="M56" i="5" s="1"/>
  <c r="E55" i="8"/>
  <c r="G55" i="8" s="1"/>
  <c r="H55" i="8" s="1"/>
  <c r="I55" i="5"/>
  <c r="J56" i="5" s="1"/>
  <c r="L55" i="25"/>
  <c r="M56" i="25" s="1"/>
  <c r="I55" i="25"/>
  <c r="J56" i="25" s="1"/>
  <c r="E56" i="5"/>
  <c r="F56" i="5" s="1"/>
  <c r="Q75" i="25"/>
  <c r="D57" i="8"/>
  <c r="Q57" i="5"/>
  <c r="A50" i="20" a="1"/>
  <c r="A68" i="27" a="1"/>
  <c r="E74" i="26" l="1"/>
  <c r="E56" i="31"/>
  <c r="I56" i="31" s="1"/>
  <c r="J57" i="31" s="1"/>
  <c r="P57" i="31" s="1"/>
  <c r="A68" i="27"/>
  <c r="D76" i="26"/>
  <c r="A50" i="20"/>
  <c r="D59" i="31"/>
  <c r="Q58" i="31"/>
  <c r="F55" i="30"/>
  <c r="Q73" i="30"/>
  <c r="D74" i="30"/>
  <c r="I74" i="30"/>
  <c r="J73" i="30"/>
  <c r="P73" i="30" s="1"/>
  <c r="S54" i="25"/>
  <c r="E75" i="25"/>
  <c r="F75" i="25" s="1"/>
  <c r="E75" i="30"/>
  <c r="R55" i="25"/>
  <c r="I56" i="26"/>
  <c r="P56" i="25"/>
  <c r="R56" i="25" s="1"/>
  <c r="J55" i="26"/>
  <c r="K55" i="26" s="1"/>
  <c r="R55" i="5"/>
  <c r="F56" i="31"/>
  <c r="G56" i="26"/>
  <c r="H56" i="26" s="1"/>
  <c r="P56" i="5"/>
  <c r="I56" i="8"/>
  <c r="J56" i="8" s="1"/>
  <c r="K56" i="8" s="1"/>
  <c r="S56" i="5" s="1"/>
  <c r="E56" i="8"/>
  <c r="G56" i="8" s="1"/>
  <c r="H56" i="8" s="1"/>
  <c r="L56" i="5"/>
  <c r="M57" i="5" s="1"/>
  <c r="E57" i="5"/>
  <c r="F57" i="5" s="1"/>
  <c r="I56" i="5"/>
  <c r="J57" i="5" s="1"/>
  <c r="Q76" i="25"/>
  <c r="I56" i="25"/>
  <c r="J57" i="25" s="1"/>
  <c r="L56" i="25"/>
  <c r="M57" i="25" s="1"/>
  <c r="D58" i="8"/>
  <c r="Q58" i="5"/>
  <c r="A51" i="20" a="1"/>
  <c r="A69" i="27" a="1"/>
  <c r="E75" i="26" l="1"/>
  <c r="E57" i="31"/>
  <c r="I57" i="31" s="1"/>
  <c r="J58" i="31" s="1"/>
  <c r="P58" i="31" s="1"/>
  <c r="A69" i="27"/>
  <c r="D77" i="26"/>
  <c r="A51" i="20"/>
  <c r="D60" i="31"/>
  <c r="Q59" i="31"/>
  <c r="F56" i="30"/>
  <c r="Q74" i="30"/>
  <c r="D75" i="30"/>
  <c r="J74" i="30"/>
  <c r="P74" i="30" s="1"/>
  <c r="S55" i="25"/>
  <c r="E76" i="25"/>
  <c r="F76" i="25" s="1"/>
  <c r="E76" i="30"/>
  <c r="I75" i="30"/>
  <c r="I57" i="26"/>
  <c r="J56" i="26"/>
  <c r="K56" i="26" s="1"/>
  <c r="R56" i="5"/>
  <c r="P57" i="25"/>
  <c r="F57" i="31"/>
  <c r="G57" i="26"/>
  <c r="H57" i="26" s="1"/>
  <c r="I57" i="8"/>
  <c r="J57" i="8" s="1"/>
  <c r="K57" i="8" s="1"/>
  <c r="P57" i="5"/>
  <c r="E57" i="8"/>
  <c r="G57" i="8" s="1"/>
  <c r="H57" i="8" s="1"/>
  <c r="Q77" i="25"/>
  <c r="E58" i="5"/>
  <c r="F58" i="5" s="1"/>
  <c r="L57" i="25"/>
  <c r="M58" i="25" s="1"/>
  <c r="I57" i="25"/>
  <c r="J58" i="25" s="1"/>
  <c r="L57" i="5"/>
  <c r="M58" i="5" s="1"/>
  <c r="I57" i="5"/>
  <c r="J58" i="5" s="1"/>
  <c r="D59" i="8"/>
  <c r="Q59" i="5"/>
  <c r="A52" i="20" a="1"/>
  <c r="A70" i="27" a="1"/>
  <c r="E76" i="26" l="1"/>
  <c r="E58" i="31"/>
  <c r="I58" i="31" s="1"/>
  <c r="J59" i="31" s="1"/>
  <c r="P59" i="31" s="1"/>
  <c r="A70" i="27"/>
  <c r="D78" i="26"/>
  <c r="A52" i="20"/>
  <c r="Q60" i="31"/>
  <c r="D61" i="31"/>
  <c r="F57" i="30"/>
  <c r="Q75" i="30"/>
  <c r="D76" i="30"/>
  <c r="I76" i="30"/>
  <c r="J75" i="30"/>
  <c r="P75" i="30" s="1"/>
  <c r="S56" i="25"/>
  <c r="E77" i="25"/>
  <c r="F77" i="25" s="1"/>
  <c r="E77" i="30"/>
  <c r="R57" i="25"/>
  <c r="I58" i="26"/>
  <c r="J57" i="26"/>
  <c r="K57" i="26" s="1"/>
  <c r="R57" i="5"/>
  <c r="F58" i="31"/>
  <c r="G58" i="26"/>
  <c r="H58" i="26" s="1"/>
  <c r="P58" i="25"/>
  <c r="S57" i="5"/>
  <c r="I58" i="8"/>
  <c r="J58" i="8" s="1"/>
  <c r="K58" i="8" s="1"/>
  <c r="S58" i="5" s="1"/>
  <c r="E58" i="8"/>
  <c r="G58" i="8" s="1"/>
  <c r="H58" i="8" s="1"/>
  <c r="P58" i="5"/>
  <c r="Q78" i="25"/>
  <c r="E59" i="5"/>
  <c r="F59" i="5" s="1"/>
  <c r="I58" i="25"/>
  <c r="J59" i="25" s="1"/>
  <c r="L58" i="25"/>
  <c r="M59" i="25" s="1"/>
  <c r="I58" i="5"/>
  <c r="J59" i="5" s="1"/>
  <c r="L58" i="5"/>
  <c r="M59" i="5" s="1"/>
  <c r="D60" i="8"/>
  <c r="Q60" i="5"/>
  <c r="A53" i="20" a="1"/>
  <c r="A71" i="27" a="1"/>
  <c r="E77" i="26" l="1"/>
  <c r="E59" i="31"/>
  <c r="I59" i="31" s="1"/>
  <c r="J60" i="31" s="1"/>
  <c r="P60" i="31" s="1"/>
  <c r="A71" i="27"/>
  <c r="D79" i="26"/>
  <c r="A53" i="20"/>
  <c r="D62" i="31"/>
  <c r="Q61" i="31"/>
  <c r="F58" i="30"/>
  <c r="Q76" i="30"/>
  <c r="D77" i="30"/>
  <c r="J76" i="30"/>
  <c r="P76" i="30" s="1"/>
  <c r="S57" i="25"/>
  <c r="E78" i="25"/>
  <c r="F78" i="25" s="1"/>
  <c r="E78" i="30"/>
  <c r="I77" i="30"/>
  <c r="I59" i="26"/>
  <c r="R58" i="25"/>
  <c r="J58" i="26"/>
  <c r="K58" i="26" s="1"/>
  <c r="F59" i="31"/>
  <c r="G59" i="26"/>
  <c r="H59" i="26" s="1"/>
  <c r="R58" i="5"/>
  <c r="P59" i="25"/>
  <c r="P59" i="5"/>
  <c r="I59" i="8"/>
  <c r="J59" i="8" s="1"/>
  <c r="K59" i="8" s="1"/>
  <c r="S59" i="5" s="1"/>
  <c r="I59" i="25"/>
  <c r="J60" i="25" s="1"/>
  <c r="L59" i="25"/>
  <c r="M60" i="25" s="1"/>
  <c r="I59" i="5"/>
  <c r="J60" i="5" s="1"/>
  <c r="L59" i="5"/>
  <c r="M60" i="5" s="1"/>
  <c r="Q79" i="25"/>
  <c r="E60" i="5"/>
  <c r="F60" i="5" s="1"/>
  <c r="E59" i="8"/>
  <c r="G59" i="8" s="1"/>
  <c r="H59" i="8" s="1"/>
  <c r="D61" i="8"/>
  <c r="Q61" i="5"/>
  <c r="A54" i="20" a="1"/>
  <c r="A72" i="27" a="1"/>
  <c r="E78" i="26" l="1"/>
  <c r="E60" i="31"/>
  <c r="I60" i="31" s="1"/>
  <c r="J61" i="31" s="1"/>
  <c r="P61" i="31" s="1"/>
  <c r="A72" i="27"/>
  <c r="D80" i="26"/>
  <c r="A54" i="20"/>
  <c r="Q62" i="31"/>
  <c r="D63" i="31"/>
  <c r="F59" i="30"/>
  <c r="Q77" i="30"/>
  <c r="D78" i="30"/>
  <c r="I78" i="30"/>
  <c r="S58" i="25"/>
  <c r="E79" i="25"/>
  <c r="F79" i="25" s="1"/>
  <c r="E79" i="30"/>
  <c r="J77" i="30"/>
  <c r="P77" i="30" s="1"/>
  <c r="I60" i="26"/>
  <c r="R59" i="25"/>
  <c r="J59" i="26"/>
  <c r="K59" i="26" s="1"/>
  <c r="R59" i="5"/>
  <c r="F60" i="31"/>
  <c r="G60" i="26"/>
  <c r="H60" i="26" s="1"/>
  <c r="P60" i="25"/>
  <c r="I60" i="8"/>
  <c r="J60" i="8" s="1"/>
  <c r="K60" i="8" s="1"/>
  <c r="S60" i="5" s="1"/>
  <c r="P60" i="5"/>
  <c r="E60" i="8"/>
  <c r="G60" i="8" s="1"/>
  <c r="H60" i="8" s="1"/>
  <c r="I60" i="5"/>
  <c r="J61" i="5" s="1"/>
  <c r="L60" i="5"/>
  <c r="M61" i="5" s="1"/>
  <c r="E61" i="5"/>
  <c r="F61" i="5" s="1"/>
  <c r="L60" i="25"/>
  <c r="M61" i="25" s="1"/>
  <c r="I60" i="25"/>
  <c r="J61" i="25" s="1"/>
  <c r="Q80" i="25"/>
  <c r="D62" i="8"/>
  <c r="Q62" i="5"/>
  <c r="A55" i="20" a="1"/>
  <c r="A73" i="27" a="1"/>
  <c r="E79" i="26" l="1"/>
  <c r="E61" i="31"/>
  <c r="I61" i="31" s="1"/>
  <c r="J62" i="31" s="1"/>
  <c r="P62" i="31" s="1"/>
  <c r="A73" i="27"/>
  <c r="D81" i="26"/>
  <c r="A55" i="20"/>
  <c r="Q63" i="31"/>
  <c r="D64" i="31"/>
  <c r="F60" i="30"/>
  <c r="Q78" i="30"/>
  <c r="D79" i="30"/>
  <c r="I79" i="30"/>
  <c r="S59" i="25"/>
  <c r="E80" i="25"/>
  <c r="F80" i="25" s="1"/>
  <c r="E80" i="30"/>
  <c r="J78" i="30"/>
  <c r="P78" i="30" s="1"/>
  <c r="R60" i="25"/>
  <c r="I61" i="26"/>
  <c r="P61" i="25"/>
  <c r="R61" i="25" s="1"/>
  <c r="J60" i="26"/>
  <c r="K60" i="26" s="1"/>
  <c r="R60" i="5"/>
  <c r="F61" i="31"/>
  <c r="G61" i="26"/>
  <c r="H61" i="26" s="1"/>
  <c r="I61" i="8"/>
  <c r="J61" i="8" s="1"/>
  <c r="K61" i="8" s="1"/>
  <c r="S61" i="5" s="1"/>
  <c r="P61" i="5"/>
  <c r="E61" i="8"/>
  <c r="G61" i="8" s="1"/>
  <c r="H61" i="8" s="1"/>
  <c r="I61" i="5"/>
  <c r="J62" i="5" s="1"/>
  <c r="L61" i="5"/>
  <c r="M62" i="5" s="1"/>
  <c r="Q81" i="25"/>
  <c r="L61" i="25"/>
  <c r="M62" i="25" s="1"/>
  <c r="I61" i="25"/>
  <c r="J62" i="25" s="1"/>
  <c r="E62" i="5"/>
  <c r="F62" i="5" s="1"/>
  <c r="D63" i="8"/>
  <c r="Q63" i="5"/>
  <c r="A56" i="20" a="1"/>
  <c r="A74" i="27" a="1"/>
  <c r="E80" i="26" l="1"/>
  <c r="E62" i="31"/>
  <c r="I62" i="31" s="1"/>
  <c r="J63" i="31" s="1"/>
  <c r="P63" i="31" s="1"/>
  <c r="A74" i="27"/>
  <c r="D82" i="26"/>
  <c r="A56" i="20"/>
  <c r="Q64" i="31"/>
  <c r="D65" i="31"/>
  <c r="F61" i="30"/>
  <c r="Q79" i="30"/>
  <c r="D80" i="30"/>
  <c r="J79" i="30"/>
  <c r="P79" i="30" s="1"/>
  <c r="I80" i="30"/>
  <c r="S60" i="25"/>
  <c r="E81" i="25"/>
  <c r="F81" i="25" s="1"/>
  <c r="E81" i="30"/>
  <c r="I62" i="26"/>
  <c r="J61" i="26"/>
  <c r="K61" i="26" s="1"/>
  <c r="R61" i="5"/>
  <c r="F62" i="31"/>
  <c r="G62" i="26"/>
  <c r="H62" i="26" s="1"/>
  <c r="P62" i="25"/>
  <c r="I62" i="8"/>
  <c r="J62" i="8" s="1"/>
  <c r="K62" i="8" s="1"/>
  <c r="P62" i="5"/>
  <c r="Q82" i="25"/>
  <c r="E63" i="5"/>
  <c r="F63" i="5" s="1"/>
  <c r="E62" i="8"/>
  <c r="G62" i="8" s="1"/>
  <c r="H62" i="8" s="1"/>
  <c r="L62" i="5"/>
  <c r="M63" i="5" s="1"/>
  <c r="I62" i="5"/>
  <c r="J63" i="5" s="1"/>
  <c r="L62" i="25"/>
  <c r="M63" i="25" s="1"/>
  <c r="I62" i="25"/>
  <c r="J63" i="25" s="1"/>
  <c r="D64" i="8"/>
  <c r="Q64" i="5"/>
  <c r="A75" i="27" a="1"/>
  <c r="A57" i="20" a="1"/>
  <c r="E81" i="26" l="1"/>
  <c r="E63" i="31"/>
  <c r="I63" i="31" s="1"/>
  <c r="J64" i="31" s="1"/>
  <c r="P64" i="31" s="1"/>
  <c r="A75" i="27"/>
  <c r="D83" i="26"/>
  <c r="A57" i="20"/>
  <c r="D66" i="31"/>
  <c r="Q65" i="31"/>
  <c r="F62" i="30"/>
  <c r="D81" i="30"/>
  <c r="Q80" i="30"/>
  <c r="I81" i="30"/>
  <c r="S61" i="25"/>
  <c r="E82" i="25"/>
  <c r="F82" i="25" s="1"/>
  <c r="E82" i="30"/>
  <c r="J80" i="30"/>
  <c r="P80" i="30" s="1"/>
  <c r="R62" i="25"/>
  <c r="I63" i="26"/>
  <c r="J62" i="26"/>
  <c r="K62" i="26" s="1"/>
  <c r="R62" i="5"/>
  <c r="F63" i="31"/>
  <c r="G63" i="26"/>
  <c r="H63" i="26" s="1"/>
  <c r="P63" i="25"/>
  <c r="I63" i="8"/>
  <c r="J63" i="8" s="1"/>
  <c r="K63" i="8" s="1"/>
  <c r="S63" i="5" s="1"/>
  <c r="S62" i="5"/>
  <c r="P63" i="5"/>
  <c r="I63" i="25"/>
  <c r="J64" i="25" s="1"/>
  <c r="L63" i="25"/>
  <c r="M64" i="25" s="1"/>
  <c r="I63" i="5"/>
  <c r="J64" i="5" s="1"/>
  <c r="L63" i="5"/>
  <c r="M64" i="5" s="1"/>
  <c r="E64" i="5"/>
  <c r="F64" i="5" s="1"/>
  <c r="E63" i="8"/>
  <c r="G63" i="8" s="1"/>
  <c r="H63" i="8" s="1"/>
  <c r="Q83" i="25"/>
  <c r="D65" i="8"/>
  <c r="Q65" i="5"/>
  <c r="A58" i="20" a="1"/>
  <c r="A76" i="27" a="1"/>
  <c r="E82" i="26" l="1"/>
  <c r="E64" i="31"/>
  <c r="I64" i="31" s="1"/>
  <c r="J65" i="31" s="1"/>
  <c r="P65" i="31" s="1"/>
  <c r="A76" i="27"/>
  <c r="D84" i="26"/>
  <c r="A58" i="20"/>
  <c r="Q66" i="31"/>
  <c r="D67" i="31"/>
  <c r="F63" i="30"/>
  <c r="D82" i="30"/>
  <c r="Q81" i="30"/>
  <c r="J81" i="30"/>
  <c r="P81" i="30" s="1"/>
  <c r="S62" i="25"/>
  <c r="E83" i="25"/>
  <c r="F83" i="25" s="1"/>
  <c r="E83" i="30"/>
  <c r="I82" i="30"/>
  <c r="I64" i="26"/>
  <c r="R63" i="25"/>
  <c r="J63" i="26"/>
  <c r="K63" i="26" s="1"/>
  <c r="F64" i="31"/>
  <c r="G64" i="26"/>
  <c r="H64" i="26" s="1"/>
  <c r="R63" i="5"/>
  <c r="P64" i="25"/>
  <c r="I64" i="8"/>
  <c r="J64" i="8" s="1"/>
  <c r="K64" i="8" s="1"/>
  <c r="P64" i="5"/>
  <c r="E64" i="8"/>
  <c r="G64" i="8" s="1"/>
  <c r="H64" i="8" s="1"/>
  <c r="L64" i="5"/>
  <c r="M65" i="5" s="1"/>
  <c r="I64" i="5"/>
  <c r="J65" i="5" s="1"/>
  <c r="E65" i="5"/>
  <c r="F65" i="5" s="1"/>
  <c r="L64" i="25"/>
  <c r="M65" i="25" s="1"/>
  <c r="I64" i="25"/>
  <c r="J65" i="25" s="1"/>
  <c r="Q84" i="25"/>
  <c r="D66" i="8"/>
  <c r="Q66" i="5"/>
  <c r="A77" i="27" a="1"/>
  <c r="A59" i="20" a="1"/>
  <c r="E83" i="26" l="1"/>
  <c r="E65" i="31"/>
  <c r="I65" i="31" s="1"/>
  <c r="J66" i="31" s="1"/>
  <c r="P66" i="31" s="1"/>
  <c r="F65" i="31"/>
  <c r="A77" i="27"/>
  <c r="D85" i="26"/>
  <c r="A59" i="20"/>
  <c r="Q67" i="31"/>
  <c r="D68" i="31"/>
  <c r="F64" i="30"/>
  <c r="Q82" i="30"/>
  <c r="D83" i="30"/>
  <c r="I83" i="30"/>
  <c r="S63" i="25"/>
  <c r="E84" i="25"/>
  <c r="F84" i="25" s="1"/>
  <c r="E84" i="30"/>
  <c r="J82" i="30"/>
  <c r="P82" i="30" s="1"/>
  <c r="R64" i="25"/>
  <c r="I65" i="26"/>
  <c r="J64" i="26"/>
  <c r="K64" i="26" s="1"/>
  <c r="R64" i="5"/>
  <c r="G65" i="26"/>
  <c r="H65" i="26" s="1"/>
  <c r="P65" i="25"/>
  <c r="S64" i="5"/>
  <c r="P65" i="5"/>
  <c r="I65" i="8"/>
  <c r="J65" i="8" s="1"/>
  <c r="K65" i="8" s="1"/>
  <c r="S65" i="5" s="1"/>
  <c r="E65" i="8"/>
  <c r="G65" i="8" s="1"/>
  <c r="H65" i="8" s="1"/>
  <c r="I65" i="5"/>
  <c r="J66" i="5" s="1"/>
  <c r="L65" i="5"/>
  <c r="M66" i="5" s="1"/>
  <c r="E66" i="5"/>
  <c r="F66" i="5" s="1"/>
  <c r="I65" i="25"/>
  <c r="J66" i="25" s="1"/>
  <c r="L65" i="25"/>
  <c r="M66" i="25" s="1"/>
  <c r="Q85" i="25"/>
  <c r="D67" i="8"/>
  <c r="Q67" i="5"/>
  <c r="A78" i="27" a="1"/>
  <c r="A60" i="20" a="1"/>
  <c r="E84" i="26" l="1"/>
  <c r="E66" i="31"/>
  <c r="I66" i="31" s="1"/>
  <c r="J67" i="31" s="1"/>
  <c r="P67" i="31" s="1"/>
  <c r="F66" i="31"/>
  <c r="A78" i="27"/>
  <c r="D86" i="26"/>
  <c r="A60" i="20"/>
  <c r="D69" i="31"/>
  <c r="Q68" i="31"/>
  <c r="F65" i="30"/>
  <c r="D84" i="30"/>
  <c r="Q83" i="30"/>
  <c r="I84" i="30"/>
  <c r="J83" i="30"/>
  <c r="P83" i="30" s="1"/>
  <c r="S64" i="25"/>
  <c r="E85" i="25"/>
  <c r="F85" i="25" s="1"/>
  <c r="E85" i="30"/>
  <c r="R65" i="25"/>
  <c r="I66" i="26"/>
  <c r="J65" i="26"/>
  <c r="K65" i="26" s="1"/>
  <c r="R65" i="5"/>
  <c r="G66" i="26"/>
  <c r="H66" i="26" s="1"/>
  <c r="P66" i="25"/>
  <c r="I66" i="8"/>
  <c r="J66" i="8" s="1"/>
  <c r="K66" i="8" s="1"/>
  <c r="S66" i="5" s="1"/>
  <c r="P66" i="5"/>
  <c r="L66" i="25"/>
  <c r="M67" i="25" s="1"/>
  <c r="I66" i="25"/>
  <c r="J67" i="25" s="1"/>
  <c r="E67" i="5"/>
  <c r="F67" i="5" s="1"/>
  <c r="E66" i="8"/>
  <c r="G66" i="8" s="1"/>
  <c r="H66" i="8" s="1"/>
  <c r="I66" i="5"/>
  <c r="J67" i="5" s="1"/>
  <c r="L66" i="5"/>
  <c r="M67" i="5" s="1"/>
  <c r="Q86" i="25"/>
  <c r="D68" i="8"/>
  <c r="Q68" i="5"/>
  <c r="A61" i="20" a="1"/>
  <c r="A79" i="27" a="1"/>
  <c r="E85" i="26" l="1"/>
  <c r="E67" i="31"/>
  <c r="I67" i="31" s="1"/>
  <c r="J68" i="31" s="1"/>
  <c r="P68" i="31" s="1"/>
  <c r="A79" i="27"/>
  <c r="D87" i="26"/>
  <c r="A61" i="20"/>
  <c r="Q69" i="31"/>
  <c r="D70" i="31"/>
  <c r="F66" i="30"/>
  <c r="Q84" i="30"/>
  <c r="D85" i="30"/>
  <c r="S65" i="25"/>
  <c r="J84" i="30"/>
  <c r="P84" i="30" s="1"/>
  <c r="E86" i="25"/>
  <c r="F86" i="25" s="1"/>
  <c r="E86" i="30"/>
  <c r="I85" i="30"/>
  <c r="R66" i="25"/>
  <c r="I67" i="26"/>
  <c r="J66" i="26"/>
  <c r="K66" i="26" s="1"/>
  <c r="P67" i="25"/>
  <c r="R67" i="25" s="1"/>
  <c r="R66" i="5"/>
  <c r="F67" i="31"/>
  <c r="G67" i="26"/>
  <c r="H67" i="26" s="1"/>
  <c r="I67" i="8"/>
  <c r="J67" i="8" s="1"/>
  <c r="K67" i="8" s="1"/>
  <c r="S67" i="5" s="1"/>
  <c r="P67" i="5"/>
  <c r="E68" i="5"/>
  <c r="F68" i="5" s="1"/>
  <c r="I67" i="25"/>
  <c r="J68" i="25" s="1"/>
  <c r="L67" i="25"/>
  <c r="M68" i="25" s="1"/>
  <c r="E67" i="8"/>
  <c r="G67" i="8" s="1"/>
  <c r="H67" i="8" s="1"/>
  <c r="I67" i="5"/>
  <c r="J68" i="5" s="1"/>
  <c r="L67" i="5"/>
  <c r="M68" i="5" s="1"/>
  <c r="Q87" i="25"/>
  <c r="D69" i="8"/>
  <c r="Q69" i="5"/>
  <c r="A62" i="20" a="1"/>
  <c r="A80" i="27" a="1"/>
  <c r="E86" i="26" l="1"/>
  <c r="E68" i="31"/>
  <c r="I68" i="31" s="1"/>
  <c r="J69" i="31" s="1"/>
  <c r="P69" i="31" s="1"/>
  <c r="A80" i="27"/>
  <c r="D88" i="26"/>
  <c r="A62" i="20"/>
  <c r="D71" i="31"/>
  <c r="Q70" i="31"/>
  <c r="F67" i="30"/>
  <c r="D86" i="30"/>
  <c r="Q85" i="30"/>
  <c r="I86" i="30"/>
  <c r="E87" i="25"/>
  <c r="F87" i="25" s="1"/>
  <c r="E87" i="30"/>
  <c r="J85" i="30"/>
  <c r="P85" i="30" s="1"/>
  <c r="S66" i="25"/>
  <c r="I68" i="26"/>
  <c r="J67" i="26"/>
  <c r="K67" i="26" s="1"/>
  <c r="R67" i="5"/>
  <c r="F68" i="31"/>
  <c r="G68" i="26"/>
  <c r="H68" i="26" s="1"/>
  <c r="P68" i="25"/>
  <c r="I68" i="8"/>
  <c r="J68" i="8" s="1"/>
  <c r="K68" i="8" s="1"/>
  <c r="S68" i="5" s="1"/>
  <c r="P68" i="5"/>
  <c r="E68" i="8"/>
  <c r="G68" i="8" s="1"/>
  <c r="H68" i="8" s="1"/>
  <c r="I68" i="5"/>
  <c r="J69" i="5" s="1"/>
  <c r="L68" i="5"/>
  <c r="M69" i="5" s="1"/>
  <c r="L68" i="25"/>
  <c r="M69" i="25" s="1"/>
  <c r="I68" i="25"/>
  <c r="J69" i="25" s="1"/>
  <c r="E69" i="5"/>
  <c r="F69" i="5" s="1"/>
  <c r="Q88" i="25"/>
  <c r="D70" i="8"/>
  <c r="Q70" i="5"/>
  <c r="A63" i="20" a="1"/>
  <c r="A81" i="27" a="1"/>
  <c r="E87" i="26" l="1"/>
  <c r="E69" i="31"/>
  <c r="I69" i="31" s="1"/>
  <c r="J70" i="31" s="1"/>
  <c r="P70" i="31" s="1"/>
  <c r="A81" i="27"/>
  <c r="D89" i="26"/>
  <c r="A63" i="20"/>
  <c r="D72" i="31"/>
  <c r="Q71" i="31"/>
  <c r="F68" i="30"/>
  <c r="Q86" i="30"/>
  <c r="D87" i="30"/>
  <c r="I87" i="30"/>
  <c r="S67" i="25"/>
  <c r="J86" i="30"/>
  <c r="P86" i="30" s="1"/>
  <c r="E88" i="25"/>
  <c r="F88" i="25" s="1"/>
  <c r="E88" i="30"/>
  <c r="R68" i="25"/>
  <c r="I69" i="26"/>
  <c r="P69" i="25"/>
  <c r="J68" i="26"/>
  <c r="K68" i="26" s="1"/>
  <c r="F69" i="31"/>
  <c r="G69" i="26"/>
  <c r="H69" i="26" s="1"/>
  <c r="R68" i="5"/>
  <c r="P69" i="5"/>
  <c r="I69" i="8"/>
  <c r="J69" i="8" s="1"/>
  <c r="K69" i="8" s="1"/>
  <c r="S69" i="5" s="1"/>
  <c r="E69" i="8"/>
  <c r="G69" i="8" s="1"/>
  <c r="H69" i="8" s="1"/>
  <c r="I69" i="5"/>
  <c r="J70" i="5" s="1"/>
  <c r="L69" i="5"/>
  <c r="M70" i="5" s="1"/>
  <c r="Q89" i="25"/>
  <c r="L69" i="25"/>
  <c r="M70" i="25" s="1"/>
  <c r="I69" i="25"/>
  <c r="J70" i="25" s="1"/>
  <c r="E70" i="5"/>
  <c r="F70" i="5" s="1"/>
  <c r="D71" i="8"/>
  <c r="Q71" i="5"/>
  <c r="A64" i="20" a="1"/>
  <c r="A82" i="27" a="1"/>
  <c r="E88" i="26" l="1"/>
  <c r="E70" i="31"/>
  <c r="I70" i="31" s="1"/>
  <c r="J71" i="31" s="1"/>
  <c r="P71" i="31" s="1"/>
  <c r="A82" i="27"/>
  <c r="D90" i="26"/>
  <c r="A64" i="20"/>
  <c r="D73" i="31"/>
  <c r="Q72" i="31"/>
  <c r="F69" i="30"/>
  <c r="D88" i="30"/>
  <c r="Q87" i="30"/>
  <c r="I88" i="30"/>
  <c r="J87" i="30"/>
  <c r="P87" i="30" s="1"/>
  <c r="S68" i="25"/>
  <c r="E89" i="25"/>
  <c r="F89" i="25" s="1"/>
  <c r="E89" i="30"/>
  <c r="R69" i="25"/>
  <c r="I70" i="26"/>
  <c r="J69" i="26"/>
  <c r="K69" i="26" s="1"/>
  <c r="R69" i="5"/>
  <c r="F70" i="31"/>
  <c r="G70" i="26"/>
  <c r="H70" i="26" s="1"/>
  <c r="P70" i="25"/>
  <c r="I70" i="8"/>
  <c r="J70" i="8" s="1"/>
  <c r="K70" i="8" s="1"/>
  <c r="P70" i="5"/>
  <c r="E70" i="8"/>
  <c r="G70" i="8" s="1"/>
  <c r="H70" i="8" s="1"/>
  <c r="I70" i="5"/>
  <c r="J71" i="5" s="1"/>
  <c r="L70" i="5"/>
  <c r="M71" i="5" s="1"/>
  <c r="Q90" i="25"/>
  <c r="E71" i="5"/>
  <c r="F71" i="5" s="1"/>
  <c r="I70" i="25"/>
  <c r="J71" i="25" s="1"/>
  <c r="L70" i="25"/>
  <c r="M71" i="25" s="1"/>
  <c r="D72" i="8"/>
  <c r="Q72" i="5"/>
  <c r="A65" i="20" a="1"/>
  <c r="A83" i="27" a="1"/>
  <c r="E89" i="26" l="1"/>
  <c r="E71" i="31"/>
  <c r="I71" i="31" s="1"/>
  <c r="J72" i="31" s="1"/>
  <c r="P72" i="31" s="1"/>
  <c r="A83" i="27"/>
  <c r="D91" i="26"/>
  <c r="A65" i="20"/>
  <c r="D74" i="31"/>
  <c r="Q73" i="31"/>
  <c r="F70" i="30"/>
  <c r="Q88" i="30"/>
  <c r="D89" i="30"/>
  <c r="I89" i="30"/>
  <c r="S69" i="25"/>
  <c r="J88" i="30"/>
  <c r="P88" i="30" s="1"/>
  <c r="E90" i="25"/>
  <c r="F90" i="25" s="1"/>
  <c r="E90" i="30"/>
  <c r="R70" i="25"/>
  <c r="I71" i="26"/>
  <c r="J70" i="26"/>
  <c r="K70" i="26" s="1"/>
  <c r="R70" i="5"/>
  <c r="F71" i="31"/>
  <c r="G71" i="26"/>
  <c r="H71" i="26" s="1"/>
  <c r="P71" i="25"/>
  <c r="S70" i="5"/>
  <c r="I71" i="8"/>
  <c r="J71" i="8" s="1"/>
  <c r="K71" i="8" s="1"/>
  <c r="S71" i="5" s="1"/>
  <c r="P71" i="5"/>
  <c r="I71" i="25"/>
  <c r="J72" i="25" s="1"/>
  <c r="L71" i="25"/>
  <c r="M72" i="25" s="1"/>
  <c r="E71" i="8"/>
  <c r="G71" i="8" s="1"/>
  <c r="H71" i="8" s="1"/>
  <c r="I71" i="5"/>
  <c r="J72" i="5" s="1"/>
  <c r="Q91" i="25"/>
  <c r="E72" i="5"/>
  <c r="F72" i="5" s="1"/>
  <c r="L71" i="5"/>
  <c r="M72" i="5" s="1"/>
  <c r="D73" i="8"/>
  <c r="Q73" i="5"/>
  <c r="A66" i="20" a="1"/>
  <c r="A84" i="27" a="1"/>
  <c r="E90" i="26" l="1"/>
  <c r="E72" i="31"/>
  <c r="I72" i="31" s="1"/>
  <c r="J73" i="31" s="1"/>
  <c r="P73" i="31" s="1"/>
  <c r="F72" i="31"/>
  <c r="A84" i="27"/>
  <c r="D92" i="26"/>
  <c r="A66" i="20"/>
  <c r="Q74" i="31"/>
  <c r="D75" i="31"/>
  <c r="F71" i="30"/>
  <c r="Q89" i="30"/>
  <c r="D90" i="30"/>
  <c r="J89" i="30"/>
  <c r="P89" i="30" s="1"/>
  <c r="S70" i="25"/>
  <c r="E91" i="25"/>
  <c r="F91" i="25" s="1"/>
  <c r="E91" i="30"/>
  <c r="I90" i="30"/>
  <c r="R71" i="25"/>
  <c r="I72" i="26"/>
  <c r="J71" i="26"/>
  <c r="K71" i="26" s="1"/>
  <c r="G72" i="26"/>
  <c r="H72" i="26" s="1"/>
  <c r="R71" i="5"/>
  <c r="P72" i="25"/>
  <c r="I72" i="8"/>
  <c r="J72" i="8" s="1"/>
  <c r="K72" i="8" s="1"/>
  <c r="S72" i="5" s="1"/>
  <c r="P72" i="5"/>
  <c r="E72" i="8"/>
  <c r="G72" i="8" s="1"/>
  <c r="H72" i="8" s="1"/>
  <c r="I72" i="5"/>
  <c r="J73" i="5" s="1"/>
  <c r="L72" i="5"/>
  <c r="M73" i="5" s="1"/>
  <c r="Q92" i="25"/>
  <c r="E73" i="5"/>
  <c r="F73" i="5" s="1"/>
  <c r="L72" i="25"/>
  <c r="M73" i="25" s="1"/>
  <c r="I72" i="25"/>
  <c r="J73" i="25" s="1"/>
  <c r="D74" i="8"/>
  <c r="Q74" i="5"/>
  <c r="A85" i="27" a="1"/>
  <c r="A67" i="20" a="1"/>
  <c r="E91" i="26" l="1"/>
  <c r="E73" i="31"/>
  <c r="I73" i="31" s="1"/>
  <c r="J74" i="31" s="1"/>
  <c r="P74" i="31" s="1"/>
  <c r="A85" i="27"/>
  <c r="D93" i="26"/>
  <c r="A67" i="20"/>
  <c r="Q75" i="31"/>
  <c r="D76" i="31"/>
  <c r="F72" i="30"/>
  <c r="Q90" i="30"/>
  <c r="D91" i="30"/>
  <c r="I91" i="30"/>
  <c r="S71" i="25"/>
  <c r="E92" i="25"/>
  <c r="F92" i="25" s="1"/>
  <c r="E92" i="30"/>
  <c r="J90" i="30"/>
  <c r="P90" i="30" s="1"/>
  <c r="R72" i="25"/>
  <c r="I73" i="26"/>
  <c r="J72" i="26"/>
  <c r="K72" i="26" s="1"/>
  <c r="F73" i="31"/>
  <c r="G73" i="26"/>
  <c r="H73" i="26" s="1"/>
  <c r="R72" i="5"/>
  <c r="P73" i="25"/>
  <c r="I73" i="8"/>
  <c r="J73" i="8" s="1"/>
  <c r="K73" i="8" s="1"/>
  <c r="S73" i="5" s="1"/>
  <c r="P73" i="5"/>
  <c r="L73" i="25"/>
  <c r="M74" i="25" s="1"/>
  <c r="I73" i="25"/>
  <c r="J74" i="25" s="1"/>
  <c r="E74" i="5"/>
  <c r="F74" i="5" s="1"/>
  <c r="I73" i="5"/>
  <c r="J74" i="5" s="1"/>
  <c r="E73" i="8"/>
  <c r="G73" i="8" s="1"/>
  <c r="H73" i="8" s="1"/>
  <c r="Q93" i="25"/>
  <c r="L73" i="5"/>
  <c r="M74" i="5" s="1"/>
  <c r="D75" i="8"/>
  <c r="Q75" i="5"/>
  <c r="A86" i="27" a="1"/>
  <c r="A68" i="20" a="1"/>
  <c r="E92" i="26" l="1"/>
  <c r="E74" i="31"/>
  <c r="I74" i="31" s="1"/>
  <c r="J75" i="31" s="1"/>
  <c r="P75" i="31" s="1"/>
  <c r="A86" i="27"/>
  <c r="D94" i="26"/>
  <c r="A68" i="20"/>
  <c r="D77" i="31"/>
  <c r="Q76" i="31"/>
  <c r="F73" i="30"/>
  <c r="Q91" i="30"/>
  <c r="D92" i="30"/>
  <c r="J91" i="30"/>
  <c r="P91" i="30" s="1"/>
  <c r="S72" i="25"/>
  <c r="I92" i="30"/>
  <c r="E93" i="25"/>
  <c r="F93" i="25" s="1"/>
  <c r="E93" i="30"/>
  <c r="R73" i="25"/>
  <c r="I74" i="26"/>
  <c r="J73" i="26"/>
  <c r="K73" i="26" s="1"/>
  <c r="R73" i="5"/>
  <c r="F74" i="31"/>
  <c r="G74" i="26"/>
  <c r="H74" i="26" s="1"/>
  <c r="P74" i="25"/>
  <c r="R74" i="25" s="1"/>
  <c r="I74" i="8"/>
  <c r="J74" i="8" s="1"/>
  <c r="K74" i="8" s="1"/>
  <c r="S74" i="5" s="1"/>
  <c r="P74" i="5"/>
  <c r="E74" i="8"/>
  <c r="G74" i="8" s="1"/>
  <c r="H74" i="8" s="1"/>
  <c r="I74" i="25"/>
  <c r="J75" i="25" s="1"/>
  <c r="L74" i="25"/>
  <c r="M75" i="25" s="1"/>
  <c r="L74" i="5"/>
  <c r="M75" i="5" s="1"/>
  <c r="Q94" i="25"/>
  <c r="E75" i="5"/>
  <c r="F75" i="5" s="1"/>
  <c r="I74" i="5"/>
  <c r="J75" i="5" s="1"/>
  <c r="D76" i="8"/>
  <c r="Q76" i="5"/>
  <c r="A69" i="20" a="1"/>
  <c r="A87" i="27" a="1"/>
  <c r="E93" i="26" l="1"/>
  <c r="E75" i="31"/>
  <c r="I75" i="31" s="1"/>
  <c r="J76" i="31" s="1"/>
  <c r="P76" i="31" s="1"/>
  <c r="A87" i="27"/>
  <c r="D95" i="26"/>
  <c r="A69" i="20"/>
  <c r="D78" i="31"/>
  <c r="Q77" i="31"/>
  <c r="F74" i="30"/>
  <c r="D93" i="30"/>
  <c r="Q92" i="30"/>
  <c r="S73" i="25"/>
  <c r="E94" i="25"/>
  <c r="F94" i="25" s="1"/>
  <c r="E94" i="30"/>
  <c r="J92" i="30"/>
  <c r="P92" i="30" s="1"/>
  <c r="I93" i="30"/>
  <c r="I75" i="26"/>
  <c r="J74" i="26"/>
  <c r="K74" i="26" s="1"/>
  <c r="R74" i="5"/>
  <c r="F75" i="31"/>
  <c r="G75" i="26"/>
  <c r="H75" i="26" s="1"/>
  <c r="P75" i="25"/>
  <c r="I75" i="8"/>
  <c r="J75" i="8" s="1"/>
  <c r="K75" i="8" s="1"/>
  <c r="S75" i="5" s="1"/>
  <c r="E75" i="8"/>
  <c r="G75" i="8" s="1"/>
  <c r="H75" i="8" s="1"/>
  <c r="I75" i="5"/>
  <c r="J76" i="5" s="1"/>
  <c r="L75" i="5"/>
  <c r="M76" i="5" s="1"/>
  <c r="P75" i="5"/>
  <c r="E76" i="5"/>
  <c r="F76" i="5" s="1"/>
  <c r="Q95" i="25"/>
  <c r="L75" i="25"/>
  <c r="M76" i="25" s="1"/>
  <c r="I75" i="25"/>
  <c r="J76" i="25" s="1"/>
  <c r="D77" i="8"/>
  <c r="Q77" i="5"/>
  <c r="A70" i="20" a="1"/>
  <c r="A88" i="27" a="1"/>
  <c r="E94" i="26" l="1"/>
  <c r="E76" i="31"/>
  <c r="I76" i="31" s="1"/>
  <c r="J77" i="31" s="1"/>
  <c r="P77" i="31" s="1"/>
  <c r="A88" i="27"/>
  <c r="D96" i="26"/>
  <c r="A70" i="20"/>
  <c r="D79" i="31"/>
  <c r="Q78" i="31"/>
  <c r="F75" i="30"/>
  <c r="D94" i="30"/>
  <c r="Q93" i="30"/>
  <c r="J93" i="30"/>
  <c r="P93" i="30" s="1"/>
  <c r="I94" i="30"/>
  <c r="S74" i="25"/>
  <c r="E95" i="25"/>
  <c r="F95" i="25" s="1"/>
  <c r="E95" i="30"/>
  <c r="R75" i="25"/>
  <c r="I76" i="26"/>
  <c r="J75" i="26"/>
  <c r="K75" i="26" s="1"/>
  <c r="F76" i="31"/>
  <c r="G76" i="26"/>
  <c r="H76" i="26" s="1"/>
  <c r="R75" i="5"/>
  <c r="P76" i="25"/>
  <c r="P76" i="5"/>
  <c r="I76" i="8"/>
  <c r="J76" i="8" s="1"/>
  <c r="K76" i="8" s="1"/>
  <c r="S76" i="5" s="1"/>
  <c r="E76" i="8"/>
  <c r="G76" i="8" s="1"/>
  <c r="H76" i="8" s="1"/>
  <c r="L76" i="5"/>
  <c r="M77" i="5" s="1"/>
  <c r="Q96" i="25"/>
  <c r="I76" i="25"/>
  <c r="J77" i="25" s="1"/>
  <c r="L76" i="25"/>
  <c r="M77" i="25" s="1"/>
  <c r="I76" i="5"/>
  <c r="J77" i="5" s="1"/>
  <c r="E77" i="5"/>
  <c r="F77" i="5" s="1"/>
  <c r="D78" i="8"/>
  <c r="Q78" i="5"/>
  <c r="A71" i="20" a="1"/>
  <c r="A89" i="27" a="1"/>
  <c r="E95" i="26" l="1"/>
  <c r="E77" i="31"/>
  <c r="I77" i="31" s="1"/>
  <c r="J78" i="31" s="1"/>
  <c r="P78" i="31" s="1"/>
  <c r="A89" i="27"/>
  <c r="D97" i="26"/>
  <c r="A71" i="20"/>
  <c r="Q79" i="31"/>
  <c r="D80" i="31"/>
  <c r="F76" i="30"/>
  <c r="D95" i="30"/>
  <c r="Q94" i="30"/>
  <c r="S75" i="25"/>
  <c r="E96" i="25"/>
  <c r="F96" i="25" s="1"/>
  <c r="E96" i="30"/>
  <c r="J94" i="30"/>
  <c r="P94" i="30" s="1"/>
  <c r="I95" i="30"/>
  <c r="R76" i="25"/>
  <c r="I77" i="26"/>
  <c r="J76" i="26"/>
  <c r="K76" i="26" s="1"/>
  <c r="F77" i="31"/>
  <c r="G77" i="26"/>
  <c r="H77" i="26" s="1"/>
  <c r="R76" i="5"/>
  <c r="P77" i="25"/>
  <c r="I77" i="8"/>
  <c r="J77" i="8" s="1"/>
  <c r="K77" i="8" s="1"/>
  <c r="S77" i="5" s="1"/>
  <c r="P77" i="5"/>
  <c r="I77" i="25"/>
  <c r="J78" i="25" s="1"/>
  <c r="L77" i="25"/>
  <c r="M78" i="25" s="1"/>
  <c r="E77" i="8"/>
  <c r="G77" i="8" s="1"/>
  <c r="H77" i="8" s="1"/>
  <c r="L77" i="5"/>
  <c r="M78" i="5" s="1"/>
  <c r="I77" i="5"/>
  <c r="J78" i="5" s="1"/>
  <c r="E78" i="5"/>
  <c r="F78" i="5" s="1"/>
  <c r="Q97" i="25"/>
  <c r="D79" i="8"/>
  <c r="Q79" i="5"/>
  <c r="A72" i="20" a="1"/>
  <c r="A90" i="27" a="1"/>
  <c r="E96" i="26" l="1"/>
  <c r="E78" i="31"/>
  <c r="I78" i="31" s="1"/>
  <c r="J79" i="31" s="1"/>
  <c r="P79" i="31" s="1"/>
  <c r="A90" i="27"/>
  <c r="D98" i="26"/>
  <c r="A72" i="20"/>
  <c r="Q80" i="31"/>
  <c r="D81" i="31"/>
  <c r="F77" i="30"/>
  <c r="Q95" i="30"/>
  <c r="D96" i="30"/>
  <c r="J95" i="30"/>
  <c r="P95" i="30" s="1"/>
  <c r="I96" i="30"/>
  <c r="E97" i="25"/>
  <c r="F97" i="25" s="1"/>
  <c r="E97" i="30"/>
  <c r="S76" i="25"/>
  <c r="R77" i="25"/>
  <c r="I78" i="26"/>
  <c r="J77" i="26"/>
  <c r="K77" i="26" s="1"/>
  <c r="R77" i="5"/>
  <c r="F78" i="31"/>
  <c r="G78" i="26"/>
  <c r="H78" i="26" s="1"/>
  <c r="P78" i="25"/>
  <c r="P78" i="5"/>
  <c r="I78" i="8"/>
  <c r="J78" i="8" s="1"/>
  <c r="K78" i="8" s="1"/>
  <c r="S78" i="5" s="1"/>
  <c r="E78" i="8"/>
  <c r="G78" i="8" s="1"/>
  <c r="H78" i="8" s="1"/>
  <c r="I78" i="5"/>
  <c r="J79" i="5" s="1"/>
  <c r="E79" i="5"/>
  <c r="F79" i="5" s="1"/>
  <c r="L78" i="25"/>
  <c r="M79" i="25" s="1"/>
  <c r="I78" i="25"/>
  <c r="J79" i="25" s="1"/>
  <c r="L78" i="5"/>
  <c r="M79" i="5" s="1"/>
  <c r="Q98" i="25"/>
  <c r="D80" i="8"/>
  <c r="Q80" i="5"/>
  <c r="A73" i="20" a="1"/>
  <c r="A91" i="27" a="1"/>
  <c r="E97" i="26" l="1"/>
  <c r="E79" i="31"/>
  <c r="I79" i="31" s="1"/>
  <c r="J80" i="31" s="1"/>
  <c r="P80" i="31" s="1"/>
  <c r="A91" i="27"/>
  <c r="D99" i="26"/>
  <c r="A73" i="20"/>
  <c r="D82" i="31"/>
  <c r="Q81" i="31"/>
  <c r="F78" i="30"/>
  <c r="Q96" i="30"/>
  <c r="D97" i="30"/>
  <c r="S77" i="25"/>
  <c r="I97" i="30"/>
  <c r="E98" i="25"/>
  <c r="F98" i="25" s="1"/>
  <c r="E98" i="30"/>
  <c r="J96" i="30"/>
  <c r="P96" i="30" s="1"/>
  <c r="R78" i="25"/>
  <c r="I79" i="26"/>
  <c r="J78" i="26"/>
  <c r="K78" i="26" s="1"/>
  <c r="R78" i="5"/>
  <c r="F79" i="31"/>
  <c r="G79" i="26"/>
  <c r="H79" i="26" s="1"/>
  <c r="P79" i="25"/>
  <c r="R79" i="25" s="1"/>
  <c r="I79" i="8"/>
  <c r="J79" i="8" s="1"/>
  <c r="K79" i="8" s="1"/>
  <c r="S79" i="5" s="1"/>
  <c r="P79" i="5"/>
  <c r="E79" i="8"/>
  <c r="G79" i="8" s="1"/>
  <c r="H79" i="8" s="1"/>
  <c r="I79" i="25"/>
  <c r="J80" i="25" s="1"/>
  <c r="L79" i="25"/>
  <c r="M80" i="25" s="1"/>
  <c r="I79" i="5"/>
  <c r="J80" i="5" s="1"/>
  <c r="E80" i="5"/>
  <c r="F80" i="5" s="1"/>
  <c r="L79" i="5"/>
  <c r="M80" i="5" s="1"/>
  <c r="Q99" i="25"/>
  <c r="D81" i="8"/>
  <c r="Q81" i="5"/>
  <c r="A74" i="20" a="1"/>
  <c r="A92" i="27" a="1"/>
  <c r="E98" i="26" l="1"/>
  <c r="E80" i="31"/>
  <c r="I80" i="31" s="1"/>
  <c r="J81" i="31" s="1"/>
  <c r="P81" i="31" s="1"/>
  <c r="F80" i="31"/>
  <c r="A92" i="27"/>
  <c r="D100" i="26"/>
  <c r="A74" i="20"/>
  <c r="Q82" i="31"/>
  <c r="D83" i="31"/>
  <c r="F79" i="30"/>
  <c r="D98" i="30"/>
  <c r="Q97" i="30"/>
  <c r="J97" i="30"/>
  <c r="P97" i="30" s="1"/>
  <c r="E99" i="25"/>
  <c r="F99" i="25" s="1"/>
  <c r="E99" i="30"/>
  <c r="I98" i="30"/>
  <c r="S78" i="25"/>
  <c r="I80" i="26"/>
  <c r="J79" i="26"/>
  <c r="K79" i="26" s="1"/>
  <c r="G80" i="26"/>
  <c r="H80" i="26" s="1"/>
  <c r="R79" i="5"/>
  <c r="P80" i="25"/>
  <c r="I80" i="8"/>
  <c r="J80" i="8" s="1"/>
  <c r="K80" i="8" s="1"/>
  <c r="S80" i="5" s="1"/>
  <c r="P80" i="5"/>
  <c r="I80" i="25"/>
  <c r="J81" i="25" s="1"/>
  <c r="L80" i="25"/>
  <c r="M81" i="25" s="1"/>
  <c r="E80" i="8"/>
  <c r="G80" i="8" s="1"/>
  <c r="H80" i="8" s="1"/>
  <c r="I80" i="5"/>
  <c r="J81" i="5" s="1"/>
  <c r="L80" i="5"/>
  <c r="M81" i="5" s="1"/>
  <c r="E81" i="5"/>
  <c r="F81" i="5" s="1"/>
  <c r="Q100" i="25"/>
  <c r="D82" i="8"/>
  <c r="Q82" i="5"/>
  <c r="A75" i="20" a="1"/>
  <c r="A93" i="27" a="1"/>
  <c r="E99" i="26" l="1"/>
  <c r="E81" i="31"/>
  <c r="I81" i="31" s="1"/>
  <c r="J82" i="31" s="1"/>
  <c r="P82" i="31" s="1"/>
  <c r="A93" i="27"/>
  <c r="D101" i="26"/>
  <c r="A75" i="20"/>
  <c r="Q83" i="31"/>
  <c r="D84" i="31"/>
  <c r="F80" i="30"/>
  <c r="D99" i="30"/>
  <c r="Q98" i="30"/>
  <c r="I99" i="30"/>
  <c r="E100" i="25"/>
  <c r="F100" i="25" s="1"/>
  <c r="E100" i="30"/>
  <c r="J98" i="30"/>
  <c r="P98" i="30" s="1"/>
  <c r="S79" i="25"/>
  <c r="R80" i="25"/>
  <c r="I81" i="26"/>
  <c r="J80" i="26"/>
  <c r="K80" i="26" s="1"/>
  <c r="R80" i="5"/>
  <c r="F81" i="31"/>
  <c r="G81" i="26"/>
  <c r="H81" i="26" s="1"/>
  <c r="P81" i="25"/>
  <c r="I81" i="8"/>
  <c r="J81" i="8" s="1"/>
  <c r="K81" i="8" s="1"/>
  <c r="P81" i="5"/>
  <c r="L81" i="5"/>
  <c r="M82" i="5" s="1"/>
  <c r="E82" i="5"/>
  <c r="F82" i="5" s="1"/>
  <c r="I81" i="5"/>
  <c r="J82" i="5" s="1"/>
  <c r="E81" i="8"/>
  <c r="G81" i="8" s="1"/>
  <c r="H81" i="8" s="1"/>
  <c r="Q101" i="25"/>
  <c r="I81" i="25"/>
  <c r="J82" i="25" s="1"/>
  <c r="L81" i="25"/>
  <c r="M82" i="25" s="1"/>
  <c r="D83" i="8"/>
  <c r="Q83" i="5"/>
  <c r="A94" i="27" a="1"/>
  <c r="A76" i="20" a="1"/>
  <c r="E100" i="26" l="1"/>
  <c r="E82" i="31"/>
  <c r="I82" i="31" s="1"/>
  <c r="J83" i="31" s="1"/>
  <c r="P83" i="31" s="1"/>
  <c r="A94" i="27"/>
  <c r="D102" i="26"/>
  <c r="A76" i="20"/>
  <c r="D85" i="31"/>
  <c r="Q84" i="31"/>
  <c r="F81" i="30"/>
  <c r="D100" i="30"/>
  <c r="Q99" i="30"/>
  <c r="I100" i="30"/>
  <c r="J99" i="30"/>
  <c r="P99" i="30" s="1"/>
  <c r="S80" i="25"/>
  <c r="E101" i="25"/>
  <c r="F101" i="25" s="1"/>
  <c r="E101" i="30"/>
  <c r="R81" i="25"/>
  <c r="I82" i="26"/>
  <c r="J81" i="26"/>
  <c r="K81" i="26" s="1"/>
  <c r="R81" i="5"/>
  <c r="F82" i="31"/>
  <c r="G82" i="26"/>
  <c r="H82" i="26" s="1"/>
  <c r="P82" i="25"/>
  <c r="S81" i="5"/>
  <c r="P82" i="5"/>
  <c r="I82" i="8"/>
  <c r="J82" i="8" s="1"/>
  <c r="K82" i="8" s="1"/>
  <c r="S82" i="5" s="1"/>
  <c r="E82" i="8"/>
  <c r="G82" i="8" s="1"/>
  <c r="H82" i="8" s="1"/>
  <c r="I82" i="5"/>
  <c r="J83" i="5" s="1"/>
  <c r="I82" i="25"/>
  <c r="J83" i="25" s="1"/>
  <c r="L82" i="25"/>
  <c r="M83" i="25" s="1"/>
  <c r="L82" i="5"/>
  <c r="M83" i="5" s="1"/>
  <c r="E83" i="5"/>
  <c r="F83" i="5" s="1"/>
  <c r="Q102" i="25"/>
  <c r="D84" i="8"/>
  <c r="Q84" i="5"/>
  <c r="A95" i="27" a="1"/>
  <c r="A77" i="20" a="1"/>
  <c r="E101" i="26" l="1"/>
  <c r="E83" i="31"/>
  <c r="I83" i="31" s="1"/>
  <c r="J84" i="31" s="1"/>
  <c r="P84" i="31" s="1"/>
  <c r="A95" i="27"/>
  <c r="D103" i="26"/>
  <c r="A77" i="20"/>
  <c r="D86" i="31"/>
  <c r="Q85" i="31"/>
  <c r="F82" i="30"/>
  <c r="Q100" i="30"/>
  <c r="D101" i="30"/>
  <c r="E102" i="25"/>
  <c r="F102" i="25" s="1"/>
  <c r="E102" i="30"/>
  <c r="J100" i="30"/>
  <c r="P100" i="30" s="1"/>
  <c r="S81" i="25"/>
  <c r="I101" i="30"/>
  <c r="R82" i="25"/>
  <c r="I83" i="26"/>
  <c r="J82" i="26"/>
  <c r="K82" i="26" s="1"/>
  <c r="R82" i="5"/>
  <c r="F83" i="31"/>
  <c r="G83" i="26"/>
  <c r="H83" i="26" s="1"/>
  <c r="P83" i="25"/>
  <c r="R83" i="25" s="1"/>
  <c r="I83" i="8"/>
  <c r="J83" i="8" s="1"/>
  <c r="K83" i="8" s="1"/>
  <c r="S83" i="5" s="1"/>
  <c r="P83" i="5"/>
  <c r="E83" i="8"/>
  <c r="G83" i="8" s="1"/>
  <c r="H83" i="8" s="1"/>
  <c r="I83" i="25"/>
  <c r="J84" i="25" s="1"/>
  <c r="L83" i="25"/>
  <c r="M84" i="25" s="1"/>
  <c r="I83" i="5"/>
  <c r="J84" i="5" s="1"/>
  <c r="L83" i="5"/>
  <c r="M84" i="5" s="1"/>
  <c r="E84" i="5"/>
  <c r="F84" i="5" s="1"/>
  <c r="Q103" i="25"/>
  <c r="D85" i="8"/>
  <c r="Q85" i="5"/>
  <c r="A96" i="27" a="1"/>
  <c r="A78" i="20" a="1"/>
  <c r="E102" i="26" l="1"/>
  <c r="E84" i="31"/>
  <c r="I84" i="31" s="1"/>
  <c r="J85" i="31" s="1"/>
  <c r="P85" i="31" s="1"/>
  <c r="F84" i="31"/>
  <c r="A96" i="27"/>
  <c r="D104" i="26"/>
  <c r="A78" i="20"/>
  <c r="Q86" i="31"/>
  <c r="D87" i="31"/>
  <c r="F83" i="30"/>
  <c r="Q101" i="30"/>
  <c r="D102" i="30"/>
  <c r="J101" i="30"/>
  <c r="P101" i="30" s="1"/>
  <c r="S82" i="25"/>
  <c r="I102" i="30"/>
  <c r="E103" i="25"/>
  <c r="F103" i="25" s="1"/>
  <c r="E103" i="30"/>
  <c r="I84" i="26"/>
  <c r="J83" i="26"/>
  <c r="K83" i="26" s="1"/>
  <c r="R83" i="5"/>
  <c r="G84" i="26"/>
  <c r="H84" i="26" s="1"/>
  <c r="P84" i="25"/>
  <c r="I84" i="8"/>
  <c r="J84" i="8" s="1"/>
  <c r="K84" i="8" s="1"/>
  <c r="S84" i="5" s="1"/>
  <c r="E84" i="8"/>
  <c r="G84" i="8" s="1"/>
  <c r="H84" i="8" s="1"/>
  <c r="P84" i="5"/>
  <c r="I84" i="5"/>
  <c r="J85" i="5" s="1"/>
  <c r="L84" i="25"/>
  <c r="M85" i="25" s="1"/>
  <c r="I84" i="25"/>
  <c r="J85" i="25" s="1"/>
  <c r="E85" i="5"/>
  <c r="F85" i="5" s="1"/>
  <c r="L84" i="5"/>
  <c r="M85" i="5" s="1"/>
  <c r="Q104" i="25"/>
  <c r="D86" i="8"/>
  <c r="Q86" i="5"/>
  <c r="A97" i="27" a="1"/>
  <c r="A79" i="20" a="1"/>
  <c r="E103" i="26" l="1"/>
  <c r="E85" i="31"/>
  <c r="I85" i="31" s="1"/>
  <c r="J86" i="31" s="1"/>
  <c r="P86" i="31" s="1"/>
  <c r="A97" i="27"/>
  <c r="D105" i="26"/>
  <c r="A79" i="20"/>
  <c r="Q87" i="31"/>
  <c r="D88" i="31"/>
  <c r="F84" i="30"/>
  <c r="Q102" i="30"/>
  <c r="D103" i="30"/>
  <c r="S83" i="25"/>
  <c r="E104" i="25"/>
  <c r="F104" i="25" s="1"/>
  <c r="E104" i="30"/>
  <c r="J102" i="30"/>
  <c r="P102" i="30" s="1"/>
  <c r="I103" i="30"/>
  <c r="R84" i="25"/>
  <c r="I85" i="26"/>
  <c r="J84" i="26"/>
  <c r="K84" i="26" s="1"/>
  <c r="P85" i="25"/>
  <c r="R84" i="5"/>
  <c r="F85" i="31"/>
  <c r="G85" i="26"/>
  <c r="H85" i="26" s="1"/>
  <c r="I85" i="8"/>
  <c r="J85" i="8" s="1"/>
  <c r="K85" i="8" s="1"/>
  <c r="S85" i="5" s="1"/>
  <c r="P85" i="5"/>
  <c r="L85" i="25"/>
  <c r="M86" i="25" s="1"/>
  <c r="I85" i="25"/>
  <c r="J86" i="25" s="1"/>
  <c r="E85" i="8"/>
  <c r="G85" i="8" s="1"/>
  <c r="H85" i="8" s="1"/>
  <c r="I85" i="5"/>
  <c r="J86" i="5" s="1"/>
  <c r="L85" i="5"/>
  <c r="M86" i="5" s="1"/>
  <c r="E86" i="5"/>
  <c r="F86" i="5" s="1"/>
  <c r="Q105" i="25"/>
  <c r="D87" i="8"/>
  <c r="Q87" i="5"/>
  <c r="A80" i="20" a="1"/>
  <c r="A98" i="27" a="1"/>
  <c r="E104" i="26" l="1"/>
  <c r="E86" i="31"/>
  <c r="I86" i="31" s="1"/>
  <c r="J87" i="31" s="1"/>
  <c r="P87" i="31" s="1"/>
  <c r="A98" i="27"/>
  <c r="D106" i="26"/>
  <c r="A80" i="20"/>
  <c r="D89" i="31"/>
  <c r="Q88" i="31"/>
  <c r="F85" i="30"/>
  <c r="D104" i="30"/>
  <c r="Q103" i="30"/>
  <c r="I104" i="30"/>
  <c r="J103" i="30"/>
  <c r="P103" i="30" s="1"/>
  <c r="S84" i="25"/>
  <c r="E105" i="25"/>
  <c r="F105" i="25" s="1"/>
  <c r="E105" i="30"/>
  <c r="R85" i="25"/>
  <c r="I86" i="26"/>
  <c r="J85" i="26"/>
  <c r="K85" i="26" s="1"/>
  <c r="F86" i="31"/>
  <c r="G86" i="26"/>
  <c r="H86" i="26" s="1"/>
  <c r="R85" i="5"/>
  <c r="P86" i="25"/>
  <c r="P86" i="5"/>
  <c r="I86" i="8"/>
  <c r="J86" i="8" s="1"/>
  <c r="K86" i="8" s="1"/>
  <c r="S86" i="5" s="1"/>
  <c r="E86" i="8"/>
  <c r="G86" i="8" s="1"/>
  <c r="H86" i="8" s="1"/>
  <c r="E87" i="5"/>
  <c r="F87" i="5" s="1"/>
  <c r="I86" i="5"/>
  <c r="J87" i="5" s="1"/>
  <c r="Q106" i="25"/>
  <c r="L86" i="5"/>
  <c r="M87" i="5" s="1"/>
  <c r="L86" i="25"/>
  <c r="M87" i="25" s="1"/>
  <c r="I86" i="25"/>
  <c r="J87" i="25" s="1"/>
  <c r="D88" i="8"/>
  <c r="Q88" i="5"/>
  <c r="A99" i="27" a="1"/>
  <c r="A81" i="20" a="1"/>
  <c r="E105" i="26" l="1"/>
  <c r="E87" i="31"/>
  <c r="I87" i="31" s="1"/>
  <c r="J88" i="31" s="1"/>
  <c r="P88" i="31" s="1"/>
  <c r="A99" i="27"/>
  <c r="D107" i="26"/>
  <c r="A81" i="20"/>
  <c r="Q89" i="31"/>
  <c r="D90" i="31"/>
  <c r="F86" i="30"/>
  <c r="D105" i="30"/>
  <c r="Q104" i="30"/>
  <c r="J104" i="30"/>
  <c r="P104" i="30" s="1"/>
  <c r="S85" i="25"/>
  <c r="E106" i="25"/>
  <c r="F106" i="25" s="1"/>
  <c r="E106" i="30"/>
  <c r="I105" i="30"/>
  <c r="R86" i="25"/>
  <c r="I87" i="26"/>
  <c r="J86" i="26"/>
  <c r="K86" i="26" s="1"/>
  <c r="R86" i="5"/>
  <c r="F87" i="31"/>
  <c r="G87" i="26"/>
  <c r="H87" i="26" s="1"/>
  <c r="P87" i="25"/>
  <c r="I87" i="8"/>
  <c r="J87" i="8" s="1"/>
  <c r="K87" i="8" s="1"/>
  <c r="S87" i="5" s="1"/>
  <c r="P87" i="5"/>
  <c r="E87" i="8"/>
  <c r="G87" i="8" s="1"/>
  <c r="H87" i="8" s="1"/>
  <c r="Q107" i="25"/>
  <c r="E88" i="5"/>
  <c r="F88" i="5" s="1"/>
  <c r="L87" i="25"/>
  <c r="M88" i="25" s="1"/>
  <c r="I87" i="25"/>
  <c r="J88" i="25" s="1"/>
  <c r="L87" i="5"/>
  <c r="M88" i="5" s="1"/>
  <c r="I87" i="5"/>
  <c r="J88" i="5" s="1"/>
  <c r="D89" i="8"/>
  <c r="Q89" i="5"/>
  <c r="A82" i="20" a="1"/>
  <c r="A100" i="27" a="1"/>
  <c r="E106" i="26" l="1"/>
  <c r="E88" i="31"/>
  <c r="I88" i="31" s="1"/>
  <c r="J89" i="31" s="1"/>
  <c r="P89" i="31" s="1"/>
  <c r="A100" i="27"/>
  <c r="D108" i="26"/>
  <c r="A82" i="20"/>
  <c r="D91" i="31"/>
  <c r="Q90" i="31"/>
  <c r="F87" i="30"/>
  <c r="D106" i="30"/>
  <c r="Q105" i="30"/>
  <c r="I106" i="30"/>
  <c r="S86" i="25"/>
  <c r="E107" i="25"/>
  <c r="F107" i="25" s="1"/>
  <c r="E107" i="30"/>
  <c r="J105" i="30"/>
  <c r="P105" i="30" s="1"/>
  <c r="R87" i="25"/>
  <c r="I88" i="26"/>
  <c r="P88" i="25"/>
  <c r="J87" i="26"/>
  <c r="K87" i="26" s="1"/>
  <c r="R87" i="5"/>
  <c r="E88" i="8"/>
  <c r="G88" i="8" s="1"/>
  <c r="H88" i="8" s="1"/>
  <c r="G88" i="26"/>
  <c r="H88" i="26" s="1"/>
  <c r="I88" i="8"/>
  <c r="J88" i="8" s="1"/>
  <c r="K88" i="8" s="1"/>
  <c r="S88" i="5" s="1"/>
  <c r="P88" i="5"/>
  <c r="F88" i="31"/>
  <c r="Q108" i="25"/>
  <c r="I88" i="5"/>
  <c r="J89" i="5" s="1"/>
  <c r="I88" i="25"/>
  <c r="J89" i="25" s="1"/>
  <c r="L88" i="25"/>
  <c r="M89" i="25" s="1"/>
  <c r="E89" i="5"/>
  <c r="F89" i="5" s="1"/>
  <c r="L88" i="5"/>
  <c r="M89" i="5" s="1"/>
  <c r="D90" i="8"/>
  <c r="Q90" i="5"/>
  <c r="A101" i="27" a="1"/>
  <c r="A83" i="20" a="1"/>
  <c r="E107" i="26" l="1"/>
  <c r="E89" i="31"/>
  <c r="I89" i="31" s="1"/>
  <c r="J90" i="31" s="1"/>
  <c r="P90" i="31" s="1"/>
  <c r="A101" i="27"/>
  <c r="D109" i="26"/>
  <c r="A83" i="20"/>
  <c r="D92" i="31"/>
  <c r="Q91" i="31"/>
  <c r="F88" i="30"/>
  <c r="D107" i="30"/>
  <c r="Q106" i="30"/>
  <c r="S87" i="25"/>
  <c r="J106" i="30"/>
  <c r="P106" i="30" s="1"/>
  <c r="I107" i="30"/>
  <c r="E108" i="25"/>
  <c r="F108" i="25" s="1"/>
  <c r="E108" i="30"/>
  <c r="R88" i="25"/>
  <c r="I89" i="26"/>
  <c r="J88" i="26"/>
  <c r="K88" i="26" s="1"/>
  <c r="R88" i="5"/>
  <c r="F89" i="31"/>
  <c r="G89" i="26"/>
  <c r="H89" i="26" s="1"/>
  <c r="P89" i="25"/>
  <c r="I89" i="8"/>
  <c r="J89" i="8" s="1"/>
  <c r="K89" i="8" s="1"/>
  <c r="S89" i="5" s="1"/>
  <c r="P89" i="5"/>
  <c r="E89" i="8"/>
  <c r="G89" i="8" s="1"/>
  <c r="H89" i="8" s="1"/>
  <c r="I89" i="5"/>
  <c r="J90" i="5" s="1"/>
  <c r="L89" i="5"/>
  <c r="M90" i="5" s="1"/>
  <c r="L89" i="25"/>
  <c r="M90" i="25" s="1"/>
  <c r="I89" i="25"/>
  <c r="J90" i="25" s="1"/>
  <c r="Q109" i="25"/>
  <c r="E90" i="5"/>
  <c r="F90" i="5" s="1"/>
  <c r="D91" i="8"/>
  <c r="Q91" i="5"/>
  <c r="A102" i="27" a="1"/>
  <c r="A84" i="20" a="1"/>
  <c r="E108" i="26" l="1"/>
  <c r="E90" i="31"/>
  <c r="I90" i="31" s="1"/>
  <c r="J91" i="31" s="1"/>
  <c r="P91" i="31" s="1"/>
  <c r="A102" i="27"/>
  <c r="D110" i="26"/>
  <c r="A84" i="20"/>
  <c r="D93" i="31"/>
  <c r="Q92" i="31"/>
  <c r="F89" i="30"/>
  <c r="D108" i="30"/>
  <c r="Q107" i="30"/>
  <c r="J107" i="30"/>
  <c r="P107" i="30" s="1"/>
  <c r="E109" i="25"/>
  <c r="F109" i="25" s="1"/>
  <c r="E109" i="30"/>
  <c r="S88" i="25"/>
  <c r="I108" i="30"/>
  <c r="R89" i="25"/>
  <c r="I90" i="26"/>
  <c r="P90" i="25"/>
  <c r="J89" i="26"/>
  <c r="K89" i="26" s="1"/>
  <c r="R89" i="5"/>
  <c r="F90" i="31"/>
  <c r="G90" i="26"/>
  <c r="H90" i="26" s="1"/>
  <c r="L90" i="5"/>
  <c r="M91" i="5" s="1"/>
  <c r="I90" i="5"/>
  <c r="J91" i="5" s="1"/>
  <c r="P90" i="5"/>
  <c r="E90" i="8"/>
  <c r="G90" i="8" s="1"/>
  <c r="H90" i="8" s="1"/>
  <c r="I90" i="8"/>
  <c r="J90" i="8" s="1"/>
  <c r="K90" i="8" s="1"/>
  <c r="S90" i="5" s="1"/>
  <c r="I90" i="25"/>
  <c r="J91" i="25" s="1"/>
  <c r="L90" i="25"/>
  <c r="M91" i="25" s="1"/>
  <c r="Q110" i="25"/>
  <c r="E91" i="5"/>
  <c r="F91" i="5" s="1"/>
  <c r="D92" i="8"/>
  <c r="Q92" i="5"/>
  <c r="A85" i="20" a="1"/>
  <c r="A103" i="27" a="1"/>
  <c r="E109" i="26" l="1"/>
  <c r="E91" i="31"/>
  <c r="I91" i="31" s="1"/>
  <c r="J92" i="31" s="1"/>
  <c r="P92" i="31" s="1"/>
  <c r="A103" i="27"/>
  <c r="D111" i="26"/>
  <c r="A85" i="20"/>
  <c r="D94" i="31"/>
  <c r="Q93" i="31"/>
  <c r="F90" i="30"/>
  <c r="D109" i="30"/>
  <c r="Q108" i="30"/>
  <c r="S89" i="25"/>
  <c r="I109" i="30"/>
  <c r="E110" i="25"/>
  <c r="F110" i="25" s="1"/>
  <c r="E110" i="30"/>
  <c r="J108" i="30"/>
  <c r="P108" i="30" s="1"/>
  <c r="R90" i="25"/>
  <c r="I91" i="26"/>
  <c r="R90" i="5"/>
  <c r="F91" i="31"/>
  <c r="G91" i="26"/>
  <c r="H91" i="26" s="1"/>
  <c r="J90" i="26"/>
  <c r="K90" i="26" s="1"/>
  <c r="P91" i="25"/>
  <c r="P91" i="5"/>
  <c r="I91" i="8"/>
  <c r="J91" i="8" s="1"/>
  <c r="K91" i="8" s="1"/>
  <c r="S91" i="5" s="1"/>
  <c r="L91" i="5"/>
  <c r="M92" i="5" s="1"/>
  <c r="E91" i="8"/>
  <c r="G91" i="8" s="1"/>
  <c r="H91" i="8" s="1"/>
  <c r="Q111" i="25"/>
  <c r="E92" i="5"/>
  <c r="F92" i="5" s="1"/>
  <c r="I91" i="5"/>
  <c r="J92" i="5" s="1"/>
  <c r="L91" i="25"/>
  <c r="M92" i="25" s="1"/>
  <c r="I91" i="25"/>
  <c r="J92" i="25" s="1"/>
  <c r="D93" i="8"/>
  <c r="Q93" i="5"/>
  <c r="A86" i="20" a="1"/>
  <c r="A104" i="27" a="1"/>
  <c r="E110" i="26" l="1"/>
  <c r="E92" i="31"/>
  <c r="I92" i="31" s="1"/>
  <c r="J93" i="31" s="1"/>
  <c r="P93" i="31" s="1"/>
  <c r="A104" i="27"/>
  <c r="D112" i="26"/>
  <c r="A86" i="20"/>
  <c r="Q94" i="31"/>
  <c r="D95" i="31"/>
  <c r="F91" i="30"/>
  <c r="Q109" i="30"/>
  <c r="D110" i="30"/>
  <c r="J109" i="30"/>
  <c r="P109" i="30" s="1"/>
  <c r="I110" i="30"/>
  <c r="S90" i="25"/>
  <c r="E111" i="25"/>
  <c r="F111" i="25" s="1"/>
  <c r="E111" i="30"/>
  <c r="I92" i="26"/>
  <c r="R91" i="25"/>
  <c r="R91" i="5"/>
  <c r="J91" i="26"/>
  <c r="K91" i="26" s="1"/>
  <c r="F92" i="31"/>
  <c r="G92" i="26"/>
  <c r="H92" i="26" s="1"/>
  <c r="P92" i="25"/>
  <c r="R92" i="25" s="1"/>
  <c r="I92" i="8"/>
  <c r="J92" i="8" s="1"/>
  <c r="K92" i="8" s="1"/>
  <c r="P92" i="5"/>
  <c r="Q112" i="25"/>
  <c r="E93" i="5"/>
  <c r="F93" i="5" s="1"/>
  <c r="L92" i="25"/>
  <c r="M93" i="25" s="1"/>
  <c r="I92" i="25"/>
  <c r="J93" i="25" s="1"/>
  <c r="E92" i="8"/>
  <c r="G92" i="8" s="1"/>
  <c r="H92" i="8" s="1"/>
  <c r="L92" i="5"/>
  <c r="M93" i="5" s="1"/>
  <c r="I92" i="5"/>
  <c r="J93" i="5" s="1"/>
  <c r="D94" i="8"/>
  <c r="Q94" i="5"/>
  <c r="A105" i="27" a="1"/>
  <c r="A87" i="20" a="1"/>
  <c r="E111" i="26" l="1"/>
  <c r="E93" i="31"/>
  <c r="I93" i="31" s="1"/>
  <c r="J94" i="31" s="1"/>
  <c r="P94" i="31" s="1"/>
  <c r="A105" i="27"/>
  <c r="D113" i="26"/>
  <c r="A87" i="20"/>
  <c r="D96" i="31"/>
  <c r="Q95" i="31"/>
  <c r="F92" i="30"/>
  <c r="D111" i="30"/>
  <c r="Q110" i="30"/>
  <c r="E112" i="25"/>
  <c r="F112" i="25" s="1"/>
  <c r="E112" i="30"/>
  <c r="J110" i="30"/>
  <c r="P110" i="30" s="1"/>
  <c r="S91" i="25"/>
  <c r="I111" i="30"/>
  <c r="I93" i="26"/>
  <c r="J92" i="26"/>
  <c r="K92" i="26" s="1"/>
  <c r="R92" i="5"/>
  <c r="F93" i="31"/>
  <c r="G93" i="26"/>
  <c r="H93" i="26" s="1"/>
  <c r="P93" i="25"/>
  <c r="S92" i="5"/>
  <c r="I93" i="8"/>
  <c r="J93" i="8" s="1"/>
  <c r="K93" i="8" s="1"/>
  <c r="S93" i="5" s="1"/>
  <c r="P93" i="5"/>
  <c r="E93" i="8"/>
  <c r="G93" i="8" s="1"/>
  <c r="H93" i="8" s="1"/>
  <c r="I93" i="5"/>
  <c r="J94" i="5" s="1"/>
  <c r="E94" i="5"/>
  <c r="F94" i="5" s="1"/>
  <c r="L93" i="5"/>
  <c r="M94" i="5" s="1"/>
  <c r="Q113" i="25"/>
  <c r="L93" i="25"/>
  <c r="M94" i="25" s="1"/>
  <c r="I93" i="25"/>
  <c r="J94" i="25" s="1"/>
  <c r="D95" i="8"/>
  <c r="Q95" i="5"/>
  <c r="A88" i="20" a="1"/>
  <c r="A106" i="27" a="1"/>
  <c r="E112" i="26" l="1"/>
  <c r="E94" i="31"/>
  <c r="I94" i="31" s="1"/>
  <c r="J95" i="31" s="1"/>
  <c r="P95" i="31" s="1"/>
  <c r="A106" i="27"/>
  <c r="D114" i="26"/>
  <c r="A88" i="20"/>
  <c r="D97" i="31"/>
  <c r="Q96" i="31"/>
  <c r="F93" i="30"/>
  <c r="Q111" i="30"/>
  <c r="D112" i="30"/>
  <c r="J111" i="30"/>
  <c r="P111" i="30" s="1"/>
  <c r="E113" i="25"/>
  <c r="F113" i="25" s="1"/>
  <c r="E113" i="30"/>
  <c r="S92" i="25"/>
  <c r="I112" i="30"/>
  <c r="I94" i="26"/>
  <c r="R93" i="25"/>
  <c r="P94" i="25"/>
  <c r="R94" i="25" s="1"/>
  <c r="J93" i="26"/>
  <c r="K93" i="26" s="1"/>
  <c r="R93" i="5"/>
  <c r="F94" i="31"/>
  <c r="G94" i="26"/>
  <c r="H94" i="26" s="1"/>
  <c r="I94" i="8"/>
  <c r="J94" i="8" s="1"/>
  <c r="K94" i="8" s="1"/>
  <c r="S94" i="5" s="1"/>
  <c r="I94" i="5"/>
  <c r="J95" i="5" s="1"/>
  <c r="E94" i="8"/>
  <c r="G94" i="8" s="1"/>
  <c r="H94" i="8" s="1"/>
  <c r="P94" i="5"/>
  <c r="Q114" i="25"/>
  <c r="I94" i="25"/>
  <c r="J95" i="25" s="1"/>
  <c r="L94" i="25"/>
  <c r="M95" i="25" s="1"/>
  <c r="E95" i="5"/>
  <c r="F95" i="5" s="1"/>
  <c r="L94" i="5"/>
  <c r="M95" i="5" s="1"/>
  <c r="D96" i="8"/>
  <c r="Q96" i="5"/>
  <c r="A89" i="20" a="1"/>
  <c r="A107" i="27" a="1"/>
  <c r="E113" i="26" l="1"/>
  <c r="E95" i="31"/>
  <c r="I95" i="31" s="1"/>
  <c r="J96" i="31" s="1"/>
  <c r="P96" i="31" s="1"/>
  <c r="A107" i="27"/>
  <c r="D115" i="26"/>
  <c r="A89" i="20"/>
  <c r="Q97" i="31"/>
  <c r="D98" i="31"/>
  <c r="F94" i="30"/>
  <c r="D113" i="30"/>
  <c r="Q112" i="30"/>
  <c r="I113" i="30"/>
  <c r="E114" i="25"/>
  <c r="F114" i="25" s="1"/>
  <c r="E114" i="30"/>
  <c r="J112" i="30"/>
  <c r="P112" i="30" s="1"/>
  <c r="S93" i="25"/>
  <c r="I95" i="26"/>
  <c r="J94" i="26"/>
  <c r="K94" i="26" s="1"/>
  <c r="R94" i="5"/>
  <c r="F95" i="31"/>
  <c r="G95" i="26"/>
  <c r="H95" i="26" s="1"/>
  <c r="P95" i="25"/>
  <c r="P95" i="5"/>
  <c r="I95" i="8"/>
  <c r="J95" i="8" s="1"/>
  <c r="K95" i="8" s="1"/>
  <c r="S95" i="5" s="1"/>
  <c r="E95" i="8"/>
  <c r="G95" i="8" s="1"/>
  <c r="H95" i="8" s="1"/>
  <c r="Q115" i="25"/>
  <c r="E96" i="5"/>
  <c r="F96" i="5" s="1"/>
  <c r="I95" i="5"/>
  <c r="J96" i="5" s="1"/>
  <c r="L95" i="5"/>
  <c r="M96" i="5" s="1"/>
  <c r="I95" i="25"/>
  <c r="J96" i="25" s="1"/>
  <c r="L95" i="25"/>
  <c r="M96" i="25" s="1"/>
  <c r="D97" i="8"/>
  <c r="Q97" i="5"/>
  <c r="A108" i="27" a="1"/>
  <c r="A90" i="20" a="1"/>
  <c r="E114" i="26" l="1"/>
  <c r="E96" i="31"/>
  <c r="I96" i="31" s="1"/>
  <c r="J97" i="31" s="1"/>
  <c r="P97" i="31" s="1"/>
  <c r="A108" i="27"/>
  <c r="D116" i="26"/>
  <c r="A90" i="20"/>
  <c r="Q98" i="31"/>
  <c r="D99" i="31"/>
  <c r="F95" i="30"/>
  <c r="Q113" i="30"/>
  <c r="D114" i="30"/>
  <c r="J113" i="30"/>
  <c r="P113" i="30" s="1"/>
  <c r="E115" i="25"/>
  <c r="F115" i="25" s="1"/>
  <c r="E115" i="30"/>
  <c r="I114" i="30"/>
  <c r="S94" i="25"/>
  <c r="R95" i="25"/>
  <c r="I96" i="26"/>
  <c r="J95" i="26"/>
  <c r="K95" i="26" s="1"/>
  <c r="F96" i="31"/>
  <c r="G96" i="26"/>
  <c r="H96" i="26" s="1"/>
  <c r="R95" i="5"/>
  <c r="P96" i="25"/>
  <c r="I96" i="8"/>
  <c r="J96" i="8" s="1"/>
  <c r="K96" i="8" s="1"/>
  <c r="S96" i="5" s="1"/>
  <c r="P96" i="5"/>
  <c r="L96" i="25"/>
  <c r="M97" i="25" s="1"/>
  <c r="I96" i="25"/>
  <c r="J97" i="25" s="1"/>
  <c r="E96" i="8"/>
  <c r="G96" i="8" s="1"/>
  <c r="H96" i="8" s="1"/>
  <c r="L96" i="5"/>
  <c r="M97" i="5" s="1"/>
  <c r="E97" i="5"/>
  <c r="F97" i="5" s="1"/>
  <c r="Q116" i="25"/>
  <c r="I96" i="5"/>
  <c r="J97" i="5" s="1"/>
  <c r="D98" i="8"/>
  <c r="Q98" i="5"/>
  <c r="A91" i="20" a="1"/>
  <c r="A109" i="27" a="1"/>
  <c r="E115" i="26" l="1"/>
  <c r="E97" i="31"/>
  <c r="I97" i="31" s="1"/>
  <c r="J98" i="31" s="1"/>
  <c r="P98" i="31" s="1"/>
  <c r="A109" i="27"/>
  <c r="D117" i="26"/>
  <c r="A91" i="20"/>
  <c r="Q99" i="31"/>
  <c r="D100" i="31"/>
  <c r="F96" i="30"/>
  <c r="Q114" i="30"/>
  <c r="D115" i="30"/>
  <c r="S95" i="25"/>
  <c r="I115" i="30"/>
  <c r="E116" i="25"/>
  <c r="F116" i="25" s="1"/>
  <c r="E116" i="30"/>
  <c r="J114" i="30"/>
  <c r="P114" i="30" s="1"/>
  <c r="R96" i="25"/>
  <c r="I97" i="26"/>
  <c r="J96" i="26"/>
  <c r="K96" i="26" s="1"/>
  <c r="R96" i="5"/>
  <c r="F97" i="31"/>
  <c r="G97" i="26"/>
  <c r="H97" i="26" s="1"/>
  <c r="P97" i="25"/>
  <c r="I97" i="8"/>
  <c r="J97" i="8" s="1"/>
  <c r="K97" i="8" s="1"/>
  <c r="S97" i="5" s="1"/>
  <c r="P97" i="5"/>
  <c r="I97" i="5"/>
  <c r="J98" i="5" s="1"/>
  <c r="L97" i="25"/>
  <c r="M98" i="25" s="1"/>
  <c r="I97" i="25"/>
  <c r="J98" i="25" s="1"/>
  <c r="E97" i="8"/>
  <c r="G97" i="8" s="1"/>
  <c r="H97" i="8" s="1"/>
  <c r="E98" i="5"/>
  <c r="F98" i="5" s="1"/>
  <c r="L97" i="5"/>
  <c r="M98" i="5" s="1"/>
  <c r="Q117" i="25"/>
  <c r="D99" i="8"/>
  <c r="Q99" i="5"/>
  <c r="A110" i="27" a="1"/>
  <c r="A92" i="20" a="1"/>
  <c r="E116" i="26" l="1"/>
  <c r="E98" i="31"/>
  <c r="I98" i="31" s="1"/>
  <c r="J99" i="31" s="1"/>
  <c r="P99" i="31" s="1"/>
  <c r="A110" i="27"/>
  <c r="D118" i="26"/>
  <c r="A92" i="20"/>
  <c r="Q100" i="31"/>
  <c r="D101" i="31"/>
  <c r="F97" i="30"/>
  <c r="Q115" i="30"/>
  <c r="D116" i="30"/>
  <c r="S96" i="25"/>
  <c r="E117" i="25"/>
  <c r="F117" i="25" s="1"/>
  <c r="E117" i="30"/>
  <c r="J115" i="30"/>
  <c r="P115" i="30" s="1"/>
  <c r="I116" i="30"/>
  <c r="R97" i="25"/>
  <c r="I98" i="26"/>
  <c r="P98" i="25"/>
  <c r="J97" i="26"/>
  <c r="K97" i="26" s="1"/>
  <c r="F98" i="31"/>
  <c r="G98" i="26"/>
  <c r="H98" i="26" s="1"/>
  <c r="R97" i="5"/>
  <c r="P98" i="5"/>
  <c r="I98" i="8"/>
  <c r="J98" i="8" s="1"/>
  <c r="K98" i="8" s="1"/>
  <c r="S98" i="5" s="1"/>
  <c r="L98" i="25"/>
  <c r="M99" i="25" s="1"/>
  <c r="I98" i="25"/>
  <c r="J99" i="25" s="1"/>
  <c r="E99" i="5"/>
  <c r="F99" i="5" s="1"/>
  <c r="E98" i="8"/>
  <c r="G98" i="8" s="1"/>
  <c r="H98" i="8" s="1"/>
  <c r="I98" i="5"/>
  <c r="J99" i="5" s="1"/>
  <c r="L98" i="5"/>
  <c r="M99" i="5" s="1"/>
  <c r="Q118" i="25"/>
  <c r="D100" i="8"/>
  <c r="Q100" i="5"/>
  <c r="A93" i="20" a="1"/>
  <c r="A111" i="27" a="1"/>
  <c r="E117" i="26" l="1"/>
  <c r="E99" i="31"/>
  <c r="I99" i="31" s="1"/>
  <c r="J100" i="31" s="1"/>
  <c r="P100" i="31" s="1"/>
  <c r="A111" i="27"/>
  <c r="D119" i="26"/>
  <c r="A93" i="20"/>
  <c r="Q101" i="31"/>
  <c r="D102" i="31"/>
  <c r="F98" i="30"/>
  <c r="D117" i="30"/>
  <c r="Q116" i="30"/>
  <c r="J116" i="30"/>
  <c r="P116" i="30" s="1"/>
  <c r="I117" i="30"/>
  <c r="E118" i="25"/>
  <c r="F118" i="25" s="1"/>
  <c r="E118" i="30"/>
  <c r="S97" i="25"/>
  <c r="R98" i="25"/>
  <c r="I99" i="26"/>
  <c r="J98" i="26"/>
  <c r="K98" i="26" s="1"/>
  <c r="P99" i="25"/>
  <c r="R99" i="25" s="1"/>
  <c r="F99" i="31"/>
  <c r="G99" i="26"/>
  <c r="H99" i="26" s="1"/>
  <c r="R98" i="5"/>
  <c r="I99" i="8"/>
  <c r="J99" i="8" s="1"/>
  <c r="K99" i="8" s="1"/>
  <c r="S99" i="5" s="1"/>
  <c r="P99" i="5"/>
  <c r="E100" i="5"/>
  <c r="F100" i="5" s="1"/>
  <c r="L99" i="5"/>
  <c r="M100" i="5" s="1"/>
  <c r="Q119" i="25"/>
  <c r="I99" i="25"/>
  <c r="J100" i="25" s="1"/>
  <c r="L99" i="25"/>
  <c r="M100" i="25" s="1"/>
  <c r="E99" i="8"/>
  <c r="G99" i="8" s="1"/>
  <c r="H99" i="8" s="1"/>
  <c r="I99" i="5"/>
  <c r="J100" i="5" s="1"/>
  <c r="D101" i="8"/>
  <c r="Q101" i="5"/>
  <c r="A94" i="20" a="1"/>
  <c r="A112" i="27" a="1"/>
  <c r="E118" i="26" l="1"/>
  <c r="E100" i="31"/>
  <c r="I100" i="31" s="1"/>
  <c r="J101" i="31" s="1"/>
  <c r="P101" i="31" s="1"/>
  <c r="A112" i="27"/>
  <c r="D120" i="26"/>
  <c r="A94" i="20"/>
  <c r="Q102" i="31"/>
  <c r="D103" i="31"/>
  <c r="F99" i="30"/>
  <c r="Q117" i="30"/>
  <c r="D118" i="30"/>
  <c r="I118" i="30"/>
  <c r="E119" i="25"/>
  <c r="F119" i="25" s="1"/>
  <c r="E119" i="30"/>
  <c r="J117" i="30"/>
  <c r="P117" i="30" s="1"/>
  <c r="S98" i="25"/>
  <c r="I100" i="26"/>
  <c r="J99" i="26"/>
  <c r="K99" i="26" s="1"/>
  <c r="F100" i="31"/>
  <c r="G100" i="26"/>
  <c r="H100" i="26" s="1"/>
  <c r="R99" i="5"/>
  <c r="P100" i="25"/>
  <c r="I100" i="8"/>
  <c r="J100" i="8" s="1"/>
  <c r="K100" i="8" s="1"/>
  <c r="S100" i="5" s="1"/>
  <c r="L100" i="5"/>
  <c r="M101" i="5" s="1"/>
  <c r="P100" i="5"/>
  <c r="E100" i="8"/>
  <c r="G100" i="8" s="1"/>
  <c r="H100" i="8" s="1"/>
  <c r="Q120" i="25"/>
  <c r="I100" i="25"/>
  <c r="J101" i="25" s="1"/>
  <c r="L100" i="25"/>
  <c r="M101" i="25" s="1"/>
  <c r="E101" i="5"/>
  <c r="F101" i="5" s="1"/>
  <c r="I100" i="5"/>
  <c r="J101" i="5" s="1"/>
  <c r="D102" i="8"/>
  <c r="Q102" i="5"/>
  <c r="A95" i="20" a="1"/>
  <c r="A113" i="27" a="1"/>
  <c r="E119" i="26" l="1"/>
  <c r="E101" i="31"/>
  <c r="I101" i="31" s="1"/>
  <c r="J102" i="31" s="1"/>
  <c r="P102" i="31" s="1"/>
  <c r="F101" i="31"/>
  <c r="A113" i="27"/>
  <c r="D121" i="26"/>
  <c r="A95" i="20"/>
  <c r="Q103" i="31"/>
  <c r="D104" i="31"/>
  <c r="F100" i="30"/>
  <c r="D119" i="30"/>
  <c r="Q118" i="30"/>
  <c r="S99" i="25"/>
  <c r="J118" i="30"/>
  <c r="P118" i="30" s="1"/>
  <c r="I119" i="30"/>
  <c r="E120" i="25"/>
  <c r="F120" i="25" s="1"/>
  <c r="E120" i="30"/>
  <c r="R100" i="25"/>
  <c r="I101" i="26"/>
  <c r="J100" i="26"/>
  <c r="K100" i="26" s="1"/>
  <c r="R100" i="5"/>
  <c r="G101" i="26"/>
  <c r="H101" i="26" s="1"/>
  <c r="P101" i="25"/>
  <c r="I101" i="8"/>
  <c r="J101" i="8" s="1"/>
  <c r="K101" i="8" s="1"/>
  <c r="S101" i="5" s="1"/>
  <c r="P101" i="5"/>
  <c r="I101" i="25"/>
  <c r="J102" i="25" s="1"/>
  <c r="L101" i="25"/>
  <c r="M102" i="25" s="1"/>
  <c r="E101" i="8"/>
  <c r="G101" i="8" s="1"/>
  <c r="H101" i="8" s="1"/>
  <c r="Q121" i="25"/>
  <c r="E102" i="5"/>
  <c r="F102" i="5" s="1"/>
  <c r="I101" i="5"/>
  <c r="J102" i="5" s="1"/>
  <c r="L101" i="5"/>
  <c r="M102" i="5" s="1"/>
  <c r="D103" i="8"/>
  <c r="Q103" i="5"/>
  <c r="A114" i="27" a="1"/>
  <c r="A96" i="20" a="1"/>
  <c r="E120" i="26" l="1"/>
  <c r="E102" i="31"/>
  <c r="I102" i="31" s="1"/>
  <c r="J103" i="31" s="1"/>
  <c r="P103" i="31" s="1"/>
  <c r="A114" i="27"/>
  <c r="D122" i="26"/>
  <c r="A96" i="20"/>
  <c r="D105" i="31"/>
  <c r="Q104" i="31"/>
  <c r="F101" i="30"/>
  <c r="Q119" i="30"/>
  <c r="D120" i="30"/>
  <c r="J119" i="30"/>
  <c r="P119" i="30" s="1"/>
  <c r="S100" i="25"/>
  <c r="E121" i="25"/>
  <c r="F121" i="25" s="1"/>
  <c r="E121" i="30"/>
  <c r="I120" i="30"/>
  <c r="R101" i="25"/>
  <c r="I102" i="26"/>
  <c r="J101" i="26"/>
  <c r="K101" i="26" s="1"/>
  <c r="R101" i="5"/>
  <c r="E102" i="8"/>
  <c r="G102" i="8" s="1"/>
  <c r="H102" i="8" s="1"/>
  <c r="G102" i="26"/>
  <c r="H102" i="26" s="1"/>
  <c r="P102" i="25"/>
  <c r="I102" i="8"/>
  <c r="J102" i="8" s="1"/>
  <c r="K102" i="8" s="1"/>
  <c r="S102" i="5" s="1"/>
  <c r="L102" i="5"/>
  <c r="M103" i="5" s="1"/>
  <c r="P102" i="5"/>
  <c r="F102" i="31"/>
  <c r="I102" i="5"/>
  <c r="J103" i="5" s="1"/>
  <c r="E103" i="5"/>
  <c r="F103" i="5" s="1"/>
  <c r="L102" i="25"/>
  <c r="M103" i="25" s="1"/>
  <c r="I102" i="25"/>
  <c r="J103" i="25" s="1"/>
  <c r="Q122" i="25"/>
  <c r="D104" i="8"/>
  <c r="Q104" i="5"/>
  <c r="A97" i="20" a="1"/>
  <c r="A115" i="27" a="1"/>
  <c r="E121" i="26" l="1"/>
  <c r="E103" i="31"/>
  <c r="I103" i="31" s="1"/>
  <c r="J104" i="31" s="1"/>
  <c r="P104" i="31" s="1"/>
  <c r="A115" i="27"/>
  <c r="D123" i="26"/>
  <c r="A97" i="20"/>
  <c r="D106" i="31"/>
  <c r="Q105" i="31"/>
  <c r="F102" i="30"/>
  <c r="Q120" i="30"/>
  <c r="D121" i="30"/>
  <c r="I121" i="30"/>
  <c r="E122" i="25"/>
  <c r="F122" i="25" s="1"/>
  <c r="E122" i="30"/>
  <c r="J120" i="30"/>
  <c r="P120" i="30" s="1"/>
  <c r="S101" i="25"/>
  <c r="R102" i="25"/>
  <c r="I103" i="26"/>
  <c r="P103" i="25"/>
  <c r="J102" i="26"/>
  <c r="K102" i="26" s="1"/>
  <c r="R102" i="5"/>
  <c r="F103" i="31"/>
  <c r="G103" i="26"/>
  <c r="H103" i="26" s="1"/>
  <c r="I103" i="8"/>
  <c r="J103" i="8" s="1"/>
  <c r="K103" i="8" s="1"/>
  <c r="S103" i="5" s="1"/>
  <c r="P103" i="5"/>
  <c r="E103" i="8"/>
  <c r="G103" i="8" s="1"/>
  <c r="H103" i="8" s="1"/>
  <c r="L103" i="25"/>
  <c r="M104" i="25" s="1"/>
  <c r="I103" i="25"/>
  <c r="J104" i="25" s="1"/>
  <c r="Q123" i="25"/>
  <c r="I103" i="5"/>
  <c r="J104" i="5" s="1"/>
  <c r="E104" i="5"/>
  <c r="F104" i="5" s="1"/>
  <c r="L103" i="5"/>
  <c r="M104" i="5" s="1"/>
  <c r="D105" i="8"/>
  <c r="Q105" i="5"/>
  <c r="A98" i="20" a="1"/>
  <c r="A116" i="27" a="1"/>
  <c r="E122" i="26" l="1"/>
  <c r="E104" i="31"/>
  <c r="I104" i="31" s="1"/>
  <c r="J105" i="31" s="1"/>
  <c r="P105" i="31" s="1"/>
  <c r="A116" i="27"/>
  <c r="D124" i="26"/>
  <c r="A98" i="20"/>
  <c r="Q106" i="31"/>
  <c r="D107" i="31"/>
  <c r="F103" i="30"/>
  <c r="D122" i="30"/>
  <c r="Q121" i="30"/>
  <c r="J121" i="30"/>
  <c r="P121" i="30" s="1"/>
  <c r="I122" i="30"/>
  <c r="S102" i="25"/>
  <c r="E123" i="25"/>
  <c r="F123" i="25" s="1"/>
  <c r="E123" i="30"/>
  <c r="R103" i="25"/>
  <c r="I104" i="26"/>
  <c r="J103" i="26"/>
  <c r="K103" i="26" s="1"/>
  <c r="F104" i="31"/>
  <c r="G104" i="26"/>
  <c r="H104" i="26" s="1"/>
  <c r="R103" i="5"/>
  <c r="P104" i="25"/>
  <c r="I104" i="8"/>
  <c r="J104" i="8" s="1"/>
  <c r="K104" i="8" s="1"/>
  <c r="S104" i="5" s="1"/>
  <c r="I104" i="5"/>
  <c r="J105" i="5" s="1"/>
  <c r="L104" i="5"/>
  <c r="M105" i="5" s="1"/>
  <c r="P104" i="5"/>
  <c r="E104" i="8"/>
  <c r="G104" i="8" s="1"/>
  <c r="H104" i="8" s="1"/>
  <c r="E105" i="5"/>
  <c r="F105" i="5" s="1"/>
  <c r="Q124" i="25"/>
  <c r="I104" i="25"/>
  <c r="J105" i="25" s="1"/>
  <c r="L104" i="25"/>
  <c r="M105" i="25" s="1"/>
  <c r="D106" i="8"/>
  <c r="Q106" i="5"/>
  <c r="A117" i="27" a="1"/>
  <c r="A99" i="20" a="1"/>
  <c r="E123" i="26" l="1"/>
  <c r="E105" i="31"/>
  <c r="I105" i="31" s="1"/>
  <c r="J106" i="31" s="1"/>
  <c r="P106" i="31" s="1"/>
  <c r="A117" i="27"/>
  <c r="D125" i="26"/>
  <c r="A99" i="20"/>
  <c r="D108" i="31"/>
  <c r="Q107" i="31"/>
  <c r="F104" i="30"/>
  <c r="D123" i="30"/>
  <c r="Q122" i="30"/>
  <c r="S103" i="25"/>
  <c r="E124" i="25"/>
  <c r="F124" i="25" s="1"/>
  <c r="E124" i="30"/>
  <c r="J122" i="30"/>
  <c r="P122" i="30" s="1"/>
  <c r="I123" i="30"/>
  <c r="R104" i="25"/>
  <c r="I105" i="26"/>
  <c r="J104" i="26"/>
  <c r="K104" i="26" s="1"/>
  <c r="R104" i="5"/>
  <c r="P105" i="25"/>
  <c r="F105" i="31"/>
  <c r="G105" i="26"/>
  <c r="H105" i="26" s="1"/>
  <c r="I105" i="8"/>
  <c r="J105" i="8" s="1"/>
  <c r="K105" i="8" s="1"/>
  <c r="E105" i="8"/>
  <c r="G105" i="8" s="1"/>
  <c r="H105" i="8" s="1"/>
  <c r="P105" i="5"/>
  <c r="I105" i="5"/>
  <c r="J106" i="5" s="1"/>
  <c r="Q125" i="25"/>
  <c r="E106" i="5"/>
  <c r="F106" i="5" s="1"/>
  <c r="I105" i="25"/>
  <c r="J106" i="25" s="1"/>
  <c r="L105" i="25"/>
  <c r="M106" i="25" s="1"/>
  <c r="L105" i="5"/>
  <c r="M106" i="5" s="1"/>
  <c r="D107" i="8"/>
  <c r="Q107" i="5"/>
  <c r="A118" i="27" a="1"/>
  <c r="A100" i="20" a="1"/>
  <c r="E124" i="26" l="1"/>
  <c r="E106" i="31"/>
  <c r="I106" i="31" s="1"/>
  <c r="J107" i="31" s="1"/>
  <c r="P107" i="31" s="1"/>
  <c r="A118" i="27"/>
  <c r="D126" i="26"/>
  <c r="A100" i="20"/>
  <c r="D109" i="31"/>
  <c r="Q108" i="31"/>
  <c r="F105" i="30"/>
  <c r="D124" i="30"/>
  <c r="Q123" i="30"/>
  <c r="S104" i="25"/>
  <c r="E125" i="25"/>
  <c r="F125" i="25" s="1"/>
  <c r="E125" i="30"/>
  <c r="J123" i="30"/>
  <c r="P123" i="30" s="1"/>
  <c r="I124" i="30"/>
  <c r="R105" i="25"/>
  <c r="I106" i="26"/>
  <c r="J105" i="26"/>
  <c r="K105" i="26" s="1"/>
  <c r="P106" i="25"/>
  <c r="F106" i="31"/>
  <c r="G106" i="26"/>
  <c r="H106" i="26" s="1"/>
  <c r="R105" i="5"/>
  <c r="P106" i="5"/>
  <c r="S105" i="5"/>
  <c r="I106" i="8"/>
  <c r="J106" i="8" s="1"/>
  <c r="K106" i="8" s="1"/>
  <c r="S106" i="5" s="1"/>
  <c r="E106" i="8"/>
  <c r="G106" i="8" s="1"/>
  <c r="H106" i="8" s="1"/>
  <c r="Q126" i="25"/>
  <c r="I106" i="25"/>
  <c r="J107" i="25" s="1"/>
  <c r="L106" i="25"/>
  <c r="M107" i="25" s="1"/>
  <c r="E107" i="5"/>
  <c r="F107" i="5" s="1"/>
  <c r="I106" i="5"/>
  <c r="J107" i="5" s="1"/>
  <c r="L106" i="5"/>
  <c r="M107" i="5" s="1"/>
  <c r="D108" i="8"/>
  <c r="Q108" i="5"/>
  <c r="A101" i="20" a="1"/>
  <c r="A119" i="27" a="1"/>
  <c r="E125" i="26" l="1"/>
  <c r="E107" i="31"/>
  <c r="I107" i="31" s="1"/>
  <c r="J108" i="31" s="1"/>
  <c r="P108" i="31" s="1"/>
  <c r="A119" i="27"/>
  <c r="D127" i="26"/>
  <c r="A101" i="20"/>
  <c r="D110" i="31"/>
  <c r="Q109" i="31"/>
  <c r="F106" i="30"/>
  <c r="D125" i="30"/>
  <c r="Q124" i="30"/>
  <c r="S105" i="25"/>
  <c r="J124" i="30"/>
  <c r="P124" i="30" s="1"/>
  <c r="I125" i="30"/>
  <c r="E126" i="25"/>
  <c r="F126" i="25" s="1"/>
  <c r="E126" i="30"/>
  <c r="I107" i="26"/>
  <c r="R106" i="25"/>
  <c r="J106" i="26"/>
  <c r="K106" i="26" s="1"/>
  <c r="R106" i="5"/>
  <c r="F107" i="31"/>
  <c r="G107" i="26"/>
  <c r="H107" i="26" s="1"/>
  <c r="P107" i="25"/>
  <c r="I107" i="8"/>
  <c r="J107" i="8" s="1"/>
  <c r="K107" i="8" s="1"/>
  <c r="S107" i="5" s="1"/>
  <c r="P107" i="5"/>
  <c r="I107" i="5"/>
  <c r="J108" i="5" s="1"/>
  <c r="Q127" i="25"/>
  <c r="L107" i="5"/>
  <c r="M108" i="5" s="1"/>
  <c r="E107" i="8"/>
  <c r="G107" i="8" s="1"/>
  <c r="H107" i="8" s="1"/>
  <c r="E108" i="5"/>
  <c r="F108" i="5" s="1"/>
  <c r="I107" i="25"/>
  <c r="J108" i="25" s="1"/>
  <c r="L107" i="25"/>
  <c r="M108" i="25" s="1"/>
  <c r="D109" i="8"/>
  <c r="Q109" i="5"/>
  <c r="A102" i="20" a="1"/>
  <c r="A120" i="27" a="1"/>
  <c r="E126" i="26" l="1"/>
  <c r="E108" i="31"/>
  <c r="I108" i="31" s="1"/>
  <c r="J109" i="31" s="1"/>
  <c r="P109" i="31" s="1"/>
  <c r="A120" i="27"/>
  <c r="D128" i="26"/>
  <c r="A102" i="20"/>
  <c r="Q110" i="31"/>
  <c r="D111" i="31"/>
  <c r="F107" i="30"/>
  <c r="D126" i="30"/>
  <c r="Q125" i="30"/>
  <c r="J125" i="30"/>
  <c r="P125" i="30" s="1"/>
  <c r="S106" i="25"/>
  <c r="E127" i="25"/>
  <c r="F127" i="25" s="1"/>
  <c r="E127" i="30"/>
  <c r="I126" i="30"/>
  <c r="R107" i="25"/>
  <c r="I108" i="26"/>
  <c r="J107" i="26"/>
  <c r="K107" i="26" s="1"/>
  <c r="R107" i="5"/>
  <c r="F108" i="31"/>
  <c r="G108" i="26"/>
  <c r="H108" i="26" s="1"/>
  <c r="P108" i="25"/>
  <c r="P108" i="5"/>
  <c r="I108" i="8"/>
  <c r="J108" i="8" s="1"/>
  <c r="K108" i="8" s="1"/>
  <c r="S108" i="5" s="1"/>
  <c r="Q128" i="25"/>
  <c r="L108" i="5"/>
  <c r="M109" i="5" s="1"/>
  <c r="E109" i="5"/>
  <c r="F109" i="5" s="1"/>
  <c r="E108" i="8"/>
  <c r="G108" i="8" s="1"/>
  <c r="H108" i="8" s="1"/>
  <c r="I108" i="5"/>
  <c r="J109" i="5" s="1"/>
  <c r="L108" i="25"/>
  <c r="M109" i="25" s="1"/>
  <c r="I108" i="25"/>
  <c r="J109" i="25" s="1"/>
  <c r="D110" i="8"/>
  <c r="Q110" i="5"/>
  <c r="A121" i="27" a="1"/>
  <c r="A103" i="20" a="1"/>
  <c r="E127" i="26" l="1"/>
  <c r="E109" i="31"/>
  <c r="I109" i="31" s="1"/>
  <c r="J110" i="31" s="1"/>
  <c r="P110" i="31" s="1"/>
  <c r="A121" i="27"/>
  <c r="D129" i="26"/>
  <c r="A103" i="20"/>
  <c r="D112" i="31"/>
  <c r="Q111" i="31"/>
  <c r="F108" i="30"/>
  <c r="Q126" i="30"/>
  <c r="D127" i="30"/>
  <c r="I127" i="30"/>
  <c r="S107" i="25"/>
  <c r="E128" i="25"/>
  <c r="F128" i="25" s="1"/>
  <c r="E128" i="30"/>
  <c r="J126" i="30"/>
  <c r="P126" i="30" s="1"/>
  <c r="R108" i="25"/>
  <c r="I109" i="26"/>
  <c r="J108" i="26"/>
  <c r="K108" i="26" s="1"/>
  <c r="F109" i="31"/>
  <c r="G109" i="26"/>
  <c r="H109" i="26" s="1"/>
  <c r="R108" i="5"/>
  <c r="P109" i="25"/>
  <c r="I109" i="8"/>
  <c r="J109" i="8" s="1"/>
  <c r="K109" i="8" s="1"/>
  <c r="S109" i="5" s="1"/>
  <c r="P109" i="5"/>
  <c r="E109" i="8"/>
  <c r="G109" i="8" s="1"/>
  <c r="H109" i="8" s="1"/>
  <c r="E110" i="5"/>
  <c r="F110" i="5" s="1"/>
  <c r="Q129" i="25"/>
  <c r="I109" i="5"/>
  <c r="J110" i="5" s="1"/>
  <c r="L109" i="5"/>
  <c r="M110" i="5" s="1"/>
  <c r="L109" i="25"/>
  <c r="M110" i="25" s="1"/>
  <c r="I109" i="25"/>
  <c r="J110" i="25" s="1"/>
  <c r="D111" i="8"/>
  <c r="Q111" i="5"/>
  <c r="A104" i="20" a="1"/>
  <c r="A122" i="27" a="1"/>
  <c r="E128" i="26" l="1"/>
  <c r="E110" i="31"/>
  <c r="I110" i="31" s="1"/>
  <c r="J111" i="31" s="1"/>
  <c r="P111" i="31" s="1"/>
  <c r="A122" i="27"/>
  <c r="D130" i="26"/>
  <c r="A104" i="20"/>
  <c r="D113" i="31"/>
  <c r="Q112" i="31"/>
  <c r="F109" i="30"/>
  <c r="D128" i="30"/>
  <c r="Q127" i="30"/>
  <c r="I128" i="30"/>
  <c r="J127" i="30"/>
  <c r="P127" i="30" s="1"/>
  <c r="E129" i="25"/>
  <c r="F129" i="25" s="1"/>
  <c r="E129" i="30"/>
  <c r="S108" i="25"/>
  <c r="R109" i="25"/>
  <c r="I110" i="26"/>
  <c r="P110" i="25"/>
  <c r="J109" i="26"/>
  <c r="K109" i="26" s="1"/>
  <c r="R109" i="5"/>
  <c r="F110" i="31"/>
  <c r="G110" i="26"/>
  <c r="H110" i="26" s="1"/>
  <c r="I110" i="8"/>
  <c r="J110" i="8" s="1"/>
  <c r="K110" i="8" s="1"/>
  <c r="S110" i="5" s="1"/>
  <c r="P110" i="5"/>
  <c r="E110" i="8"/>
  <c r="G110" i="8" s="1"/>
  <c r="H110" i="8" s="1"/>
  <c r="E111" i="5"/>
  <c r="F111" i="5" s="1"/>
  <c r="Q130" i="25"/>
  <c r="I110" i="25"/>
  <c r="J111" i="25" s="1"/>
  <c r="L110" i="25"/>
  <c r="M111" i="25" s="1"/>
  <c r="L110" i="5"/>
  <c r="M111" i="5" s="1"/>
  <c r="I110" i="5"/>
  <c r="J111" i="5" s="1"/>
  <c r="D112" i="8"/>
  <c r="Q112" i="5"/>
  <c r="A105" i="20" a="1"/>
  <c r="A123" i="27" a="1"/>
  <c r="E129" i="26" l="1"/>
  <c r="E111" i="31"/>
  <c r="I111" i="31" s="1"/>
  <c r="J112" i="31" s="1"/>
  <c r="P112" i="31" s="1"/>
  <c r="A123" i="27"/>
  <c r="D131" i="26"/>
  <c r="A105" i="20"/>
  <c r="Q113" i="31"/>
  <c r="D114" i="31"/>
  <c r="F110" i="30"/>
  <c r="D129" i="30"/>
  <c r="Q128" i="30"/>
  <c r="I129" i="30"/>
  <c r="J128" i="30"/>
  <c r="P128" i="30" s="1"/>
  <c r="S109" i="25"/>
  <c r="E130" i="25"/>
  <c r="F130" i="25" s="1"/>
  <c r="E130" i="30"/>
  <c r="R110" i="25"/>
  <c r="I111" i="26"/>
  <c r="J110" i="26"/>
  <c r="K110" i="26" s="1"/>
  <c r="F111" i="31"/>
  <c r="G111" i="26"/>
  <c r="H111" i="26" s="1"/>
  <c r="R110" i="5"/>
  <c r="P111" i="25"/>
  <c r="P111" i="5"/>
  <c r="I111" i="8"/>
  <c r="J111" i="8" s="1"/>
  <c r="K111" i="8" s="1"/>
  <c r="S111" i="5" s="1"/>
  <c r="E111" i="8"/>
  <c r="G111" i="8" s="1"/>
  <c r="H111" i="8" s="1"/>
  <c r="L111" i="5"/>
  <c r="M112" i="5" s="1"/>
  <c r="I111" i="5"/>
  <c r="J112" i="5" s="1"/>
  <c r="E112" i="5"/>
  <c r="F112" i="5" s="1"/>
  <c r="I111" i="25"/>
  <c r="J112" i="25" s="1"/>
  <c r="L111" i="25"/>
  <c r="M112" i="25" s="1"/>
  <c r="Q131" i="25"/>
  <c r="D113" i="8"/>
  <c r="Q113" i="5"/>
  <c r="A106" i="20" a="1"/>
  <c r="A124" i="27" a="1"/>
  <c r="E130" i="26" l="1"/>
  <c r="E112" i="31"/>
  <c r="I112" i="31" s="1"/>
  <c r="J113" i="31" s="1"/>
  <c r="P113" i="31" s="1"/>
  <c r="A124" i="27"/>
  <c r="D132" i="26"/>
  <c r="A106" i="20"/>
  <c r="D115" i="31"/>
  <c r="Q114" i="31"/>
  <c r="F111" i="30"/>
  <c r="D130" i="30"/>
  <c r="Q129" i="30"/>
  <c r="S110" i="25"/>
  <c r="I130" i="30"/>
  <c r="J129" i="30"/>
  <c r="P129" i="30" s="1"/>
  <c r="E131" i="25"/>
  <c r="F131" i="25" s="1"/>
  <c r="E131" i="30"/>
  <c r="R111" i="25"/>
  <c r="I112" i="26"/>
  <c r="J111" i="26"/>
  <c r="K111" i="26" s="1"/>
  <c r="R111" i="5"/>
  <c r="F112" i="31"/>
  <c r="G112" i="26"/>
  <c r="H112" i="26" s="1"/>
  <c r="P112" i="25"/>
  <c r="P112" i="5"/>
  <c r="I112" i="8"/>
  <c r="J112" i="8" s="1"/>
  <c r="K112" i="8" s="1"/>
  <c r="E112" i="8"/>
  <c r="G112" i="8" s="1"/>
  <c r="H112" i="8" s="1"/>
  <c r="I112" i="5"/>
  <c r="J113" i="5" s="1"/>
  <c r="L112" i="5"/>
  <c r="M113" i="5" s="1"/>
  <c r="Q132" i="25"/>
  <c r="L112" i="25"/>
  <c r="M113" i="25" s="1"/>
  <c r="I112" i="25"/>
  <c r="J113" i="25" s="1"/>
  <c r="E113" i="5"/>
  <c r="F113" i="5" s="1"/>
  <c r="D114" i="8"/>
  <c r="Q114" i="5"/>
  <c r="A107" i="20" a="1"/>
  <c r="A125" i="27" a="1"/>
  <c r="E131" i="26" l="1"/>
  <c r="E113" i="31"/>
  <c r="I113" i="31" s="1"/>
  <c r="J114" i="31" s="1"/>
  <c r="P114" i="31" s="1"/>
  <c r="A125" i="27"/>
  <c r="D133" i="26"/>
  <c r="A107" i="20"/>
  <c r="D116" i="31"/>
  <c r="Q115" i="31"/>
  <c r="F112" i="30"/>
  <c r="D131" i="30"/>
  <c r="Q130" i="30"/>
  <c r="I131" i="30"/>
  <c r="J130" i="30"/>
  <c r="P130" i="30" s="1"/>
  <c r="E132" i="25"/>
  <c r="F132" i="25" s="1"/>
  <c r="E132" i="30"/>
  <c r="S111" i="25"/>
  <c r="R112" i="25"/>
  <c r="I113" i="26"/>
  <c r="P113" i="25"/>
  <c r="J112" i="26"/>
  <c r="K112" i="26" s="1"/>
  <c r="F113" i="31"/>
  <c r="G113" i="26"/>
  <c r="H113" i="26" s="1"/>
  <c r="R112" i="5"/>
  <c r="I113" i="8"/>
  <c r="J113" i="8" s="1"/>
  <c r="K113" i="8" s="1"/>
  <c r="S113" i="5" s="1"/>
  <c r="S112" i="5"/>
  <c r="P113" i="5"/>
  <c r="E113" i="8"/>
  <c r="G113" i="8" s="1"/>
  <c r="H113" i="8" s="1"/>
  <c r="Q133" i="25"/>
  <c r="L113" i="5"/>
  <c r="M114" i="5" s="1"/>
  <c r="E114" i="5"/>
  <c r="F114" i="5" s="1"/>
  <c r="I113" i="5"/>
  <c r="J114" i="5" s="1"/>
  <c r="L113" i="25"/>
  <c r="M114" i="25" s="1"/>
  <c r="I113" i="25"/>
  <c r="J114" i="25" s="1"/>
  <c r="D115" i="8"/>
  <c r="Q115" i="5"/>
  <c r="A126" i="27" a="1"/>
  <c r="A108" i="20" a="1"/>
  <c r="E132" i="26" l="1"/>
  <c r="E114" i="31"/>
  <c r="I114" i="31" s="1"/>
  <c r="J115" i="31" s="1"/>
  <c r="P115" i="31" s="1"/>
  <c r="A126" i="27"/>
  <c r="D134" i="26"/>
  <c r="A108" i="20"/>
  <c r="Q116" i="31"/>
  <c r="D117" i="31"/>
  <c r="F113" i="30"/>
  <c r="D132" i="30"/>
  <c r="Q131" i="30"/>
  <c r="S112" i="25"/>
  <c r="J131" i="30"/>
  <c r="P131" i="30" s="1"/>
  <c r="E133" i="25"/>
  <c r="F133" i="25" s="1"/>
  <c r="E133" i="30"/>
  <c r="I132" i="30"/>
  <c r="R113" i="25"/>
  <c r="I114" i="26"/>
  <c r="J113" i="26"/>
  <c r="K113" i="26" s="1"/>
  <c r="F114" i="31"/>
  <c r="G114" i="26"/>
  <c r="H114" i="26" s="1"/>
  <c r="R113" i="5"/>
  <c r="P114" i="25"/>
  <c r="I114" i="8"/>
  <c r="J114" i="8" s="1"/>
  <c r="K114" i="8" s="1"/>
  <c r="P114" i="5"/>
  <c r="I114" i="5"/>
  <c r="J115" i="5" s="1"/>
  <c r="Q134" i="25"/>
  <c r="I114" i="25"/>
  <c r="J115" i="25" s="1"/>
  <c r="L114" i="25"/>
  <c r="M115" i="25" s="1"/>
  <c r="E114" i="8"/>
  <c r="G114" i="8" s="1"/>
  <c r="H114" i="8" s="1"/>
  <c r="L114" i="5"/>
  <c r="M115" i="5" s="1"/>
  <c r="E115" i="5"/>
  <c r="F115" i="5" s="1"/>
  <c r="D116" i="8"/>
  <c r="Q116" i="5"/>
  <c r="A127" i="27" a="1"/>
  <c r="A109" i="20" a="1"/>
  <c r="E133" i="26" l="1"/>
  <c r="E115" i="31"/>
  <c r="I115" i="31" s="1"/>
  <c r="J116" i="31" s="1"/>
  <c r="P116" i="31" s="1"/>
  <c r="A127" i="27"/>
  <c r="D135" i="26"/>
  <c r="A109" i="20"/>
  <c r="D118" i="31"/>
  <c r="Q117" i="31"/>
  <c r="F114" i="30"/>
  <c r="Q132" i="30"/>
  <c r="D133" i="30"/>
  <c r="I133" i="30"/>
  <c r="J132" i="30"/>
  <c r="P132" i="30" s="1"/>
  <c r="S113" i="25"/>
  <c r="E134" i="25"/>
  <c r="F134" i="25" s="1"/>
  <c r="E134" i="30"/>
  <c r="R114" i="25"/>
  <c r="I115" i="26"/>
  <c r="J114" i="26"/>
  <c r="K114" i="26" s="1"/>
  <c r="R114" i="5"/>
  <c r="F115" i="31"/>
  <c r="G115" i="26"/>
  <c r="H115" i="26" s="1"/>
  <c r="P115" i="25"/>
  <c r="I115" i="8"/>
  <c r="J115" i="8" s="1"/>
  <c r="K115" i="8" s="1"/>
  <c r="S115" i="5" s="1"/>
  <c r="S114" i="5"/>
  <c r="I115" i="5"/>
  <c r="J116" i="5" s="1"/>
  <c r="E115" i="8"/>
  <c r="G115" i="8" s="1"/>
  <c r="H115" i="8" s="1"/>
  <c r="P115" i="5"/>
  <c r="Q135" i="25"/>
  <c r="E116" i="5"/>
  <c r="F116" i="5" s="1"/>
  <c r="I115" i="25"/>
  <c r="J116" i="25" s="1"/>
  <c r="L115" i="25"/>
  <c r="M116" i="25" s="1"/>
  <c r="L115" i="5"/>
  <c r="M116" i="5" s="1"/>
  <c r="D117" i="8"/>
  <c r="Q117" i="5"/>
  <c r="A128" i="27" a="1"/>
  <c r="A110" i="20" a="1"/>
  <c r="E134" i="26" l="1"/>
  <c r="E116" i="31"/>
  <c r="I116" i="31" s="1"/>
  <c r="J117" i="31" s="1"/>
  <c r="P117" i="31" s="1"/>
  <c r="A128" i="27"/>
  <c r="D136" i="26"/>
  <c r="A110" i="20"/>
  <c r="Q118" i="31"/>
  <c r="D119" i="31"/>
  <c r="F115" i="30"/>
  <c r="D134" i="30"/>
  <c r="Q133" i="30"/>
  <c r="J133" i="30"/>
  <c r="P133" i="30" s="1"/>
  <c r="E135" i="25"/>
  <c r="F135" i="25" s="1"/>
  <c r="E135" i="30"/>
  <c r="S114" i="25"/>
  <c r="I134" i="30"/>
  <c r="R115" i="25"/>
  <c r="I116" i="26"/>
  <c r="J115" i="26"/>
  <c r="K115" i="26" s="1"/>
  <c r="F116" i="31"/>
  <c r="G116" i="26"/>
  <c r="H116" i="26" s="1"/>
  <c r="R115" i="5"/>
  <c r="P116" i="25"/>
  <c r="P116" i="5"/>
  <c r="I116" i="8"/>
  <c r="J116" i="8" s="1"/>
  <c r="K116" i="8" s="1"/>
  <c r="Q136" i="25"/>
  <c r="E117" i="5"/>
  <c r="F117" i="5" s="1"/>
  <c r="E116" i="8"/>
  <c r="G116" i="8" s="1"/>
  <c r="H116" i="8" s="1"/>
  <c r="L116" i="25"/>
  <c r="M117" i="25" s="1"/>
  <c r="I116" i="25"/>
  <c r="J117" i="25" s="1"/>
  <c r="I116" i="5"/>
  <c r="J117" i="5" s="1"/>
  <c r="L116" i="5"/>
  <c r="M117" i="5" s="1"/>
  <c r="D118" i="8"/>
  <c r="Q118" i="5"/>
  <c r="A111" i="20" a="1"/>
  <c r="A129" i="27" a="1"/>
  <c r="E135" i="26" l="1"/>
  <c r="E117" i="31"/>
  <c r="I117" i="31" s="1"/>
  <c r="J118" i="31" s="1"/>
  <c r="P118" i="31" s="1"/>
  <c r="A129" i="27"/>
  <c r="D137" i="26"/>
  <c r="A111" i="20"/>
  <c r="D120" i="31"/>
  <c r="Q119" i="31"/>
  <c r="F116" i="30"/>
  <c r="D135" i="30"/>
  <c r="Q134" i="30"/>
  <c r="S115" i="25"/>
  <c r="I135" i="30"/>
  <c r="J134" i="30"/>
  <c r="P134" i="30" s="1"/>
  <c r="E136" i="25"/>
  <c r="F136" i="25" s="1"/>
  <c r="E136" i="30"/>
  <c r="R116" i="25"/>
  <c r="I117" i="26"/>
  <c r="J116" i="26"/>
  <c r="K116" i="26" s="1"/>
  <c r="R116" i="5"/>
  <c r="F117" i="31"/>
  <c r="G117" i="26"/>
  <c r="H117" i="26" s="1"/>
  <c r="P117" i="25"/>
  <c r="S116" i="5"/>
  <c r="I117" i="8"/>
  <c r="J117" i="8" s="1"/>
  <c r="K117" i="8" s="1"/>
  <c r="S117" i="5" s="1"/>
  <c r="P117" i="5"/>
  <c r="E117" i="8"/>
  <c r="G117" i="8" s="1"/>
  <c r="H117" i="8" s="1"/>
  <c r="L117" i="5"/>
  <c r="M118" i="5" s="1"/>
  <c r="I117" i="25"/>
  <c r="J118" i="25" s="1"/>
  <c r="L117" i="25"/>
  <c r="M118" i="25" s="1"/>
  <c r="E118" i="5"/>
  <c r="F118" i="5" s="1"/>
  <c r="Q137" i="25"/>
  <c r="I117" i="5"/>
  <c r="J118" i="5" s="1"/>
  <c r="D119" i="8"/>
  <c r="Q119" i="5"/>
  <c r="A130" i="27" a="1"/>
  <c r="A112" i="20" a="1"/>
  <c r="E136" i="26" l="1"/>
  <c r="E118" i="31"/>
  <c r="I118" i="31" s="1"/>
  <c r="J119" i="31" s="1"/>
  <c r="P119" i="31" s="1"/>
  <c r="F118" i="31"/>
  <c r="A130" i="27"/>
  <c r="D138" i="26"/>
  <c r="A112" i="20"/>
  <c r="D121" i="31"/>
  <c r="Q120" i="31"/>
  <c r="F117" i="30"/>
  <c r="D136" i="30"/>
  <c r="Q135" i="30"/>
  <c r="J135" i="30"/>
  <c r="P135" i="30" s="1"/>
  <c r="E137" i="25"/>
  <c r="F137" i="25" s="1"/>
  <c r="E137" i="30"/>
  <c r="S116" i="25"/>
  <c r="I136" i="30"/>
  <c r="I118" i="26"/>
  <c r="R117" i="25"/>
  <c r="J117" i="26"/>
  <c r="K117" i="26" s="1"/>
  <c r="R117" i="5"/>
  <c r="G118" i="26"/>
  <c r="H118" i="26" s="1"/>
  <c r="P118" i="25"/>
  <c r="I118" i="8"/>
  <c r="J118" i="8" s="1"/>
  <c r="K118" i="8" s="1"/>
  <c r="P118" i="5"/>
  <c r="E118" i="8"/>
  <c r="G118" i="8" s="1"/>
  <c r="H118" i="8" s="1"/>
  <c r="L118" i="5"/>
  <c r="M119" i="5" s="1"/>
  <c r="I118" i="25"/>
  <c r="J119" i="25" s="1"/>
  <c r="L118" i="25"/>
  <c r="M119" i="25" s="1"/>
  <c r="Q138" i="25"/>
  <c r="E119" i="5"/>
  <c r="F119" i="5" s="1"/>
  <c r="I118" i="5"/>
  <c r="J119" i="5" s="1"/>
  <c r="D120" i="8"/>
  <c r="Q120" i="5"/>
  <c r="A113" i="20" a="1"/>
  <c r="A131" i="27" a="1"/>
  <c r="E137" i="26" l="1"/>
  <c r="E119" i="31"/>
  <c r="I119" i="31" s="1"/>
  <c r="J120" i="31" s="1"/>
  <c r="P120" i="31" s="1"/>
  <c r="A131" i="27"/>
  <c r="D139" i="26"/>
  <c r="A113" i="20"/>
  <c r="Q121" i="31"/>
  <c r="D122" i="31"/>
  <c r="F118" i="30"/>
  <c r="D137" i="30"/>
  <c r="Q136" i="30"/>
  <c r="J136" i="30"/>
  <c r="P136" i="30" s="1"/>
  <c r="E138" i="25"/>
  <c r="F138" i="25" s="1"/>
  <c r="E138" i="30"/>
  <c r="I137" i="30"/>
  <c r="S117" i="25"/>
  <c r="R118" i="25"/>
  <c r="I119" i="26"/>
  <c r="J118" i="26"/>
  <c r="K118" i="26" s="1"/>
  <c r="R118" i="5"/>
  <c r="F119" i="31"/>
  <c r="G119" i="26"/>
  <c r="H119" i="26" s="1"/>
  <c r="P119" i="25"/>
  <c r="S118" i="5"/>
  <c r="P119" i="5"/>
  <c r="I119" i="8"/>
  <c r="J119" i="8" s="1"/>
  <c r="K119" i="8" s="1"/>
  <c r="S119" i="5" s="1"/>
  <c r="Q139" i="25"/>
  <c r="E119" i="8"/>
  <c r="G119" i="8" s="1"/>
  <c r="H119" i="8" s="1"/>
  <c r="E120" i="5"/>
  <c r="F120" i="5" s="1"/>
  <c r="I119" i="5"/>
  <c r="J120" i="5" s="1"/>
  <c r="L119" i="5"/>
  <c r="M120" i="5" s="1"/>
  <c r="I119" i="25"/>
  <c r="J120" i="25" s="1"/>
  <c r="L119" i="25"/>
  <c r="M120" i="25" s="1"/>
  <c r="D121" i="8"/>
  <c r="Q121" i="5"/>
  <c r="A132" i="27" a="1"/>
  <c r="A114" i="20" a="1"/>
  <c r="E138" i="26" l="1"/>
  <c r="E120" i="31"/>
  <c r="I120" i="31" s="1"/>
  <c r="J121" i="31" s="1"/>
  <c r="P121" i="31" s="1"/>
  <c r="A132" i="27"/>
  <c r="D140" i="26"/>
  <c r="A114" i="20"/>
  <c r="D123" i="31"/>
  <c r="Q122" i="31"/>
  <c r="F119" i="30"/>
  <c r="Q137" i="30"/>
  <c r="D138" i="30"/>
  <c r="S118" i="25"/>
  <c r="I138" i="30"/>
  <c r="J137" i="30"/>
  <c r="P137" i="30" s="1"/>
  <c r="E139" i="25"/>
  <c r="F139" i="25" s="1"/>
  <c r="E139" i="30"/>
  <c r="R119" i="25"/>
  <c r="I120" i="26"/>
  <c r="J119" i="26"/>
  <c r="K119" i="26" s="1"/>
  <c r="R119" i="5"/>
  <c r="F120" i="31"/>
  <c r="G120" i="26"/>
  <c r="H120" i="26" s="1"/>
  <c r="P120" i="25"/>
  <c r="R120" i="25" s="1"/>
  <c r="I120" i="8"/>
  <c r="J120" i="8" s="1"/>
  <c r="K120" i="8" s="1"/>
  <c r="S120" i="5" s="1"/>
  <c r="P120" i="5"/>
  <c r="E120" i="8"/>
  <c r="G120" i="8" s="1"/>
  <c r="H120" i="8" s="1"/>
  <c r="I120" i="5"/>
  <c r="J121" i="5" s="1"/>
  <c r="L120" i="25"/>
  <c r="M121" i="25" s="1"/>
  <c r="I120" i="25"/>
  <c r="J121" i="25" s="1"/>
  <c r="Q140" i="25"/>
  <c r="L120" i="5"/>
  <c r="M121" i="5" s="1"/>
  <c r="E121" i="5"/>
  <c r="F121" i="5" s="1"/>
  <c r="D122" i="8"/>
  <c r="Q122" i="5"/>
  <c r="A133" i="27" a="1"/>
  <c r="A115" i="20" a="1"/>
  <c r="E139" i="26" l="1"/>
  <c r="E121" i="31"/>
  <c r="I121" i="31" s="1"/>
  <c r="J122" i="31" s="1"/>
  <c r="P122" i="31" s="1"/>
  <c r="A133" i="27"/>
  <c r="D141" i="26"/>
  <c r="A115" i="20"/>
  <c r="Q123" i="31"/>
  <c r="D124" i="31"/>
  <c r="F120" i="30"/>
  <c r="D139" i="30"/>
  <c r="Q138" i="30"/>
  <c r="S119" i="25"/>
  <c r="J138" i="30"/>
  <c r="P138" i="30" s="1"/>
  <c r="E140" i="25"/>
  <c r="F140" i="25" s="1"/>
  <c r="E140" i="30"/>
  <c r="I139" i="30"/>
  <c r="I121" i="26"/>
  <c r="J120" i="26"/>
  <c r="K120" i="26" s="1"/>
  <c r="R120" i="5"/>
  <c r="F121" i="31"/>
  <c r="G121" i="26"/>
  <c r="H121" i="26" s="1"/>
  <c r="P121" i="25"/>
  <c r="E121" i="8"/>
  <c r="G121" i="8" s="1"/>
  <c r="H121" i="8" s="1"/>
  <c r="I121" i="5"/>
  <c r="J122" i="5" s="1"/>
  <c r="I121" i="8"/>
  <c r="J121" i="8" s="1"/>
  <c r="K121" i="8" s="1"/>
  <c r="L121" i="5"/>
  <c r="M122" i="5" s="1"/>
  <c r="P121" i="5"/>
  <c r="Q141" i="25"/>
  <c r="L121" i="25"/>
  <c r="M122" i="25" s="1"/>
  <c r="I121" i="25"/>
  <c r="J122" i="25" s="1"/>
  <c r="E122" i="5"/>
  <c r="F122" i="5" s="1"/>
  <c r="D123" i="8"/>
  <c r="Q123" i="5"/>
  <c r="A134" i="27" a="1"/>
  <c r="A116" i="20" a="1"/>
  <c r="E140" i="26" l="1"/>
  <c r="E122" i="31"/>
  <c r="I122" i="31" s="1"/>
  <c r="J123" i="31" s="1"/>
  <c r="P123" i="31" s="1"/>
  <c r="A134" i="27"/>
  <c r="D142" i="26"/>
  <c r="A116" i="20"/>
  <c r="D125" i="31"/>
  <c r="Q124" i="31"/>
  <c r="F121" i="30"/>
  <c r="Q139" i="30"/>
  <c r="D140" i="30"/>
  <c r="J139" i="30"/>
  <c r="P139" i="30" s="1"/>
  <c r="E141" i="25"/>
  <c r="F141" i="25" s="1"/>
  <c r="E141" i="30"/>
  <c r="I140" i="30"/>
  <c r="S120" i="25"/>
  <c r="P122" i="25"/>
  <c r="R122" i="25" s="1"/>
  <c r="R121" i="25"/>
  <c r="I122" i="26"/>
  <c r="J121" i="26"/>
  <c r="K121" i="26" s="1"/>
  <c r="F122" i="31"/>
  <c r="G122" i="26"/>
  <c r="H122" i="26" s="1"/>
  <c r="R121" i="5"/>
  <c r="P122" i="5"/>
  <c r="S121" i="5"/>
  <c r="I122" i="8"/>
  <c r="J122" i="8" s="1"/>
  <c r="K122" i="8" s="1"/>
  <c r="E122" i="8"/>
  <c r="G122" i="8" s="1"/>
  <c r="H122" i="8" s="1"/>
  <c r="E123" i="5"/>
  <c r="F123" i="5" s="1"/>
  <c r="Q142" i="25"/>
  <c r="I122" i="5"/>
  <c r="J123" i="5" s="1"/>
  <c r="L122" i="5"/>
  <c r="M123" i="5" s="1"/>
  <c r="L122" i="25"/>
  <c r="M123" i="25" s="1"/>
  <c r="I122" i="25"/>
  <c r="J123" i="25" s="1"/>
  <c r="D124" i="8"/>
  <c r="Q124" i="5"/>
  <c r="A117" i="20" a="1"/>
  <c r="A135" i="27" a="1"/>
  <c r="E141" i="26" l="1"/>
  <c r="E123" i="31"/>
  <c r="I123" i="31" s="1"/>
  <c r="J124" i="31" s="1"/>
  <c r="P124" i="31" s="1"/>
  <c r="A135" i="27"/>
  <c r="D143" i="26"/>
  <c r="A117" i="20"/>
  <c r="Q125" i="31"/>
  <c r="D126" i="31"/>
  <c r="F122" i="30"/>
  <c r="D141" i="30"/>
  <c r="Q140" i="30"/>
  <c r="S121" i="25"/>
  <c r="E142" i="25"/>
  <c r="F142" i="25" s="1"/>
  <c r="E142" i="30"/>
  <c r="J140" i="30"/>
  <c r="P140" i="30" s="1"/>
  <c r="I141" i="30"/>
  <c r="I123" i="26"/>
  <c r="J122" i="26"/>
  <c r="K122" i="26" s="1"/>
  <c r="F123" i="31"/>
  <c r="G123" i="26"/>
  <c r="H123" i="26" s="1"/>
  <c r="R122" i="5"/>
  <c r="P123" i="25"/>
  <c r="E123" i="8"/>
  <c r="G123" i="8" s="1"/>
  <c r="H123" i="8" s="1"/>
  <c r="S122" i="5"/>
  <c r="I123" i="8"/>
  <c r="J123" i="8" s="1"/>
  <c r="K123" i="8" s="1"/>
  <c r="S123" i="5" s="1"/>
  <c r="P123" i="5"/>
  <c r="I123" i="5"/>
  <c r="J124" i="5" s="1"/>
  <c r="L123" i="5"/>
  <c r="M124" i="5" s="1"/>
  <c r="Q143" i="25"/>
  <c r="L123" i="25"/>
  <c r="M124" i="25" s="1"/>
  <c r="I123" i="25"/>
  <c r="J124" i="25" s="1"/>
  <c r="E124" i="5"/>
  <c r="F124" i="5" s="1"/>
  <c r="D125" i="8"/>
  <c r="Q125" i="5"/>
  <c r="A118" i="20" a="1"/>
  <c r="A136" i="27" a="1"/>
  <c r="E142" i="26" l="1"/>
  <c r="E124" i="31"/>
  <c r="I124" i="31" s="1"/>
  <c r="J125" i="31" s="1"/>
  <c r="P125" i="31" s="1"/>
  <c r="A136" i="27"/>
  <c r="D144" i="26"/>
  <c r="A118" i="20"/>
  <c r="D127" i="31"/>
  <c r="Q126" i="31"/>
  <c r="F123" i="30"/>
  <c r="Q141" i="30"/>
  <c r="D142" i="30"/>
  <c r="J141" i="30"/>
  <c r="P141" i="30" s="1"/>
  <c r="I142" i="30"/>
  <c r="S122" i="25"/>
  <c r="E143" i="25"/>
  <c r="F143" i="25" s="1"/>
  <c r="E143" i="30"/>
  <c r="R123" i="25"/>
  <c r="I124" i="26"/>
  <c r="P124" i="25"/>
  <c r="J123" i="26"/>
  <c r="K123" i="26" s="1"/>
  <c r="F124" i="31"/>
  <c r="G124" i="26"/>
  <c r="H124" i="26" s="1"/>
  <c r="R123" i="5"/>
  <c r="P124" i="5"/>
  <c r="I124" i="8"/>
  <c r="J124" i="8" s="1"/>
  <c r="K124" i="8" s="1"/>
  <c r="I124" i="5"/>
  <c r="J125" i="5" s="1"/>
  <c r="E124" i="8"/>
  <c r="G124" i="8" s="1"/>
  <c r="H124" i="8" s="1"/>
  <c r="L124" i="5"/>
  <c r="M125" i="5" s="1"/>
  <c r="Q144" i="25"/>
  <c r="I124" i="25"/>
  <c r="J125" i="25" s="1"/>
  <c r="L124" i="25"/>
  <c r="M125" i="25" s="1"/>
  <c r="E125" i="5"/>
  <c r="F125" i="5" s="1"/>
  <c r="D126" i="8"/>
  <c r="Q126" i="5"/>
  <c r="A137" i="27" a="1"/>
  <c r="A119" i="20" a="1"/>
  <c r="E143" i="26" l="1"/>
  <c r="E125" i="31"/>
  <c r="I125" i="31" s="1"/>
  <c r="J126" i="31" s="1"/>
  <c r="P126" i="31" s="1"/>
  <c r="F125" i="31"/>
  <c r="A137" i="27"/>
  <c r="D145" i="26"/>
  <c r="A119" i="20"/>
  <c r="Q127" i="31"/>
  <c r="D128" i="31"/>
  <c r="F124" i="30"/>
  <c r="D143" i="30"/>
  <c r="Q142" i="30"/>
  <c r="S123" i="25"/>
  <c r="E144" i="25"/>
  <c r="F144" i="25" s="1"/>
  <c r="E144" i="30"/>
  <c r="J142" i="30"/>
  <c r="P142" i="30" s="1"/>
  <c r="I143" i="30"/>
  <c r="R124" i="25"/>
  <c r="I125" i="26"/>
  <c r="J124" i="26"/>
  <c r="K124" i="26" s="1"/>
  <c r="G125" i="26"/>
  <c r="H125" i="26" s="1"/>
  <c r="R124" i="5"/>
  <c r="P125" i="25"/>
  <c r="I125" i="8"/>
  <c r="J125" i="8" s="1"/>
  <c r="K125" i="8" s="1"/>
  <c r="S125" i="5" s="1"/>
  <c r="E125" i="8"/>
  <c r="G125" i="8" s="1"/>
  <c r="H125" i="8" s="1"/>
  <c r="S124" i="5"/>
  <c r="I125" i="5"/>
  <c r="J126" i="5" s="1"/>
  <c r="L125" i="5"/>
  <c r="M126" i="5" s="1"/>
  <c r="P125" i="5"/>
  <c r="E126" i="5"/>
  <c r="F126" i="5" s="1"/>
  <c r="Q145" i="25"/>
  <c r="L125" i="25"/>
  <c r="M126" i="25" s="1"/>
  <c r="I125" i="25"/>
  <c r="J126" i="25" s="1"/>
  <c r="D127" i="8"/>
  <c r="Q127" i="5"/>
  <c r="A120" i="20" a="1"/>
  <c r="A138" i="27" a="1"/>
  <c r="E144" i="26" l="1"/>
  <c r="E126" i="31"/>
  <c r="I126" i="31" s="1"/>
  <c r="J127" i="31" s="1"/>
  <c r="P127" i="31" s="1"/>
  <c r="A138" i="27"/>
  <c r="D146" i="26"/>
  <c r="A120" i="20"/>
  <c r="Q128" i="31"/>
  <c r="D129" i="31"/>
  <c r="F125" i="30"/>
  <c r="D144" i="30"/>
  <c r="Q143" i="30"/>
  <c r="J143" i="30"/>
  <c r="P143" i="30" s="1"/>
  <c r="I144" i="30"/>
  <c r="S124" i="25"/>
  <c r="E145" i="25"/>
  <c r="F145" i="25" s="1"/>
  <c r="E145" i="30"/>
  <c r="R125" i="25"/>
  <c r="I126" i="26"/>
  <c r="J125" i="26"/>
  <c r="K125" i="26" s="1"/>
  <c r="F126" i="31"/>
  <c r="G126" i="26"/>
  <c r="H126" i="26" s="1"/>
  <c r="R125" i="5"/>
  <c r="P126" i="25"/>
  <c r="I126" i="8"/>
  <c r="J126" i="8" s="1"/>
  <c r="K126" i="8" s="1"/>
  <c r="S126" i="5" s="1"/>
  <c r="P126" i="5"/>
  <c r="Q146" i="25"/>
  <c r="I126" i="25"/>
  <c r="J127" i="25" s="1"/>
  <c r="L126" i="25"/>
  <c r="M127" i="25" s="1"/>
  <c r="E126" i="8"/>
  <c r="G126" i="8" s="1"/>
  <c r="H126" i="8" s="1"/>
  <c r="E127" i="5"/>
  <c r="F127" i="5" s="1"/>
  <c r="I126" i="5"/>
  <c r="J127" i="5" s="1"/>
  <c r="L126" i="5"/>
  <c r="M127" i="5" s="1"/>
  <c r="D128" i="8"/>
  <c r="Q128" i="5"/>
  <c r="A139" i="27" a="1"/>
  <c r="A121" i="20" a="1"/>
  <c r="E145" i="26" l="1"/>
  <c r="E127" i="31"/>
  <c r="I127" i="31" s="1"/>
  <c r="J128" i="31" s="1"/>
  <c r="P128" i="31" s="1"/>
  <c r="A139" i="27"/>
  <c r="D147" i="26"/>
  <c r="A121" i="20"/>
  <c r="D130" i="31"/>
  <c r="Q129" i="31"/>
  <c r="F126" i="30"/>
  <c r="D145" i="30"/>
  <c r="Q144" i="30"/>
  <c r="S125" i="25"/>
  <c r="J144" i="30"/>
  <c r="P144" i="30" s="1"/>
  <c r="E146" i="25"/>
  <c r="F146" i="25" s="1"/>
  <c r="E146" i="30"/>
  <c r="I145" i="30"/>
  <c r="R126" i="25"/>
  <c r="I127" i="26"/>
  <c r="J126" i="26"/>
  <c r="K126" i="26" s="1"/>
  <c r="F127" i="31"/>
  <c r="G127" i="26"/>
  <c r="H127" i="26" s="1"/>
  <c r="R126" i="5"/>
  <c r="P127" i="25"/>
  <c r="I127" i="8"/>
  <c r="J127" i="8" s="1"/>
  <c r="K127" i="8" s="1"/>
  <c r="S127" i="5" s="1"/>
  <c r="P127" i="5"/>
  <c r="E127" i="8"/>
  <c r="G127" i="8" s="1"/>
  <c r="H127" i="8" s="1"/>
  <c r="L127" i="25"/>
  <c r="M128" i="25" s="1"/>
  <c r="I127" i="25"/>
  <c r="J128" i="25" s="1"/>
  <c r="I127" i="5"/>
  <c r="J128" i="5" s="1"/>
  <c r="L127" i="5"/>
  <c r="M128" i="5" s="1"/>
  <c r="E128" i="5"/>
  <c r="F128" i="5" s="1"/>
  <c r="Q147" i="25"/>
  <c r="D129" i="8"/>
  <c r="Q129" i="5"/>
  <c r="A122" i="20" a="1"/>
  <c r="A140" i="27" a="1"/>
  <c r="E146" i="26" l="1"/>
  <c r="E128" i="31"/>
  <c r="I128" i="31" s="1"/>
  <c r="J129" i="31" s="1"/>
  <c r="P129" i="31" s="1"/>
  <c r="A140" i="27"/>
  <c r="D148" i="26"/>
  <c r="A122" i="20"/>
  <c r="D131" i="31"/>
  <c r="Q130" i="31"/>
  <c r="F127" i="30"/>
  <c r="D146" i="30"/>
  <c r="Q145" i="30"/>
  <c r="S126" i="25"/>
  <c r="E147" i="25"/>
  <c r="F147" i="25" s="1"/>
  <c r="E147" i="30"/>
  <c r="I146" i="30"/>
  <c r="J145" i="30"/>
  <c r="P145" i="30" s="1"/>
  <c r="R127" i="25"/>
  <c r="I128" i="26"/>
  <c r="P128" i="25"/>
  <c r="J127" i="26"/>
  <c r="K127" i="26" s="1"/>
  <c r="R127" i="5"/>
  <c r="F128" i="31"/>
  <c r="G128" i="26"/>
  <c r="H128" i="26" s="1"/>
  <c r="I128" i="8"/>
  <c r="J128" i="8" s="1"/>
  <c r="K128" i="8" s="1"/>
  <c r="S128" i="5" s="1"/>
  <c r="P128" i="5"/>
  <c r="E128" i="8"/>
  <c r="G128" i="8" s="1"/>
  <c r="H128" i="8" s="1"/>
  <c r="E129" i="5"/>
  <c r="F129" i="5" s="1"/>
  <c r="L128" i="5"/>
  <c r="M129" i="5" s="1"/>
  <c r="I128" i="5"/>
  <c r="J129" i="5" s="1"/>
  <c r="Q148" i="25"/>
  <c r="L128" i="25"/>
  <c r="M129" i="25" s="1"/>
  <c r="I128" i="25"/>
  <c r="J129" i="25" s="1"/>
  <c r="D130" i="8"/>
  <c r="Q130" i="5"/>
  <c r="A141" i="27" a="1"/>
  <c r="A123" i="20" a="1"/>
  <c r="E147" i="26" l="1"/>
  <c r="E129" i="31"/>
  <c r="I129" i="31" s="1"/>
  <c r="J130" i="31" s="1"/>
  <c r="P130" i="31" s="1"/>
  <c r="A141" i="27"/>
  <c r="D149" i="26"/>
  <c r="A123" i="20"/>
  <c r="D132" i="31"/>
  <c r="Q131" i="31"/>
  <c r="F128" i="30"/>
  <c r="Q146" i="30"/>
  <c r="D147" i="30"/>
  <c r="J146" i="30"/>
  <c r="P146" i="30" s="1"/>
  <c r="S127" i="25"/>
  <c r="I147" i="30"/>
  <c r="E148" i="25"/>
  <c r="F148" i="25" s="1"/>
  <c r="E148" i="30"/>
  <c r="R128" i="25"/>
  <c r="I129" i="26"/>
  <c r="F129" i="31"/>
  <c r="G129" i="26"/>
  <c r="H129" i="26" s="1"/>
  <c r="J128" i="26"/>
  <c r="K128" i="26" s="1"/>
  <c r="R128" i="5"/>
  <c r="P129" i="25"/>
  <c r="I129" i="8"/>
  <c r="J129" i="8" s="1"/>
  <c r="K129" i="8" s="1"/>
  <c r="P129" i="5"/>
  <c r="E129" i="8"/>
  <c r="G129" i="8" s="1"/>
  <c r="H129" i="8" s="1"/>
  <c r="Q149" i="25"/>
  <c r="I129" i="25"/>
  <c r="J130" i="25" s="1"/>
  <c r="L129" i="25"/>
  <c r="M130" i="25" s="1"/>
  <c r="E130" i="5"/>
  <c r="F130" i="5" s="1"/>
  <c r="L129" i="5"/>
  <c r="M130" i="5" s="1"/>
  <c r="I129" i="5"/>
  <c r="J130" i="5" s="1"/>
  <c r="D131" i="8"/>
  <c r="Q131" i="5"/>
  <c r="A124" i="20" a="1"/>
  <c r="A142" i="27" a="1"/>
  <c r="E148" i="26" l="1"/>
  <c r="E130" i="31"/>
  <c r="I130" i="31" s="1"/>
  <c r="J131" i="31" s="1"/>
  <c r="P131" i="31" s="1"/>
  <c r="A142" i="27"/>
  <c r="D150" i="26"/>
  <c r="A124" i="20"/>
  <c r="Q132" i="31"/>
  <c r="D133" i="31"/>
  <c r="F129" i="30"/>
  <c r="D148" i="30"/>
  <c r="Q147" i="30"/>
  <c r="S128" i="25"/>
  <c r="J147" i="30"/>
  <c r="P147" i="30" s="1"/>
  <c r="E149" i="25"/>
  <c r="F149" i="25" s="1"/>
  <c r="E149" i="30"/>
  <c r="I148" i="30"/>
  <c r="I130" i="26"/>
  <c r="R129" i="25"/>
  <c r="J129" i="26"/>
  <c r="K129" i="26" s="1"/>
  <c r="F130" i="31"/>
  <c r="G130" i="26"/>
  <c r="H130" i="26" s="1"/>
  <c r="R129" i="5"/>
  <c r="P130" i="25"/>
  <c r="I130" i="8"/>
  <c r="J130" i="8" s="1"/>
  <c r="K130" i="8" s="1"/>
  <c r="S130" i="5" s="1"/>
  <c r="S129" i="5"/>
  <c r="P130" i="5"/>
  <c r="E130" i="8"/>
  <c r="G130" i="8" s="1"/>
  <c r="H130" i="8" s="1"/>
  <c r="E131" i="5"/>
  <c r="F131" i="5" s="1"/>
  <c r="I130" i="25"/>
  <c r="J131" i="25" s="1"/>
  <c r="L130" i="25"/>
  <c r="M131" i="25" s="1"/>
  <c r="Q150" i="25"/>
  <c r="L130" i="5"/>
  <c r="M131" i="5" s="1"/>
  <c r="I130" i="5"/>
  <c r="J131" i="5" s="1"/>
  <c r="D132" i="8"/>
  <c r="Q132" i="5"/>
  <c r="A143" i="27" a="1"/>
  <c r="A125" i="20" a="1"/>
  <c r="E149" i="26" l="1"/>
  <c r="E131" i="31"/>
  <c r="I131" i="31" s="1"/>
  <c r="J132" i="31" s="1"/>
  <c r="P132" i="31" s="1"/>
  <c r="A143" i="27"/>
  <c r="D151" i="26"/>
  <c r="A125" i="20"/>
  <c r="D134" i="31"/>
  <c r="Q133" i="31"/>
  <c r="F130" i="30"/>
  <c r="Q148" i="30"/>
  <c r="D149" i="30"/>
  <c r="E150" i="25"/>
  <c r="F150" i="25" s="1"/>
  <c r="E150" i="30"/>
  <c r="J148" i="30"/>
  <c r="P148" i="30" s="1"/>
  <c r="S129" i="25"/>
  <c r="I149" i="30"/>
  <c r="R130" i="25"/>
  <c r="I131" i="26"/>
  <c r="J130" i="26"/>
  <c r="K130" i="26" s="1"/>
  <c r="F131" i="31"/>
  <c r="G131" i="26"/>
  <c r="H131" i="26" s="1"/>
  <c r="R130" i="5"/>
  <c r="P131" i="25"/>
  <c r="E131" i="8"/>
  <c r="G131" i="8" s="1"/>
  <c r="H131" i="8" s="1"/>
  <c r="I131" i="8"/>
  <c r="J131" i="8" s="1"/>
  <c r="K131" i="8" s="1"/>
  <c r="S131" i="5" s="1"/>
  <c r="P131" i="5"/>
  <c r="Q151" i="25"/>
  <c r="I131" i="25"/>
  <c r="J132" i="25" s="1"/>
  <c r="L131" i="25"/>
  <c r="M132" i="25" s="1"/>
  <c r="I131" i="5"/>
  <c r="J132" i="5" s="1"/>
  <c r="E132" i="5"/>
  <c r="F132" i="5" s="1"/>
  <c r="L131" i="5"/>
  <c r="M132" i="5" s="1"/>
  <c r="D133" i="8"/>
  <c r="Q133" i="5"/>
  <c r="A144" i="27" a="1"/>
  <c r="A126" i="20" a="1"/>
  <c r="E150" i="26" l="1"/>
  <c r="E132" i="31"/>
  <c r="I132" i="31" s="1"/>
  <c r="J133" i="31" s="1"/>
  <c r="P133" i="31" s="1"/>
  <c r="A144" i="27"/>
  <c r="D152" i="26"/>
  <c r="A126" i="20"/>
  <c r="D135" i="31"/>
  <c r="Q134" i="31"/>
  <c r="F131" i="30"/>
  <c r="Q149" i="30"/>
  <c r="D150" i="30"/>
  <c r="I150" i="30"/>
  <c r="J149" i="30"/>
  <c r="P149" i="30" s="1"/>
  <c r="E151" i="25"/>
  <c r="F151" i="25" s="1"/>
  <c r="E151" i="30"/>
  <c r="S130" i="25"/>
  <c r="I132" i="26"/>
  <c r="R131" i="25"/>
  <c r="J131" i="26"/>
  <c r="K131" i="26" s="1"/>
  <c r="R131" i="5"/>
  <c r="F132" i="31"/>
  <c r="G132" i="26"/>
  <c r="H132" i="26" s="1"/>
  <c r="P132" i="25"/>
  <c r="I132" i="8"/>
  <c r="J132" i="8" s="1"/>
  <c r="K132" i="8" s="1"/>
  <c r="S132" i="5" s="1"/>
  <c r="L132" i="5"/>
  <c r="M133" i="5" s="1"/>
  <c r="I132" i="5"/>
  <c r="J133" i="5" s="1"/>
  <c r="E132" i="8"/>
  <c r="G132" i="8" s="1"/>
  <c r="H132" i="8" s="1"/>
  <c r="P132" i="5"/>
  <c r="Q152" i="25"/>
  <c r="E133" i="5"/>
  <c r="F133" i="5" s="1"/>
  <c r="L132" i="25"/>
  <c r="M133" i="25" s="1"/>
  <c r="I132" i="25"/>
  <c r="J133" i="25" s="1"/>
  <c r="D134" i="8"/>
  <c r="Q134" i="5"/>
  <c r="A127" i="20" a="1"/>
  <c r="A145" i="27" a="1"/>
  <c r="E151" i="26" l="1"/>
  <c r="E133" i="31"/>
  <c r="I133" i="31" s="1"/>
  <c r="J134" i="31" s="1"/>
  <c r="P134" i="31" s="1"/>
  <c r="F133" i="31"/>
  <c r="A145" i="27"/>
  <c r="D153" i="26"/>
  <c r="A127" i="20"/>
  <c r="D136" i="31"/>
  <c r="Q135" i="31"/>
  <c r="F132" i="30"/>
  <c r="D151" i="30"/>
  <c r="Q150" i="30"/>
  <c r="J150" i="30"/>
  <c r="P150" i="30" s="1"/>
  <c r="E152" i="25"/>
  <c r="F152" i="25" s="1"/>
  <c r="E152" i="30"/>
  <c r="S131" i="25"/>
  <c r="I151" i="30"/>
  <c r="R132" i="25"/>
  <c r="I133" i="26"/>
  <c r="P133" i="25"/>
  <c r="J132" i="26"/>
  <c r="K132" i="26" s="1"/>
  <c r="G133" i="26"/>
  <c r="H133" i="26" s="1"/>
  <c r="R132" i="5"/>
  <c r="I133" i="8"/>
  <c r="J133" i="8" s="1"/>
  <c r="K133" i="8" s="1"/>
  <c r="S133" i="5" s="1"/>
  <c r="P133" i="5"/>
  <c r="L133" i="25"/>
  <c r="M134" i="25" s="1"/>
  <c r="I133" i="25"/>
  <c r="J134" i="25" s="1"/>
  <c r="Q153" i="25"/>
  <c r="E134" i="5"/>
  <c r="F134" i="5" s="1"/>
  <c r="E133" i="8"/>
  <c r="G133" i="8" s="1"/>
  <c r="H133" i="8" s="1"/>
  <c r="I133" i="5"/>
  <c r="J134" i="5" s="1"/>
  <c r="L133" i="5"/>
  <c r="M134" i="5" s="1"/>
  <c r="D135" i="8"/>
  <c r="Q135" i="5"/>
  <c r="A128" i="20" a="1"/>
  <c r="A146" i="27" a="1"/>
  <c r="E152" i="26" l="1"/>
  <c r="E134" i="31"/>
  <c r="I134" i="31" s="1"/>
  <c r="J135" i="31" s="1"/>
  <c r="P135" i="31" s="1"/>
  <c r="A146" i="27"/>
  <c r="D154" i="26"/>
  <c r="A128" i="20"/>
  <c r="Q136" i="31"/>
  <c r="D137" i="31"/>
  <c r="F133" i="30"/>
  <c r="Q151" i="30"/>
  <c r="D152" i="30"/>
  <c r="I152" i="30"/>
  <c r="S132" i="25"/>
  <c r="E153" i="25"/>
  <c r="F153" i="25" s="1"/>
  <c r="E153" i="30"/>
  <c r="J151" i="30"/>
  <c r="P151" i="30" s="1"/>
  <c r="R133" i="25"/>
  <c r="I134" i="26"/>
  <c r="J133" i="26"/>
  <c r="K133" i="26" s="1"/>
  <c r="R133" i="5"/>
  <c r="F134" i="31"/>
  <c r="G134" i="26"/>
  <c r="H134" i="26" s="1"/>
  <c r="P134" i="25"/>
  <c r="R134" i="25" s="1"/>
  <c r="P134" i="5"/>
  <c r="I134" i="8"/>
  <c r="J134" i="8" s="1"/>
  <c r="K134" i="8" s="1"/>
  <c r="S134" i="5" s="1"/>
  <c r="E134" i="8"/>
  <c r="G134" i="8" s="1"/>
  <c r="H134" i="8" s="1"/>
  <c r="Q154" i="25"/>
  <c r="E135" i="5"/>
  <c r="F135" i="5" s="1"/>
  <c r="I134" i="5"/>
  <c r="J135" i="5" s="1"/>
  <c r="L134" i="5"/>
  <c r="M135" i="5" s="1"/>
  <c r="I134" i="25"/>
  <c r="J135" i="25" s="1"/>
  <c r="L134" i="25"/>
  <c r="M135" i="25" s="1"/>
  <c r="D136" i="8"/>
  <c r="Q136" i="5"/>
  <c r="A129" i="20" a="1"/>
  <c r="A147" i="27" a="1"/>
  <c r="E153" i="26" l="1"/>
  <c r="E135" i="31"/>
  <c r="I135" i="31" s="1"/>
  <c r="J136" i="31" s="1"/>
  <c r="P136" i="31" s="1"/>
  <c r="F135" i="31"/>
  <c r="A147" i="27"/>
  <c r="D155" i="26"/>
  <c r="A129" i="20"/>
  <c r="Q137" i="31"/>
  <c r="D138" i="31"/>
  <c r="F134" i="30"/>
  <c r="D153" i="30"/>
  <c r="Q152" i="30"/>
  <c r="S133" i="25"/>
  <c r="I153" i="30"/>
  <c r="E154" i="25"/>
  <c r="F154" i="25" s="1"/>
  <c r="E154" i="30"/>
  <c r="J152" i="30"/>
  <c r="P152" i="30" s="1"/>
  <c r="I135" i="26"/>
  <c r="J134" i="26"/>
  <c r="K134" i="26" s="1"/>
  <c r="R134" i="5"/>
  <c r="G135" i="26"/>
  <c r="H135" i="26" s="1"/>
  <c r="P135" i="25"/>
  <c r="I135" i="8"/>
  <c r="J135" i="8" s="1"/>
  <c r="K135" i="8" s="1"/>
  <c r="P135" i="5"/>
  <c r="I135" i="25"/>
  <c r="J136" i="25" s="1"/>
  <c r="L135" i="25"/>
  <c r="M136" i="25" s="1"/>
  <c r="Q155" i="25"/>
  <c r="E135" i="8"/>
  <c r="G135" i="8" s="1"/>
  <c r="H135" i="8" s="1"/>
  <c r="I135" i="5"/>
  <c r="J136" i="5" s="1"/>
  <c r="L135" i="5"/>
  <c r="M136" i="5" s="1"/>
  <c r="E136" i="5"/>
  <c r="F136" i="5" s="1"/>
  <c r="D137" i="8"/>
  <c r="Q137" i="5"/>
  <c r="A130" i="20" a="1"/>
  <c r="A148" i="27" a="1"/>
  <c r="E154" i="26" l="1"/>
  <c r="E136" i="31"/>
  <c r="I136" i="31" s="1"/>
  <c r="J137" i="31" s="1"/>
  <c r="P137" i="31" s="1"/>
  <c r="A148" i="27"/>
  <c r="D156" i="26"/>
  <c r="A130" i="20"/>
  <c r="D139" i="31"/>
  <c r="Q138" i="31"/>
  <c r="F135" i="30"/>
  <c r="D154" i="30"/>
  <c r="Q153" i="30"/>
  <c r="I154" i="30"/>
  <c r="J153" i="30"/>
  <c r="P153" i="30" s="1"/>
  <c r="S134" i="25"/>
  <c r="E155" i="25"/>
  <c r="F155" i="25" s="1"/>
  <c r="E155" i="30"/>
  <c r="R135" i="25"/>
  <c r="I136" i="26"/>
  <c r="J135" i="26"/>
  <c r="K135" i="26" s="1"/>
  <c r="R135" i="5"/>
  <c r="F136" i="31"/>
  <c r="G136" i="26"/>
  <c r="H136" i="26" s="1"/>
  <c r="P136" i="25"/>
  <c r="S135" i="5"/>
  <c r="L136" i="5"/>
  <c r="M137" i="5" s="1"/>
  <c r="I136" i="8"/>
  <c r="J136" i="8" s="1"/>
  <c r="K136" i="8" s="1"/>
  <c r="S136" i="5" s="1"/>
  <c r="E136" i="8"/>
  <c r="G136" i="8" s="1"/>
  <c r="H136" i="8" s="1"/>
  <c r="P136" i="5"/>
  <c r="Q156" i="25"/>
  <c r="E137" i="5"/>
  <c r="F137" i="5" s="1"/>
  <c r="L136" i="25"/>
  <c r="M137" i="25" s="1"/>
  <c r="I136" i="25"/>
  <c r="J137" i="25" s="1"/>
  <c r="I136" i="5"/>
  <c r="J137" i="5" s="1"/>
  <c r="D138" i="8"/>
  <c r="Q138" i="5"/>
  <c r="A149" i="27" a="1"/>
  <c r="A131" i="20" a="1"/>
  <c r="E155" i="26" l="1"/>
  <c r="E137" i="31"/>
  <c r="I137" i="31" s="1"/>
  <c r="J138" i="31" s="1"/>
  <c r="P138" i="31" s="1"/>
  <c r="A149" i="27"/>
  <c r="D157" i="26"/>
  <c r="A131" i="20"/>
  <c r="D140" i="31"/>
  <c r="Q139" i="31"/>
  <c r="F136" i="30"/>
  <c r="D155" i="30"/>
  <c r="Q154" i="30"/>
  <c r="S135" i="25"/>
  <c r="J154" i="30"/>
  <c r="P154" i="30" s="1"/>
  <c r="E156" i="25"/>
  <c r="F156" i="25" s="1"/>
  <c r="E156" i="30"/>
  <c r="I155" i="30"/>
  <c r="R136" i="25"/>
  <c r="I137" i="26"/>
  <c r="J136" i="26"/>
  <c r="K136" i="26" s="1"/>
  <c r="F137" i="31"/>
  <c r="G137" i="26"/>
  <c r="H137" i="26" s="1"/>
  <c r="R136" i="5"/>
  <c r="P137" i="25"/>
  <c r="R137" i="25" s="1"/>
  <c r="P137" i="5"/>
  <c r="I137" i="8"/>
  <c r="J137" i="8" s="1"/>
  <c r="K137" i="8" s="1"/>
  <c r="S137" i="5" s="1"/>
  <c r="Q157" i="25"/>
  <c r="L137" i="25"/>
  <c r="M138" i="25" s="1"/>
  <c r="I137" i="25"/>
  <c r="J138" i="25" s="1"/>
  <c r="E137" i="8"/>
  <c r="G137" i="8" s="1"/>
  <c r="H137" i="8" s="1"/>
  <c r="E138" i="5"/>
  <c r="F138" i="5" s="1"/>
  <c r="I137" i="5"/>
  <c r="J138" i="5" s="1"/>
  <c r="L137" i="5"/>
  <c r="M138" i="5" s="1"/>
  <c r="D139" i="8"/>
  <c r="Q139" i="5"/>
  <c r="A132" i="20" a="1"/>
  <c r="A150" i="27" a="1"/>
  <c r="E156" i="26" l="1"/>
  <c r="E138" i="31"/>
  <c r="I138" i="31" s="1"/>
  <c r="J139" i="31" s="1"/>
  <c r="P139" i="31" s="1"/>
  <c r="F138" i="31"/>
  <c r="A150" i="27"/>
  <c r="D158" i="26"/>
  <c r="A132" i="20"/>
  <c r="D141" i="31"/>
  <c r="Q140" i="31"/>
  <c r="F137" i="30"/>
  <c r="Q155" i="30"/>
  <c r="D156" i="30"/>
  <c r="I156" i="30"/>
  <c r="J155" i="30"/>
  <c r="P155" i="30" s="1"/>
  <c r="S136" i="25"/>
  <c r="E157" i="25"/>
  <c r="F157" i="25" s="1"/>
  <c r="E157" i="30"/>
  <c r="I138" i="26"/>
  <c r="P138" i="25"/>
  <c r="J137" i="26"/>
  <c r="K137" i="26" s="1"/>
  <c r="R137" i="5"/>
  <c r="E138" i="8"/>
  <c r="G138" i="8" s="1"/>
  <c r="H138" i="8" s="1"/>
  <c r="G138" i="26"/>
  <c r="H138" i="26" s="1"/>
  <c r="I138" i="8"/>
  <c r="J138" i="8" s="1"/>
  <c r="K138" i="8" s="1"/>
  <c r="S138" i="5" s="1"/>
  <c r="L138" i="5"/>
  <c r="M139" i="5" s="1"/>
  <c r="I138" i="5"/>
  <c r="J139" i="5" s="1"/>
  <c r="P138" i="5"/>
  <c r="L138" i="25"/>
  <c r="M139" i="25" s="1"/>
  <c r="I138" i="25"/>
  <c r="J139" i="25" s="1"/>
  <c r="E139" i="5"/>
  <c r="F139" i="5" s="1"/>
  <c r="Q158" i="25"/>
  <c r="D140" i="8"/>
  <c r="Q140" i="5"/>
  <c r="A133" i="20" a="1"/>
  <c r="A151" i="27" a="1"/>
  <c r="E157" i="26" l="1"/>
  <c r="E139" i="31"/>
  <c r="I139" i="31" s="1"/>
  <c r="J140" i="31" s="1"/>
  <c r="P140" i="31" s="1"/>
  <c r="A151" i="27"/>
  <c r="D159" i="26"/>
  <c r="A133" i="20"/>
  <c r="D142" i="31"/>
  <c r="Q141" i="31"/>
  <c r="F138" i="30"/>
  <c r="D157" i="30"/>
  <c r="Q156" i="30"/>
  <c r="S137" i="25"/>
  <c r="J156" i="30"/>
  <c r="P156" i="30" s="1"/>
  <c r="I157" i="30"/>
  <c r="E158" i="25"/>
  <c r="F158" i="25" s="1"/>
  <c r="E158" i="30"/>
  <c r="R138" i="25"/>
  <c r="I139" i="26"/>
  <c r="J138" i="26"/>
  <c r="K138" i="26" s="1"/>
  <c r="F139" i="31"/>
  <c r="G139" i="26"/>
  <c r="H139" i="26" s="1"/>
  <c r="P139" i="25"/>
  <c r="R138" i="5"/>
  <c r="I139" i="8"/>
  <c r="J139" i="8" s="1"/>
  <c r="K139" i="8" s="1"/>
  <c r="S139" i="5" s="1"/>
  <c r="P139" i="5"/>
  <c r="I139" i="25"/>
  <c r="J140" i="25" s="1"/>
  <c r="L139" i="25"/>
  <c r="M140" i="25" s="1"/>
  <c r="E139" i="8"/>
  <c r="G139" i="8" s="1"/>
  <c r="H139" i="8" s="1"/>
  <c r="I139" i="5"/>
  <c r="J140" i="5" s="1"/>
  <c r="L139" i="5"/>
  <c r="M140" i="5" s="1"/>
  <c r="E140" i="5"/>
  <c r="F140" i="5" s="1"/>
  <c r="Q159" i="25"/>
  <c r="D141" i="8"/>
  <c r="Q141" i="5"/>
  <c r="A152" i="27" a="1"/>
  <c r="A134" i="20" a="1"/>
  <c r="E158" i="26" l="1"/>
  <c r="E140" i="31"/>
  <c r="I140" i="31" s="1"/>
  <c r="J141" i="31" s="1"/>
  <c r="P141" i="31" s="1"/>
  <c r="A152" i="27"/>
  <c r="D160" i="26"/>
  <c r="A134" i="20"/>
  <c r="D143" i="31"/>
  <c r="Q142" i="31"/>
  <c r="F139" i="30"/>
  <c r="D158" i="30"/>
  <c r="Q157" i="30"/>
  <c r="I158" i="30"/>
  <c r="S138" i="25"/>
  <c r="J157" i="30"/>
  <c r="P157" i="30" s="1"/>
  <c r="E159" i="25"/>
  <c r="F159" i="25" s="1"/>
  <c r="E159" i="30"/>
  <c r="R139" i="25"/>
  <c r="I140" i="26"/>
  <c r="J139" i="26"/>
  <c r="K139" i="26" s="1"/>
  <c r="R139" i="5"/>
  <c r="F140" i="31"/>
  <c r="G140" i="26"/>
  <c r="H140" i="26" s="1"/>
  <c r="P140" i="25"/>
  <c r="I140" i="8"/>
  <c r="J140" i="8" s="1"/>
  <c r="K140" i="8" s="1"/>
  <c r="S140" i="5" s="1"/>
  <c r="P140" i="5"/>
  <c r="E141" i="5"/>
  <c r="F141" i="5" s="1"/>
  <c r="E140" i="8"/>
  <c r="G140" i="8" s="1"/>
  <c r="H140" i="8" s="1"/>
  <c r="I140" i="5"/>
  <c r="J141" i="5" s="1"/>
  <c r="L140" i="5"/>
  <c r="M141" i="5" s="1"/>
  <c r="Q160" i="25"/>
  <c r="L140" i="25"/>
  <c r="M141" i="25" s="1"/>
  <c r="I140" i="25"/>
  <c r="J141" i="25" s="1"/>
  <c r="D142" i="8"/>
  <c r="Q142" i="5"/>
  <c r="A135" i="20" a="1"/>
  <c r="A153" i="27" a="1"/>
  <c r="E159" i="26" l="1"/>
  <c r="E141" i="31"/>
  <c r="I141" i="31" s="1"/>
  <c r="J142" i="31" s="1"/>
  <c r="P142" i="31" s="1"/>
  <c r="A153" i="27"/>
  <c r="D161" i="26"/>
  <c r="A135" i="20"/>
  <c r="D144" i="31"/>
  <c r="Q143" i="31"/>
  <c r="F140" i="30"/>
  <c r="Q158" i="30"/>
  <c r="D159" i="30"/>
  <c r="J158" i="30"/>
  <c r="P158" i="30" s="1"/>
  <c r="E160" i="25"/>
  <c r="F160" i="25" s="1"/>
  <c r="E160" i="30"/>
  <c r="S139" i="25"/>
  <c r="I159" i="30"/>
  <c r="R140" i="25"/>
  <c r="I141" i="26"/>
  <c r="P141" i="25"/>
  <c r="J140" i="26"/>
  <c r="K140" i="26" s="1"/>
  <c r="F141" i="31"/>
  <c r="G141" i="26"/>
  <c r="H141" i="26" s="1"/>
  <c r="R140" i="5"/>
  <c r="I141" i="8"/>
  <c r="J141" i="8" s="1"/>
  <c r="K141" i="8" s="1"/>
  <c r="S141" i="5" s="1"/>
  <c r="E141" i="8"/>
  <c r="G141" i="8" s="1"/>
  <c r="H141" i="8" s="1"/>
  <c r="P141" i="5"/>
  <c r="L141" i="25"/>
  <c r="M142" i="25" s="1"/>
  <c r="I141" i="25"/>
  <c r="J142" i="25" s="1"/>
  <c r="E142" i="5"/>
  <c r="F142" i="5" s="1"/>
  <c r="I141" i="5"/>
  <c r="J142" i="5" s="1"/>
  <c r="L141" i="5"/>
  <c r="M142" i="5" s="1"/>
  <c r="Q161" i="25"/>
  <c r="D143" i="8"/>
  <c r="Q143" i="5"/>
  <c r="A136" i="20" a="1"/>
  <c r="A154" i="27" a="1"/>
  <c r="E160" i="26" l="1"/>
  <c r="E142" i="31"/>
  <c r="I142" i="31" s="1"/>
  <c r="J143" i="31" s="1"/>
  <c r="P143" i="31" s="1"/>
  <c r="A154" i="27"/>
  <c r="D162" i="26"/>
  <c r="A136" i="20"/>
  <c r="Q144" i="31"/>
  <c r="D145" i="31"/>
  <c r="F141" i="30"/>
  <c r="Q159" i="30"/>
  <c r="D160" i="30"/>
  <c r="S140" i="25"/>
  <c r="I160" i="30"/>
  <c r="J159" i="30"/>
  <c r="P159" i="30" s="1"/>
  <c r="E161" i="25"/>
  <c r="F161" i="25" s="1"/>
  <c r="E161" i="30"/>
  <c r="R141" i="25"/>
  <c r="I142" i="26"/>
  <c r="J141" i="26"/>
  <c r="K141" i="26" s="1"/>
  <c r="R141" i="5"/>
  <c r="F142" i="31"/>
  <c r="G142" i="26"/>
  <c r="H142" i="26" s="1"/>
  <c r="P142" i="25"/>
  <c r="I142" i="8"/>
  <c r="J142" i="8" s="1"/>
  <c r="K142" i="8" s="1"/>
  <c r="S142" i="5" s="1"/>
  <c r="P142" i="5"/>
  <c r="E142" i="8"/>
  <c r="G142" i="8" s="1"/>
  <c r="H142" i="8" s="1"/>
  <c r="E143" i="5"/>
  <c r="F143" i="5" s="1"/>
  <c r="I142" i="5"/>
  <c r="J143" i="5" s="1"/>
  <c r="I142" i="25"/>
  <c r="J143" i="25" s="1"/>
  <c r="L142" i="25"/>
  <c r="M143" i="25" s="1"/>
  <c r="L142" i="5"/>
  <c r="M143" i="5" s="1"/>
  <c r="Q162" i="25"/>
  <c r="D144" i="8"/>
  <c r="Q144" i="5"/>
  <c r="A155" i="27" a="1"/>
  <c r="A137" i="20" a="1"/>
  <c r="E161" i="26" l="1"/>
  <c r="E143" i="31"/>
  <c r="I143" i="31" s="1"/>
  <c r="J144" i="31" s="1"/>
  <c r="P144" i="31" s="1"/>
  <c r="A155" i="27"/>
  <c r="D163" i="26"/>
  <c r="A137" i="20"/>
  <c r="Q145" i="31"/>
  <c r="D146" i="31"/>
  <c r="F142" i="30"/>
  <c r="D161" i="30"/>
  <c r="Q160" i="30"/>
  <c r="J160" i="30"/>
  <c r="P160" i="30" s="1"/>
  <c r="S141" i="25"/>
  <c r="E162" i="25"/>
  <c r="F162" i="25" s="1"/>
  <c r="E162" i="30"/>
  <c r="I161" i="30"/>
  <c r="R142" i="25"/>
  <c r="I143" i="26"/>
  <c r="J142" i="26"/>
  <c r="K142" i="26" s="1"/>
  <c r="R142" i="5"/>
  <c r="F143" i="31"/>
  <c r="G143" i="26"/>
  <c r="H143" i="26" s="1"/>
  <c r="P143" i="25"/>
  <c r="P143" i="5"/>
  <c r="E143" i="8"/>
  <c r="G143" i="8" s="1"/>
  <c r="H143" i="8" s="1"/>
  <c r="I143" i="8"/>
  <c r="J143" i="8" s="1"/>
  <c r="K143" i="8" s="1"/>
  <c r="S143" i="5" s="1"/>
  <c r="I143" i="5"/>
  <c r="J144" i="5" s="1"/>
  <c r="I143" i="25"/>
  <c r="J144" i="25" s="1"/>
  <c r="L143" i="25"/>
  <c r="M144" i="25" s="1"/>
  <c r="L143" i="5"/>
  <c r="M144" i="5" s="1"/>
  <c r="Q163" i="25"/>
  <c r="E144" i="5"/>
  <c r="F144" i="5" s="1"/>
  <c r="D145" i="8"/>
  <c r="Q145" i="5"/>
  <c r="A138" i="20" a="1"/>
  <c r="A156" i="27" a="1"/>
  <c r="E162" i="26" l="1"/>
  <c r="E144" i="31"/>
  <c r="I144" i="31" s="1"/>
  <c r="J145" i="31" s="1"/>
  <c r="P145" i="31" s="1"/>
  <c r="F144" i="31"/>
  <c r="A156" i="27"/>
  <c r="D164" i="26"/>
  <c r="A138" i="20"/>
  <c r="Q146" i="31"/>
  <c r="D147" i="31"/>
  <c r="F143" i="30"/>
  <c r="Q161" i="30"/>
  <c r="D162" i="30"/>
  <c r="S142" i="25"/>
  <c r="I162" i="30"/>
  <c r="E163" i="25"/>
  <c r="F163" i="25" s="1"/>
  <c r="E163" i="30"/>
  <c r="J161" i="30"/>
  <c r="P161" i="30" s="1"/>
  <c r="R143" i="25"/>
  <c r="I144" i="26"/>
  <c r="J143" i="26"/>
  <c r="K143" i="26" s="1"/>
  <c r="R143" i="5"/>
  <c r="G144" i="26"/>
  <c r="H144" i="26" s="1"/>
  <c r="P144" i="25"/>
  <c r="E144" i="8"/>
  <c r="G144" i="8" s="1"/>
  <c r="H144" i="8" s="1"/>
  <c r="I144" i="8"/>
  <c r="J144" i="8" s="1"/>
  <c r="K144" i="8" s="1"/>
  <c r="S144" i="5" s="1"/>
  <c r="I144" i="5"/>
  <c r="J145" i="5" s="1"/>
  <c r="L144" i="5"/>
  <c r="M145" i="5" s="1"/>
  <c r="P144" i="5"/>
  <c r="Q164" i="25"/>
  <c r="L144" i="25"/>
  <c r="M145" i="25" s="1"/>
  <c r="I144" i="25"/>
  <c r="J145" i="25" s="1"/>
  <c r="E145" i="5"/>
  <c r="F145" i="5" s="1"/>
  <c r="D146" i="8"/>
  <c r="Q146" i="5"/>
  <c r="A157" i="27" a="1"/>
  <c r="A139" i="20" a="1"/>
  <c r="E163" i="26" l="1"/>
  <c r="E145" i="31"/>
  <c r="I145" i="31" s="1"/>
  <c r="J146" i="31" s="1"/>
  <c r="P146" i="31" s="1"/>
  <c r="F145" i="31"/>
  <c r="A157" i="27"/>
  <c r="D165" i="26"/>
  <c r="A139" i="20"/>
  <c r="D148" i="31"/>
  <c r="Q147" i="31"/>
  <c r="F144" i="30"/>
  <c r="Q162" i="30"/>
  <c r="D163" i="30"/>
  <c r="S143" i="25"/>
  <c r="J162" i="30"/>
  <c r="P162" i="30" s="1"/>
  <c r="I163" i="30"/>
  <c r="E164" i="25"/>
  <c r="F164" i="25" s="1"/>
  <c r="E164" i="30"/>
  <c r="R144" i="25"/>
  <c r="I145" i="26"/>
  <c r="J144" i="26"/>
  <c r="K144" i="26" s="1"/>
  <c r="G145" i="26"/>
  <c r="H145" i="26" s="1"/>
  <c r="P145" i="25"/>
  <c r="R144" i="5"/>
  <c r="P145" i="5"/>
  <c r="I145" i="8"/>
  <c r="J145" i="8" s="1"/>
  <c r="K145" i="8" s="1"/>
  <c r="E145" i="8"/>
  <c r="G145" i="8" s="1"/>
  <c r="H145" i="8" s="1"/>
  <c r="Q165" i="25"/>
  <c r="E146" i="5"/>
  <c r="F146" i="5" s="1"/>
  <c r="I145" i="5"/>
  <c r="J146" i="5" s="1"/>
  <c r="L145" i="5"/>
  <c r="M146" i="5" s="1"/>
  <c r="L145" i="25"/>
  <c r="M146" i="25" s="1"/>
  <c r="I145" i="25"/>
  <c r="J146" i="25" s="1"/>
  <c r="D147" i="8"/>
  <c r="Q147" i="5"/>
  <c r="A140" i="20" a="1"/>
  <c r="A158" i="27" a="1"/>
  <c r="E164" i="26" l="1"/>
  <c r="E146" i="31"/>
  <c r="I146" i="31" s="1"/>
  <c r="J147" i="31" s="1"/>
  <c r="P147" i="31" s="1"/>
  <c r="A158" i="27"/>
  <c r="D166" i="26"/>
  <c r="A140" i="20"/>
  <c r="D149" i="31"/>
  <c r="Q148" i="31"/>
  <c r="F145" i="30"/>
  <c r="Q163" i="30"/>
  <c r="D164" i="30"/>
  <c r="J163" i="30"/>
  <c r="P163" i="30" s="1"/>
  <c r="S144" i="25"/>
  <c r="E165" i="25"/>
  <c r="F165" i="25" s="1"/>
  <c r="E165" i="30"/>
  <c r="I164" i="30"/>
  <c r="R145" i="25"/>
  <c r="I146" i="26"/>
  <c r="J145" i="26"/>
  <c r="K145" i="26" s="1"/>
  <c r="F146" i="31"/>
  <c r="G146" i="26"/>
  <c r="H146" i="26" s="1"/>
  <c r="R145" i="5"/>
  <c r="P146" i="25"/>
  <c r="I146" i="8"/>
  <c r="J146" i="8" s="1"/>
  <c r="K146" i="8" s="1"/>
  <c r="S146" i="5" s="1"/>
  <c r="S145" i="5"/>
  <c r="P146" i="5"/>
  <c r="I146" i="25"/>
  <c r="J147" i="25" s="1"/>
  <c r="L146" i="25"/>
  <c r="M147" i="25" s="1"/>
  <c r="E146" i="8"/>
  <c r="G146" i="8" s="1"/>
  <c r="H146" i="8" s="1"/>
  <c r="L146" i="5"/>
  <c r="M147" i="5" s="1"/>
  <c r="E147" i="5"/>
  <c r="F147" i="5" s="1"/>
  <c r="Q166" i="25"/>
  <c r="I146" i="5"/>
  <c r="J147" i="5" s="1"/>
  <c r="D148" i="8"/>
  <c r="Q148" i="5"/>
  <c r="A141" i="20" a="1"/>
  <c r="A159" i="27" a="1"/>
  <c r="E165" i="26" l="1"/>
  <c r="E147" i="31"/>
  <c r="I147" i="31" s="1"/>
  <c r="J148" i="31" s="1"/>
  <c r="P148" i="31" s="1"/>
  <c r="A159" i="27"/>
  <c r="D167" i="26"/>
  <c r="A141" i="20"/>
  <c r="D150" i="31"/>
  <c r="Q149" i="31"/>
  <c r="F146" i="30"/>
  <c r="Q164" i="30"/>
  <c r="D165" i="30"/>
  <c r="S145" i="25"/>
  <c r="J164" i="30"/>
  <c r="P164" i="30" s="1"/>
  <c r="E166" i="25"/>
  <c r="F166" i="25" s="1"/>
  <c r="E166" i="30"/>
  <c r="I165" i="30"/>
  <c r="R146" i="25"/>
  <c r="I147" i="26"/>
  <c r="J146" i="26"/>
  <c r="K146" i="26" s="1"/>
  <c r="R146" i="5"/>
  <c r="F147" i="31"/>
  <c r="G147" i="26"/>
  <c r="H147" i="26" s="1"/>
  <c r="P147" i="25"/>
  <c r="I147" i="8"/>
  <c r="J147" i="8" s="1"/>
  <c r="K147" i="8" s="1"/>
  <c r="P147" i="5"/>
  <c r="I147" i="5"/>
  <c r="J148" i="5" s="1"/>
  <c r="E147" i="8"/>
  <c r="G147" i="8" s="1"/>
  <c r="H147" i="8" s="1"/>
  <c r="L147" i="5"/>
  <c r="M148" i="5" s="1"/>
  <c r="I147" i="25"/>
  <c r="J148" i="25" s="1"/>
  <c r="L147" i="25"/>
  <c r="M148" i="25" s="1"/>
  <c r="Q167" i="25"/>
  <c r="E148" i="5"/>
  <c r="F148" i="5" s="1"/>
  <c r="D149" i="8"/>
  <c r="Q149" i="5"/>
  <c r="A142" i="20" a="1"/>
  <c r="A160" i="27" a="1"/>
  <c r="E166" i="26" l="1"/>
  <c r="E148" i="31"/>
  <c r="I148" i="31" s="1"/>
  <c r="J149" i="31" s="1"/>
  <c r="P149" i="31" s="1"/>
  <c r="A160" i="27"/>
  <c r="D168" i="26"/>
  <c r="A142" i="20"/>
  <c r="Q150" i="31"/>
  <c r="D151" i="31"/>
  <c r="F147" i="30"/>
  <c r="Q165" i="30"/>
  <c r="D166" i="30"/>
  <c r="J165" i="30"/>
  <c r="P165" i="30" s="1"/>
  <c r="I166" i="30"/>
  <c r="S146" i="25"/>
  <c r="E167" i="25"/>
  <c r="F167" i="25" s="1"/>
  <c r="E167" i="30"/>
  <c r="R147" i="25"/>
  <c r="I148" i="26"/>
  <c r="J147" i="26"/>
  <c r="K147" i="26" s="1"/>
  <c r="R147" i="5"/>
  <c r="F148" i="31"/>
  <c r="G148" i="26"/>
  <c r="H148" i="26" s="1"/>
  <c r="P148" i="25"/>
  <c r="I148" i="8"/>
  <c r="J148" i="8" s="1"/>
  <c r="K148" i="8" s="1"/>
  <c r="E148" i="8"/>
  <c r="G148" i="8" s="1"/>
  <c r="H148" i="8" s="1"/>
  <c r="S147" i="5"/>
  <c r="L148" i="5"/>
  <c r="M149" i="5" s="1"/>
  <c r="P148" i="5"/>
  <c r="I148" i="5"/>
  <c r="J149" i="5" s="1"/>
  <c r="Q168" i="25"/>
  <c r="E149" i="5"/>
  <c r="F149" i="5" s="1"/>
  <c r="I148" i="25"/>
  <c r="J149" i="25" s="1"/>
  <c r="L148" i="25"/>
  <c r="M149" i="25" s="1"/>
  <c r="D150" i="8"/>
  <c r="Q150" i="5"/>
  <c r="A161" i="27" a="1"/>
  <c r="A143" i="20" a="1"/>
  <c r="E167" i="26" l="1"/>
  <c r="E149" i="31"/>
  <c r="I149" i="31" s="1"/>
  <c r="J150" i="31" s="1"/>
  <c r="P150" i="31" s="1"/>
  <c r="A161" i="27"/>
  <c r="D169" i="26"/>
  <c r="A143" i="20"/>
  <c r="Q151" i="31"/>
  <c r="D152" i="31"/>
  <c r="F148" i="30"/>
  <c r="D167" i="30"/>
  <c r="Q166" i="30"/>
  <c r="J166" i="30"/>
  <c r="P166" i="30" s="1"/>
  <c r="S147" i="25"/>
  <c r="E168" i="25"/>
  <c r="F168" i="25" s="1"/>
  <c r="E168" i="30"/>
  <c r="I167" i="30"/>
  <c r="R148" i="25"/>
  <c r="I149" i="26"/>
  <c r="J148" i="26"/>
  <c r="K148" i="26" s="1"/>
  <c r="F149" i="31"/>
  <c r="G149" i="26"/>
  <c r="H149" i="26" s="1"/>
  <c r="R148" i="5"/>
  <c r="P149" i="25"/>
  <c r="S148" i="5"/>
  <c r="I149" i="8"/>
  <c r="J149" i="8" s="1"/>
  <c r="K149" i="8" s="1"/>
  <c r="S149" i="5" s="1"/>
  <c r="P149" i="5"/>
  <c r="E149" i="8"/>
  <c r="G149" i="8" s="1"/>
  <c r="H149" i="8" s="1"/>
  <c r="Q169" i="25"/>
  <c r="L149" i="25"/>
  <c r="M150" i="25" s="1"/>
  <c r="I149" i="25"/>
  <c r="J150" i="25" s="1"/>
  <c r="E150" i="5"/>
  <c r="F150" i="5" s="1"/>
  <c r="I149" i="5"/>
  <c r="J150" i="5" s="1"/>
  <c r="L149" i="5"/>
  <c r="M150" i="5" s="1"/>
  <c r="D151" i="8"/>
  <c r="Q151" i="5"/>
  <c r="A144" i="20" a="1"/>
  <c r="A162" i="27" a="1"/>
  <c r="E168" i="26" l="1"/>
  <c r="E150" i="31"/>
  <c r="I150" i="31" s="1"/>
  <c r="J151" i="31" s="1"/>
  <c r="P151" i="31" s="1"/>
  <c r="A162" i="27"/>
  <c r="D170" i="26"/>
  <c r="A144" i="20"/>
  <c r="D153" i="31"/>
  <c r="Q152" i="31"/>
  <c r="F149" i="30"/>
  <c r="D168" i="30"/>
  <c r="Q167" i="30"/>
  <c r="E169" i="25"/>
  <c r="F169" i="25" s="1"/>
  <c r="E169" i="30"/>
  <c r="J167" i="30"/>
  <c r="P167" i="30" s="1"/>
  <c r="I168" i="30"/>
  <c r="S148" i="25"/>
  <c r="R149" i="25"/>
  <c r="I150" i="26"/>
  <c r="J149" i="26"/>
  <c r="K149" i="26" s="1"/>
  <c r="R149" i="5"/>
  <c r="F150" i="31"/>
  <c r="G150" i="26"/>
  <c r="H150" i="26" s="1"/>
  <c r="P150" i="25"/>
  <c r="I150" i="8"/>
  <c r="J150" i="8" s="1"/>
  <c r="K150" i="8" s="1"/>
  <c r="S150" i="5" s="1"/>
  <c r="P150" i="5"/>
  <c r="L150" i="25"/>
  <c r="M151" i="25" s="1"/>
  <c r="I150" i="25"/>
  <c r="J151" i="25" s="1"/>
  <c r="E150" i="8"/>
  <c r="G150" i="8" s="1"/>
  <c r="H150" i="8" s="1"/>
  <c r="E151" i="5"/>
  <c r="F151" i="5" s="1"/>
  <c r="I150" i="5"/>
  <c r="J151" i="5" s="1"/>
  <c r="Q170" i="25"/>
  <c r="L150" i="5"/>
  <c r="M151" i="5" s="1"/>
  <c r="D152" i="8"/>
  <c r="Q152" i="5"/>
  <c r="A145" i="20" a="1"/>
  <c r="A163" i="27" a="1"/>
  <c r="E169" i="26" l="1"/>
  <c r="E151" i="31"/>
  <c r="I151" i="31" s="1"/>
  <c r="J152" i="31" s="1"/>
  <c r="P152" i="31" s="1"/>
  <c r="F151" i="31"/>
  <c r="A163" i="27"/>
  <c r="D171" i="26"/>
  <c r="A145" i="20"/>
  <c r="Q153" i="31"/>
  <c r="D154" i="31"/>
  <c r="F150" i="30"/>
  <c r="Q168" i="30"/>
  <c r="D169" i="30"/>
  <c r="I169" i="30"/>
  <c r="J168" i="30"/>
  <c r="P168" i="30" s="1"/>
  <c r="S149" i="25"/>
  <c r="E170" i="25"/>
  <c r="F170" i="25" s="1"/>
  <c r="E170" i="30"/>
  <c r="R150" i="25"/>
  <c r="I151" i="26"/>
  <c r="J150" i="26"/>
  <c r="K150" i="26" s="1"/>
  <c r="R150" i="5"/>
  <c r="G151" i="26"/>
  <c r="H151" i="26" s="1"/>
  <c r="P151" i="25"/>
  <c r="I151" i="8"/>
  <c r="J151" i="8" s="1"/>
  <c r="K151" i="8" s="1"/>
  <c r="S151" i="5" s="1"/>
  <c r="P151" i="5"/>
  <c r="E152" i="5"/>
  <c r="F152" i="5" s="1"/>
  <c r="I151" i="25"/>
  <c r="J152" i="25" s="1"/>
  <c r="L151" i="25"/>
  <c r="M152" i="25" s="1"/>
  <c r="E151" i="8"/>
  <c r="G151" i="8" s="1"/>
  <c r="H151" i="8" s="1"/>
  <c r="I151" i="5"/>
  <c r="J152" i="5" s="1"/>
  <c r="L151" i="5"/>
  <c r="M152" i="5" s="1"/>
  <c r="Q171" i="25"/>
  <c r="D153" i="8"/>
  <c r="Q153" i="5"/>
  <c r="A146" i="20" a="1"/>
  <c r="A164" i="27" a="1"/>
  <c r="E170" i="26" l="1"/>
  <c r="E152" i="31"/>
  <c r="I152" i="31" s="1"/>
  <c r="J153" i="31" s="1"/>
  <c r="P153" i="31" s="1"/>
  <c r="A164" i="27"/>
  <c r="D172" i="26"/>
  <c r="A146" i="20"/>
  <c r="Q154" i="31"/>
  <c r="D155" i="31"/>
  <c r="F151" i="30"/>
  <c r="D170" i="30"/>
  <c r="Q169" i="30"/>
  <c r="J169" i="30"/>
  <c r="P169" i="30" s="1"/>
  <c r="S150" i="25"/>
  <c r="E171" i="25"/>
  <c r="F171" i="25" s="1"/>
  <c r="E171" i="30"/>
  <c r="I170" i="30"/>
  <c r="R151" i="25"/>
  <c r="I152" i="26"/>
  <c r="J151" i="26"/>
  <c r="K151" i="26" s="1"/>
  <c r="R151" i="5"/>
  <c r="F152" i="31"/>
  <c r="G152" i="26"/>
  <c r="H152" i="26" s="1"/>
  <c r="P152" i="25"/>
  <c r="I152" i="8"/>
  <c r="J152" i="8" s="1"/>
  <c r="K152" i="8" s="1"/>
  <c r="E152" i="8"/>
  <c r="G152" i="8" s="1"/>
  <c r="H152" i="8" s="1"/>
  <c r="P152" i="5"/>
  <c r="E153" i="5"/>
  <c r="F153" i="5" s="1"/>
  <c r="I152" i="25"/>
  <c r="J153" i="25" s="1"/>
  <c r="L152" i="25"/>
  <c r="M153" i="25" s="1"/>
  <c r="L152" i="5"/>
  <c r="M153" i="5" s="1"/>
  <c r="I152" i="5"/>
  <c r="J153" i="5" s="1"/>
  <c r="Q172" i="25"/>
  <c r="D154" i="8"/>
  <c r="Q154" i="5"/>
  <c r="A165" i="27" a="1"/>
  <c r="A147" i="20" a="1"/>
  <c r="E171" i="26" l="1"/>
  <c r="E153" i="31"/>
  <c r="I153" i="31" s="1"/>
  <c r="J154" i="31" s="1"/>
  <c r="P154" i="31" s="1"/>
  <c r="A165" i="27"/>
  <c r="D173" i="26"/>
  <c r="A147" i="20"/>
  <c r="Q155" i="31"/>
  <c r="D156" i="31"/>
  <c r="F152" i="30"/>
  <c r="Q170" i="30"/>
  <c r="D171" i="30"/>
  <c r="I171" i="30"/>
  <c r="S151" i="25"/>
  <c r="E172" i="25"/>
  <c r="F172" i="25" s="1"/>
  <c r="E172" i="30"/>
  <c r="J170" i="30"/>
  <c r="P170" i="30" s="1"/>
  <c r="R152" i="25"/>
  <c r="I153" i="26"/>
  <c r="J152" i="26"/>
  <c r="K152" i="26" s="1"/>
  <c r="F153" i="31"/>
  <c r="G153" i="26"/>
  <c r="H153" i="26" s="1"/>
  <c r="R152" i="5"/>
  <c r="P153" i="25"/>
  <c r="I153" i="8"/>
  <c r="J153" i="8" s="1"/>
  <c r="K153" i="8" s="1"/>
  <c r="S152" i="5"/>
  <c r="P153" i="5"/>
  <c r="E153" i="8"/>
  <c r="G153" i="8" s="1"/>
  <c r="H153" i="8" s="1"/>
  <c r="I153" i="5"/>
  <c r="J154" i="5" s="1"/>
  <c r="I153" i="25"/>
  <c r="J154" i="25" s="1"/>
  <c r="L153" i="25"/>
  <c r="M154" i="25" s="1"/>
  <c r="L153" i="5"/>
  <c r="M154" i="5" s="1"/>
  <c r="E154" i="5"/>
  <c r="F154" i="5" s="1"/>
  <c r="Q173" i="25"/>
  <c r="D155" i="8"/>
  <c r="Q155" i="5"/>
  <c r="A148" i="20" a="1"/>
  <c r="A166" i="27" a="1"/>
  <c r="E172" i="26" l="1"/>
  <c r="E154" i="31"/>
  <c r="I154" i="31" s="1"/>
  <c r="J155" i="31" s="1"/>
  <c r="P155" i="31" s="1"/>
  <c r="A166" i="27"/>
  <c r="D174" i="26"/>
  <c r="A148" i="20"/>
  <c r="D157" i="31"/>
  <c r="Q156" i="31"/>
  <c r="F153" i="30"/>
  <c r="D172" i="30"/>
  <c r="Q171" i="30"/>
  <c r="J171" i="30"/>
  <c r="P171" i="30" s="1"/>
  <c r="S152" i="25"/>
  <c r="I172" i="30"/>
  <c r="E173" i="25"/>
  <c r="F173" i="25" s="1"/>
  <c r="E173" i="30"/>
  <c r="R153" i="25"/>
  <c r="I154" i="26"/>
  <c r="J153" i="26"/>
  <c r="K153" i="26" s="1"/>
  <c r="R153" i="5"/>
  <c r="F154" i="31"/>
  <c r="G154" i="26"/>
  <c r="H154" i="26" s="1"/>
  <c r="P154" i="25"/>
  <c r="S153" i="5"/>
  <c r="I154" i="8"/>
  <c r="J154" i="8" s="1"/>
  <c r="K154" i="8" s="1"/>
  <c r="S154" i="5" s="1"/>
  <c r="P154" i="5"/>
  <c r="E154" i="8"/>
  <c r="G154" i="8" s="1"/>
  <c r="H154" i="8" s="1"/>
  <c r="E155" i="5"/>
  <c r="F155" i="5" s="1"/>
  <c r="I154" i="25"/>
  <c r="J155" i="25" s="1"/>
  <c r="L154" i="25"/>
  <c r="M155" i="25" s="1"/>
  <c r="I154" i="5"/>
  <c r="J155" i="5" s="1"/>
  <c r="L154" i="5"/>
  <c r="M155" i="5" s="1"/>
  <c r="Q174" i="25"/>
  <c r="D156" i="8"/>
  <c r="Q156" i="5"/>
  <c r="A167" i="27" a="1"/>
  <c r="A149" i="20" a="1"/>
  <c r="E173" i="26" l="1"/>
  <c r="E155" i="31"/>
  <c r="I155" i="31" s="1"/>
  <c r="J156" i="31" s="1"/>
  <c r="P156" i="31" s="1"/>
  <c r="A167" i="27"/>
  <c r="D175" i="26"/>
  <c r="A149" i="20"/>
  <c r="D158" i="31"/>
  <c r="Q157" i="31"/>
  <c r="F154" i="30"/>
  <c r="D173" i="30"/>
  <c r="Q172" i="30"/>
  <c r="S153" i="25"/>
  <c r="E174" i="25"/>
  <c r="F174" i="25" s="1"/>
  <c r="E174" i="30"/>
  <c r="J172" i="30"/>
  <c r="P172" i="30" s="1"/>
  <c r="I173" i="30"/>
  <c r="R154" i="25"/>
  <c r="I155" i="26"/>
  <c r="J154" i="26"/>
  <c r="K154" i="26" s="1"/>
  <c r="R154" i="5"/>
  <c r="F155" i="31"/>
  <c r="G155" i="26"/>
  <c r="H155" i="26" s="1"/>
  <c r="P155" i="25"/>
  <c r="R155" i="25" s="1"/>
  <c r="I155" i="8"/>
  <c r="J155" i="8" s="1"/>
  <c r="K155" i="8" s="1"/>
  <c r="P155" i="5"/>
  <c r="E155" i="8"/>
  <c r="G155" i="8" s="1"/>
  <c r="H155" i="8" s="1"/>
  <c r="I155" i="25"/>
  <c r="J156" i="25" s="1"/>
  <c r="L155" i="25"/>
  <c r="M156" i="25" s="1"/>
  <c r="I155" i="5"/>
  <c r="J156" i="5" s="1"/>
  <c r="E156" i="5"/>
  <c r="F156" i="5" s="1"/>
  <c r="L155" i="5"/>
  <c r="M156" i="5" s="1"/>
  <c r="Q175" i="25"/>
  <c r="D157" i="8"/>
  <c r="Q157" i="5"/>
  <c r="A150" i="20" a="1"/>
  <c r="A168" i="27" a="1"/>
  <c r="E174" i="26" l="1"/>
  <c r="E156" i="31"/>
  <c r="I156" i="31" s="1"/>
  <c r="J157" i="31" s="1"/>
  <c r="P157" i="31" s="1"/>
  <c r="A168" i="27"/>
  <c r="D176" i="26"/>
  <c r="A150" i="20"/>
  <c r="Q158" i="31"/>
  <c r="D159" i="31"/>
  <c r="F155" i="30"/>
  <c r="Q173" i="30"/>
  <c r="D174" i="30"/>
  <c r="J173" i="30"/>
  <c r="P173" i="30" s="1"/>
  <c r="I174" i="30"/>
  <c r="S154" i="25"/>
  <c r="E175" i="25"/>
  <c r="F175" i="25" s="1"/>
  <c r="E175" i="30"/>
  <c r="I156" i="26"/>
  <c r="J155" i="26"/>
  <c r="K155" i="26" s="1"/>
  <c r="R155" i="5"/>
  <c r="F156" i="31"/>
  <c r="G156" i="26"/>
  <c r="H156" i="26" s="1"/>
  <c r="P156" i="25"/>
  <c r="S155" i="5"/>
  <c r="I156" i="8"/>
  <c r="J156" i="8" s="1"/>
  <c r="K156" i="8" s="1"/>
  <c r="S156" i="5" s="1"/>
  <c r="P156" i="5"/>
  <c r="L156" i="25"/>
  <c r="M157" i="25" s="1"/>
  <c r="I156" i="25"/>
  <c r="J157" i="25" s="1"/>
  <c r="E157" i="5"/>
  <c r="F157" i="5" s="1"/>
  <c r="E156" i="8"/>
  <c r="G156" i="8" s="1"/>
  <c r="H156" i="8" s="1"/>
  <c r="I156" i="5"/>
  <c r="J157" i="5" s="1"/>
  <c r="L156" i="5"/>
  <c r="M157" i="5" s="1"/>
  <c r="Q176" i="25"/>
  <c r="D158" i="8"/>
  <c r="Q158" i="5"/>
  <c r="A169" i="27" a="1"/>
  <c r="A151" i="20" a="1"/>
  <c r="E175" i="26" l="1"/>
  <c r="E157" i="31"/>
  <c r="I157" i="31" s="1"/>
  <c r="J158" i="31" s="1"/>
  <c r="P158" i="31" s="1"/>
  <c r="A169" i="27"/>
  <c r="D177" i="26"/>
  <c r="A151" i="20"/>
  <c r="D160" i="31"/>
  <c r="Q159" i="31"/>
  <c r="F156" i="30"/>
  <c r="Q174" i="30"/>
  <c r="D175" i="30"/>
  <c r="I175" i="30"/>
  <c r="E176" i="25"/>
  <c r="F176" i="25" s="1"/>
  <c r="E176" i="30"/>
  <c r="J174" i="30"/>
  <c r="P174" i="30" s="1"/>
  <c r="S155" i="25"/>
  <c r="R156" i="25"/>
  <c r="I157" i="26"/>
  <c r="J156" i="26"/>
  <c r="K156" i="26" s="1"/>
  <c r="R156" i="5"/>
  <c r="I157" i="8"/>
  <c r="J157" i="8" s="1"/>
  <c r="K157" i="8" s="1"/>
  <c r="S157" i="5" s="1"/>
  <c r="F157" i="31"/>
  <c r="G157" i="26"/>
  <c r="H157" i="26" s="1"/>
  <c r="P157" i="25"/>
  <c r="P157" i="5"/>
  <c r="E157" i="8"/>
  <c r="G157" i="8" s="1"/>
  <c r="H157" i="8" s="1"/>
  <c r="L157" i="25"/>
  <c r="M158" i="25" s="1"/>
  <c r="I157" i="25"/>
  <c r="J158" i="25" s="1"/>
  <c r="E158" i="5"/>
  <c r="F158" i="5" s="1"/>
  <c r="I157" i="5"/>
  <c r="J158" i="5" s="1"/>
  <c r="L157" i="5"/>
  <c r="M158" i="5" s="1"/>
  <c r="Q177" i="25"/>
  <c r="D159" i="8"/>
  <c r="Q159" i="5"/>
  <c r="A152" i="20" a="1"/>
  <c r="A170" i="27" a="1"/>
  <c r="E176" i="26" l="1"/>
  <c r="E158" i="31"/>
  <c r="I158" i="31" s="1"/>
  <c r="J159" i="31" s="1"/>
  <c r="P159" i="31" s="1"/>
  <c r="A170" i="27"/>
  <c r="D178" i="26"/>
  <c r="A152" i="20"/>
  <c r="Q160" i="31"/>
  <c r="D161" i="31"/>
  <c r="F157" i="30"/>
  <c r="Q175" i="30"/>
  <c r="D176" i="30"/>
  <c r="J175" i="30"/>
  <c r="P175" i="30" s="1"/>
  <c r="I176" i="30"/>
  <c r="S156" i="25"/>
  <c r="E177" i="25"/>
  <c r="F177" i="25" s="1"/>
  <c r="E177" i="30"/>
  <c r="R157" i="25"/>
  <c r="I158" i="26"/>
  <c r="J157" i="26"/>
  <c r="K157" i="26" s="1"/>
  <c r="R157" i="5"/>
  <c r="F158" i="31"/>
  <c r="G158" i="26"/>
  <c r="H158" i="26" s="1"/>
  <c r="P158" i="25"/>
  <c r="I158" i="8"/>
  <c r="J158" i="8" s="1"/>
  <c r="K158" i="8" s="1"/>
  <c r="P158" i="5"/>
  <c r="L158" i="25"/>
  <c r="M159" i="25" s="1"/>
  <c r="I158" i="25"/>
  <c r="J159" i="25" s="1"/>
  <c r="E158" i="8"/>
  <c r="G158" i="8" s="1"/>
  <c r="H158" i="8" s="1"/>
  <c r="E159" i="5"/>
  <c r="F159" i="5" s="1"/>
  <c r="L158" i="5"/>
  <c r="M159" i="5" s="1"/>
  <c r="I158" i="5"/>
  <c r="J159" i="5" s="1"/>
  <c r="Q178" i="25"/>
  <c r="D160" i="8"/>
  <c r="Q160" i="5"/>
  <c r="A171" i="27" a="1"/>
  <c r="A153" i="20" a="1"/>
  <c r="E177" i="26" l="1"/>
  <c r="E159" i="31"/>
  <c r="I159" i="31" s="1"/>
  <c r="J160" i="31" s="1"/>
  <c r="P160" i="31" s="1"/>
  <c r="A171" i="27"/>
  <c r="D179" i="26"/>
  <c r="A153" i="20"/>
  <c r="Q161" i="31"/>
  <c r="D162" i="31"/>
  <c r="F158" i="30"/>
  <c r="D177" i="30"/>
  <c r="Q176" i="30"/>
  <c r="S157" i="25"/>
  <c r="E178" i="25"/>
  <c r="F178" i="25" s="1"/>
  <c r="E178" i="30"/>
  <c r="J176" i="30"/>
  <c r="P176" i="30" s="1"/>
  <c r="I177" i="30"/>
  <c r="R158" i="25"/>
  <c r="I159" i="26"/>
  <c r="J158" i="26"/>
  <c r="K158" i="26" s="1"/>
  <c r="F159" i="31"/>
  <c r="G159" i="26"/>
  <c r="H159" i="26" s="1"/>
  <c r="R158" i="5"/>
  <c r="P159" i="25"/>
  <c r="I159" i="8"/>
  <c r="J159" i="8" s="1"/>
  <c r="K159" i="8" s="1"/>
  <c r="S159" i="5" s="1"/>
  <c r="S158" i="5"/>
  <c r="P159" i="5"/>
  <c r="I159" i="25"/>
  <c r="J160" i="25" s="1"/>
  <c r="L159" i="25"/>
  <c r="M160" i="25" s="1"/>
  <c r="E159" i="8"/>
  <c r="G159" i="8" s="1"/>
  <c r="H159" i="8" s="1"/>
  <c r="L159" i="5"/>
  <c r="M160" i="5" s="1"/>
  <c r="E160" i="5"/>
  <c r="F160" i="5" s="1"/>
  <c r="I159" i="5"/>
  <c r="J160" i="5" s="1"/>
  <c r="Q179" i="25"/>
  <c r="D161" i="8"/>
  <c r="Q161" i="5"/>
  <c r="A154" i="20" a="1"/>
  <c r="A172" i="27" a="1"/>
  <c r="E178" i="26" l="1"/>
  <c r="E160" i="31"/>
  <c r="I160" i="31" s="1"/>
  <c r="J161" i="31" s="1"/>
  <c r="P161" i="31" s="1"/>
  <c r="A172" i="27"/>
  <c r="D180" i="26"/>
  <c r="A154" i="20"/>
  <c r="D163" i="31"/>
  <c r="Q162" i="31"/>
  <c r="F159" i="30"/>
  <c r="D178" i="30"/>
  <c r="Q177" i="30"/>
  <c r="S158" i="25"/>
  <c r="I178" i="30"/>
  <c r="J177" i="30"/>
  <c r="P177" i="30" s="1"/>
  <c r="H177" i="26" s="1"/>
  <c r="E179" i="25"/>
  <c r="F179" i="25" s="1"/>
  <c r="E179" i="30"/>
  <c r="R159" i="25"/>
  <c r="I160" i="26"/>
  <c r="J159" i="26"/>
  <c r="K159" i="26" s="1"/>
  <c r="R159" i="5"/>
  <c r="F160" i="31"/>
  <c r="G160" i="26"/>
  <c r="H160" i="26" s="1"/>
  <c r="P160" i="25"/>
  <c r="I160" i="8"/>
  <c r="J160" i="8" s="1"/>
  <c r="K160" i="8" s="1"/>
  <c r="S160" i="5" s="1"/>
  <c r="P160" i="5"/>
  <c r="E160" i="8"/>
  <c r="G160" i="8" s="1"/>
  <c r="H160" i="8" s="1"/>
  <c r="I160" i="25"/>
  <c r="J161" i="25" s="1"/>
  <c r="L160" i="25"/>
  <c r="M161" i="25" s="1"/>
  <c r="E161" i="5"/>
  <c r="F161" i="5" s="1"/>
  <c r="L160" i="5"/>
  <c r="M161" i="5" s="1"/>
  <c r="I160" i="5"/>
  <c r="J161" i="5" s="1"/>
  <c r="Q180" i="25"/>
  <c r="D162" i="8"/>
  <c r="Q162" i="5"/>
  <c r="A173" i="27" a="1"/>
  <c r="A155" i="20" a="1"/>
  <c r="E179" i="26" l="1"/>
  <c r="E161" i="31"/>
  <c r="I161" i="31" s="1"/>
  <c r="J162" i="31" s="1"/>
  <c r="P162" i="31" s="1"/>
  <c r="A173" i="27"/>
  <c r="D181" i="26"/>
  <c r="A155" i="20"/>
  <c r="Q163" i="31"/>
  <c r="D164" i="31"/>
  <c r="F160" i="30"/>
  <c r="Q178" i="30"/>
  <c r="D179" i="30"/>
  <c r="S159" i="25"/>
  <c r="J178" i="30"/>
  <c r="P178" i="30" s="1"/>
  <c r="H178" i="26" s="1"/>
  <c r="E180" i="25"/>
  <c r="F180" i="25" s="1"/>
  <c r="E180" i="30"/>
  <c r="I179" i="30"/>
  <c r="R160" i="25"/>
  <c r="I161" i="26"/>
  <c r="J160" i="26"/>
  <c r="K160" i="26" s="1"/>
  <c r="R160" i="5"/>
  <c r="F161" i="31"/>
  <c r="G161" i="26"/>
  <c r="H161" i="26" s="1"/>
  <c r="P161" i="25"/>
  <c r="I161" i="8"/>
  <c r="J161" i="8" s="1"/>
  <c r="K161" i="8" s="1"/>
  <c r="S161" i="5" s="1"/>
  <c r="P161" i="5"/>
  <c r="L161" i="25"/>
  <c r="M162" i="25" s="1"/>
  <c r="I161" i="25"/>
  <c r="J162" i="25" s="1"/>
  <c r="E161" i="8"/>
  <c r="G161" i="8" s="1"/>
  <c r="H161" i="8" s="1"/>
  <c r="E162" i="5"/>
  <c r="F162" i="5" s="1"/>
  <c r="I161" i="5"/>
  <c r="J162" i="5" s="1"/>
  <c r="L161" i="5"/>
  <c r="M162" i="5" s="1"/>
  <c r="Q181" i="25"/>
  <c r="D163" i="8"/>
  <c r="Q163" i="5"/>
  <c r="A174" i="27" a="1"/>
  <c r="A156" i="20" a="1"/>
  <c r="E180" i="26" l="1"/>
  <c r="E162" i="31"/>
  <c r="I162" i="31" s="1"/>
  <c r="J163" i="31" s="1"/>
  <c r="P163" i="31" s="1"/>
  <c r="F162" i="31"/>
  <c r="A174" i="27"/>
  <c r="D182" i="26"/>
  <c r="A156" i="20"/>
  <c r="D165" i="31"/>
  <c r="Q164" i="31"/>
  <c r="F161" i="30"/>
  <c r="Q179" i="30"/>
  <c r="D180" i="30"/>
  <c r="I180" i="30"/>
  <c r="S160" i="25"/>
  <c r="J179" i="30"/>
  <c r="P179" i="30" s="1"/>
  <c r="H179" i="26" s="1"/>
  <c r="E181" i="25"/>
  <c r="F181" i="25" s="1"/>
  <c r="E181" i="30"/>
  <c r="R161" i="25"/>
  <c r="I162" i="26"/>
  <c r="J161" i="26"/>
  <c r="K161" i="26" s="1"/>
  <c r="E162" i="8"/>
  <c r="G162" i="8" s="1"/>
  <c r="H162" i="8" s="1"/>
  <c r="G162" i="26"/>
  <c r="H162" i="26" s="1"/>
  <c r="R161" i="5"/>
  <c r="P162" i="25"/>
  <c r="I162" i="8"/>
  <c r="J162" i="8" s="1"/>
  <c r="K162" i="8" s="1"/>
  <c r="P162" i="5"/>
  <c r="L162" i="5"/>
  <c r="M163" i="5" s="1"/>
  <c r="I162" i="25"/>
  <c r="J163" i="25" s="1"/>
  <c r="L162" i="25"/>
  <c r="M163" i="25" s="1"/>
  <c r="E163" i="5"/>
  <c r="F163" i="5" s="1"/>
  <c r="Q182" i="25"/>
  <c r="I162" i="5"/>
  <c r="J163" i="5" s="1"/>
  <c r="D164" i="8"/>
  <c r="Q164" i="5"/>
  <c r="A157" i="20" a="1"/>
  <c r="A175" i="27" a="1"/>
  <c r="E181" i="26" l="1"/>
  <c r="E163" i="31"/>
  <c r="I163" i="31" s="1"/>
  <c r="J164" i="31" s="1"/>
  <c r="P164" i="31" s="1"/>
  <c r="A175" i="27"/>
  <c r="D183" i="26"/>
  <c r="A157" i="20"/>
  <c r="D166" i="31"/>
  <c r="Q165" i="31"/>
  <c r="F162" i="30"/>
  <c r="D181" i="30"/>
  <c r="Q180" i="30"/>
  <c r="J180" i="30"/>
  <c r="P180" i="30" s="1"/>
  <c r="H180" i="26" s="1"/>
  <c r="S161" i="25"/>
  <c r="E182" i="25"/>
  <c r="F182" i="25" s="1"/>
  <c r="E182" i="30"/>
  <c r="I181" i="30"/>
  <c r="R162" i="25"/>
  <c r="I163" i="26"/>
  <c r="J162" i="26"/>
  <c r="K162" i="26" s="1"/>
  <c r="R162" i="5"/>
  <c r="F163" i="31"/>
  <c r="G163" i="26"/>
  <c r="H163" i="26" s="1"/>
  <c r="P163" i="25"/>
  <c r="P163" i="5"/>
  <c r="S162" i="5"/>
  <c r="I163" i="8"/>
  <c r="J163" i="8" s="1"/>
  <c r="K163" i="8" s="1"/>
  <c r="E163" i="8"/>
  <c r="G163" i="8" s="1"/>
  <c r="H163" i="8" s="1"/>
  <c r="L163" i="25"/>
  <c r="M164" i="25" s="1"/>
  <c r="I163" i="25"/>
  <c r="J164" i="25" s="1"/>
  <c r="Q183" i="25"/>
  <c r="E164" i="5"/>
  <c r="F164" i="5" s="1"/>
  <c r="I163" i="5"/>
  <c r="J164" i="5" s="1"/>
  <c r="L163" i="5"/>
  <c r="M164" i="5" s="1"/>
  <c r="D165" i="8"/>
  <c r="Q165" i="5"/>
  <c r="A158" i="20" a="1"/>
  <c r="A176" i="27" a="1"/>
  <c r="E182" i="26" l="1"/>
  <c r="E164" i="31"/>
  <c r="I164" i="31" s="1"/>
  <c r="J165" i="31" s="1"/>
  <c r="P165" i="31" s="1"/>
  <c r="A176" i="27"/>
  <c r="D184" i="26"/>
  <c r="A158" i="20"/>
  <c r="Q166" i="31"/>
  <c r="D167" i="31"/>
  <c r="F163" i="30"/>
  <c r="D182" i="30"/>
  <c r="Q181" i="30"/>
  <c r="I182" i="30"/>
  <c r="S162" i="25"/>
  <c r="J181" i="30"/>
  <c r="P181" i="30" s="1"/>
  <c r="H181" i="26" s="1"/>
  <c r="E183" i="25"/>
  <c r="F183" i="25" s="1"/>
  <c r="E183" i="30"/>
  <c r="I164" i="26"/>
  <c r="R163" i="25"/>
  <c r="J163" i="26"/>
  <c r="K163" i="26" s="1"/>
  <c r="F164" i="31"/>
  <c r="G164" i="26"/>
  <c r="H164" i="26" s="1"/>
  <c r="R163" i="5"/>
  <c r="P164" i="25"/>
  <c r="P164" i="5"/>
  <c r="I164" i="8"/>
  <c r="J164" i="8" s="1"/>
  <c r="K164" i="8" s="1"/>
  <c r="S164" i="5" s="1"/>
  <c r="S163" i="5"/>
  <c r="I164" i="25"/>
  <c r="J165" i="25" s="1"/>
  <c r="L164" i="25"/>
  <c r="M165" i="25" s="1"/>
  <c r="L164" i="5"/>
  <c r="M165" i="5" s="1"/>
  <c r="Q184" i="25"/>
  <c r="E164" i="8"/>
  <c r="G164" i="8" s="1"/>
  <c r="H164" i="8" s="1"/>
  <c r="E165" i="5"/>
  <c r="F165" i="5" s="1"/>
  <c r="I164" i="5"/>
  <c r="J165" i="5" s="1"/>
  <c r="D166" i="8"/>
  <c r="Q166" i="5"/>
  <c r="A159" i="20" a="1"/>
  <c r="A177" i="27" a="1"/>
  <c r="E183" i="26" l="1"/>
  <c r="E165" i="31"/>
  <c r="I165" i="31" s="1"/>
  <c r="J166" i="31" s="1"/>
  <c r="P166" i="31" s="1"/>
  <c r="A177" i="27"/>
  <c r="D185" i="26"/>
  <c r="A159" i="20"/>
  <c r="D168" i="31"/>
  <c r="Q167" i="31"/>
  <c r="F164" i="30"/>
  <c r="D183" i="30"/>
  <c r="Q182" i="30"/>
  <c r="J182" i="30"/>
  <c r="P182" i="30" s="1"/>
  <c r="H182" i="26" s="1"/>
  <c r="S163" i="25"/>
  <c r="E184" i="25"/>
  <c r="F184" i="25" s="1"/>
  <c r="E184" i="30"/>
  <c r="I183" i="30"/>
  <c r="R164" i="25"/>
  <c r="I165" i="26"/>
  <c r="J164" i="26"/>
  <c r="K164" i="26" s="1"/>
  <c r="R164" i="5"/>
  <c r="F165" i="31"/>
  <c r="G165" i="26"/>
  <c r="H165" i="26" s="1"/>
  <c r="P165" i="25"/>
  <c r="I165" i="8"/>
  <c r="J165" i="8" s="1"/>
  <c r="K165" i="8" s="1"/>
  <c r="P165" i="5"/>
  <c r="I165" i="5"/>
  <c r="J166" i="5" s="1"/>
  <c r="E165" i="8"/>
  <c r="G165" i="8" s="1"/>
  <c r="H165" i="8" s="1"/>
  <c r="L165" i="5"/>
  <c r="M166" i="5" s="1"/>
  <c r="Q185" i="25"/>
  <c r="L165" i="25"/>
  <c r="M166" i="25" s="1"/>
  <c r="I165" i="25"/>
  <c r="J166" i="25" s="1"/>
  <c r="E166" i="5"/>
  <c r="F166" i="5" s="1"/>
  <c r="D167" i="8"/>
  <c r="Q167" i="5"/>
  <c r="A178" i="27" a="1"/>
  <c r="A160" i="20" a="1"/>
  <c r="E184" i="26" l="1"/>
  <c r="E166" i="31"/>
  <c r="I166" i="31" s="1"/>
  <c r="J167" i="31" s="1"/>
  <c r="P167" i="31" s="1"/>
  <c r="A178" i="27"/>
  <c r="D186" i="26"/>
  <c r="A160" i="20"/>
  <c r="Q168" i="31"/>
  <c r="D169" i="31"/>
  <c r="F165" i="30"/>
  <c r="D184" i="30"/>
  <c r="Q183" i="30"/>
  <c r="J183" i="30"/>
  <c r="P183" i="30" s="1"/>
  <c r="H183" i="26" s="1"/>
  <c r="I184" i="30"/>
  <c r="S164" i="25"/>
  <c r="E185" i="25"/>
  <c r="F185" i="25" s="1"/>
  <c r="E185" i="30"/>
  <c r="P166" i="25"/>
  <c r="R166" i="25" s="1"/>
  <c r="R165" i="25"/>
  <c r="I166" i="26"/>
  <c r="J165" i="26"/>
  <c r="K165" i="26" s="1"/>
  <c r="R165" i="5"/>
  <c r="F166" i="31"/>
  <c r="G166" i="26"/>
  <c r="H166" i="26" s="1"/>
  <c r="P166" i="5"/>
  <c r="S165" i="5"/>
  <c r="I166" i="8"/>
  <c r="J166" i="8" s="1"/>
  <c r="K166" i="8" s="1"/>
  <c r="S166" i="5" s="1"/>
  <c r="E166" i="8"/>
  <c r="G166" i="8" s="1"/>
  <c r="H166" i="8" s="1"/>
  <c r="Q186" i="25"/>
  <c r="L166" i="5"/>
  <c r="M167" i="5" s="1"/>
  <c r="I166" i="5"/>
  <c r="J167" i="5" s="1"/>
  <c r="E167" i="5"/>
  <c r="F167" i="5" s="1"/>
  <c r="I166" i="25"/>
  <c r="J167" i="25" s="1"/>
  <c r="L166" i="25"/>
  <c r="M167" i="25" s="1"/>
  <c r="D168" i="8"/>
  <c r="Q168" i="5"/>
  <c r="A179" i="27" a="1"/>
  <c r="A161" i="20" a="1"/>
  <c r="E185" i="26" l="1"/>
  <c r="E167" i="31"/>
  <c r="I167" i="31" s="1"/>
  <c r="J168" i="31" s="1"/>
  <c r="P168" i="31" s="1"/>
  <c r="A179" i="27"/>
  <c r="D187" i="26"/>
  <c r="A161" i="20"/>
  <c r="D170" i="31"/>
  <c r="Q169" i="31"/>
  <c r="F166" i="30"/>
  <c r="Q184" i="30"/>
  <c r="D185" i="30"/>
  <c r="S165" i="25"/>
  <c r="E186" i="25"/>
  <c r="F186" i="25" s="1"/>
  <c r="E186" i="30"/>
  <c r="J184" i="30"/>
  <c r="P184" i="30" s="1"/>
  <c r="H184" i="26" s="1"/>
  <c r="I185" i="30"/>
  <c r="I167" i="26"/>
  <c r="J166" i="26"/>
  <c r="K166" i="26" s="1"/>
  <c r="R166" i="5"/>
  <c r="F167" i="31"/>
  <c r="G167" i="26"/>
  <c r="H167" i="26" s="1"/>
  <c r="P167" i="25"/>
  <c r="I167" i="8"/>
  <c r="J167" i="8" s="1"/>
  <c r="K167" i="8" s="1"/>
  <c r="S167" i="5" s="1"/>
  <c r="P167" i="5"/>
  <c r="Q187" i="25"/>
  <c r="E168" i="5"/>
  <c r="F168" i="5" s="1"/>
  <c r="E167" i="8"/>
  <c r="G167" i="8" s="1"/>
  <c r="H167" i="8" s="1"/>
  <c r="I167" i="5"/>
  <c r="J168" i="5" s="1"/>
  <c r="L167" i="5"/>
  <c r="M168" i="5" s="1"/>
  <c r="I167" i="25"/>
  <c r="J168" i="25" s="1"/>
  <c r="L167" i="25"/>
  <c r="M168" i="25" s="1"/>
  <c r="D169" i="8"/>
  <c r="Q169" i="5"/>
  <c r="A162" i="20" a="1"/>
  <c r="A180" i="27" a="1"/>
  <c r="E186" i="26" l="1"/>
  <c r="E168" i="31"/>
  <c r="I168" i="31" s="1"/>
  <c r="J169" i="31" s="1"/>
  <c r="P169" i="31" s="1"/>
  <c r="A180" i="27"/>
  <c r="D188" i="26"/>
  <c r="A162" i="20"/>
  <c r="D171" i="31"/>
  <c r="Q170" i="31"/>
  <c r="F167" i="30"/>
  <c r="Q185" i="30"/>
  <c r="D186" i="30"/>
  <c r="I186" i="30"/>
  <c r="J185" i="30"/>
  <c r="P185" i="30" s="1"/>
  <c r="H185" i="26" s="1"/>
  <c r="S166" i="25"/>
  <c r="E187" i="25"/>
  <c r="F187" i="25" s="1"/>
  <c r="E187" i="30"/>
  <c r="R167" i="25"/>
  <c r="I168" i="26"/>
  <c r="J167" i="26"/>
  <c r="K167" i="26" s="1"/>
  <c r="P168" i="25"/>
  <c r="R167" i="5"/>
  <c r="F168" i="31"/>
  <c r="G168" i="26"/>
  <c r="H168" i="26" s="1"/>
  <c r="I168" i="8"/>
  <c r="J168" i="8" s="1"/>
  <c r="K168" i="8" s="1"/>
  <c r="S168" i="5" s="1"/>
  <c r="P168" i="5"/>
  <c r="I168" i="5"/>
  <c r="J169" i="5" s="1"/>
  <c r="Q188" i="25"/>
  <c r="E168" i="8"/>
  <c r="G168" i="8" s="1"/>
  <c r="H168" i="8" s="1"/>
  <c r="L168" i="25"/>
  <c r="M169" i="25" s="1"/>
  <c r="I168" i="25"/>
  <c r="J169" i="25" s="1"/>
  <c r="L168" i="5"/>
  <c r="M169" i="5" s="1"/>
  <c r="E169" i="5"/>
  <c r="F169" i="5" s="1"/>
  <c r="D170" i="8"/>
  <c r="Q170" i="5"/>
  <c r="A181" i="27" a="1"/>
  <c r="A163" i="20" a="1"/>
  <c r="E187" i="26" l="1"/>
  <c r="E169" i="31"/>
  <c r="I169" i="31" s="1"/>
  <c r="J170" i="31" s="1"/>
  <c r="P170" i="31" s="1"/>
  <c r="A181" i="27"/>
  <c r="D189" i="26"/>
  <c r="A163" i="20"/>
  <c r="Q171" i="31"/>
  <c r="D172" i="31"/>
  <c r="F168" i="30"/>
  <c r="D187" i="30"/>
  <c r="Q186" i="30"/>
  <c r="I187" i="30"/>
  <c r="J186" i="30"/>
  <c r="P186" i="30" s="1"/>
  <c r="H186" i="26" s="1"/>
  <c r="S167" i="25"/>
  <c r="E188" i="25"/>
  <c r="F188" i="25" s="1"/>
  <c r="E188" i="30"/>
  <c r="R168" i="25"/>
  <c r="I169" i="26"/>
  <c r="P169" i="25"/>
  <c r="J168" i="26"/>
  <c r="K168" i="26" s="1"/>
  <c r="R168" i="5"/>
  <c r="F169" i="31"/>
  <c r="G169" i="26"/>
  <c r="H169" i="26" s="1"/>
  <c r="L169" i="5"/>
  <c r="M170" i="5" s="1"/>
  <c r="I169" i="5"/>
  <c r="J170" i="5" s="1"/>
  <c r="I169" i="8"/>
  <c r="J169" i="8" s="1"/>
  <c r="K169" i="8" s="1"/>
  <c r="S169" i="5" s="1"/>
  <c r="E169" i="8"/>
  <c r="G169" i="8" s="1"/>
  <c r="H169" i="8" s="1"/>
  <c r="P169" i="5"/>
  <c r="Q189" i="25"/>
  <c r="E170" i="5"/>
  <c r="F170" i="5" s="1"/>
  <c r="L169" i="25"/>
  <c r="M170" i="25" s="1"/>
  <c r="I169" i="25"/>
  <c r="J170" i="25" s="1"/>
  <c r="D171" i="8"/>
  <c r="Q171" i="5"/>
  <c r="A182" i="27" a="1"/>
  <c r="A164" i="20" a="1"/>
  <c r="E188" i="26" l="1"/>
  <c r="E170" i="31"/>
  <c r="I170" i="31" s="1"/>
  <c r="J171" i="31" s="1"/>
  <c r="P171" i="31" s="1"/>
  <c r="F170" i="31"/>
  <c r="A182" i="27"/>
  <c r="D190" i="26"/>
  <c r="A164" i="20"/>
  <c r="D173" i="31"/>
  <c r="Q172" i="31"/>
  <c r="F169" i="30"/>
  <c r="Q187" i="30"/>
  <c r="D188" i="30"/>
  <c r="J187" i="30"/>
  <c r="P187" i="30" s="1"/>
  <c r="H187" i="26" s="1"/>
  <c r="S168" i="25"/>
  <c r="E189" i="25"/>
  <c r="F189" i="25" s="1"/>
  <c r="E189" i="30"/>
  <c r="I188" i="30"/>
  <c r="R169" i="25"/>
  <c r="I170" i="26"/>
  <c r="J169" i="26"/>
  <c r="K169" i="26" s="1"/>
  <c r="R169" i="5"/>
  <c r="G170" i="26"/>
  <c r="H170" i="26" s="1"/>
  <c r="P170" i="25"/>
  <c r="P170" i="5"/>
  <c r="I170" i="8"/>
  <c r="J170" i="8" s="1"/>
  <c r="K170" i="8" s="1"/>
  <c r="L170" i="25"/>
  <c r="M171" i="25" s="1"/>
  <c r="I170" i="25"/>
  <c r="J171" i="25" s="1"/>
  <c r="E170" i="8"/>
  <c r="G170" i="8" s="1"/>
  <c r="H170" i="8" s="1"/>
  <c r="Q190" i="25"/>
  <c r="I170" i="5"/>
  <c r="J171" i="5" s="1"/>
  <c r="L170" i="5"/>
  <c r="M171" i="5" s="1"/>
  <c r="E171" i="5"/>
  <c r="F171" i="5" s="1"/>
  <c r="D172" i="8"/>
  <c r="Q172" i="5"/>
  <c r="A165" i="20" a="1"/>
  <c r="A183" i="27" a="1"/>
  <c r="E189" i="26" l="1"/>
  <c r="E171" i="31"/>
  <c r="I171" i="31" s="1"/>
  <c r="J172" i="31" s="1"/>
  <c r="P172" i="31" s="1"/>
  <c r="A183" i="27"/>
  <c r="D191" i="26"/>
  <c r="A165" i="20"/>
  <c r="Q173" i="31"/>
  <c r="D174" i="31"/>
  <c r="F170" i="30"/>
  <c r="D189" i="30"/>
  <c r="Q188" i="30"/>
  <c r="I189" i="30"/>
  <c r="S169" i="25"/>
  <c r="E190" i="25"/>
  <c r="F190" i="25" s="1"/>
  <c r="E190" i="30"/>
  <c r="J188" i="30"/>
  <c r="P188" i="30" s="1"/>
  <c r="H188" i="26" s="1"/>
  <c r="I171" i="26"/>
  <c r="R170" i="25"/>
  <c r="J170" i="26"/>
  <c r="K170" i="26" s="1"/>
  <c r="F171" i="31"/>
  <c r="G171" i="26"/>
  <c r="H171" i="26" s="1"/>
  <c r="R170" i="5"/>
  <c r="P171" i="25"/>
  <c r="I171" i="8"/>
  <c r="J171" i="8" s="1"/>
  <c r="K171" i="8" s="1"/>
  <c r="S171" i="5" s="1"/>
  <c r="S170" i="5"/>
  <c r="I171" i="5"/>
  <c r="J172" i="5" s="1"/>
  <c r="P171" i="5"/>
  <c r="L171" i="5"/>
  <c r="M172" i="5" s="1"/>
  <c r="E171" i="8"/>
  <c r="G171" i="8" s="1"/>
  <c r="H171" i="8" s="1"/>
  <c r="Q191" i="25"/>
  <c r="E172" i="5"/>
  <c r="F172" i="5" s="1"/>
  <c r="I171" i="25"/>
  <c r="J172" i="25" s="1"/>
  <c r="L171" i="25"/>
  <c r="M172" i="25" s="1"/>
  <c r="D173" i="8"/>
  <c r="Q173" i="5"/>
  <c r="A166" i="20" a="1"/>
  <c r="A184" i="27" a="1"/>
  <c r="E190" i="26" l="1"/>
  <c r="E172" i="31"/>
  <c r="I172" i="31" s="1"/>
  <c r="J173" i="31" s="1"/>
  <c r="P173" i="31" s="1"/>
  <c r="A184" i="27"/>
  <c r="D192" i="26"/>
  <c r="A166" i="20"/>
  <c r="Q174" i="31"/>
  <c r="D175" i="31"/>
  <c r="F171" i="30"/>
  <c r="Q189" i="30"/>
  <c r="D190" i="30"/>
  <c r="J189" i="30"/>
  <c r="P189" i="30" s="1"/>
  <c r="H189" i="26" s="1"/>
  <c r="I190" i="30"/>
  <c r="S170" i="25"/>
  <c r="E191" i="25"/>
  <c r="F191" i="25" s="1"/>
  <c r="E191" i="30"/>
  <c r="R171" i="25"/>
  <c r="I172" i="26"/>
  <c r="J171" i="26"/>
  <c r="K171" i="26" s="1"/>
  <c r="R171" i="5"/>
  <c r="F172" i="31"/>
  <c r="G172" i="26"/>
  <c r="H172" i="26" s="1"/>
  <c r="P172" i="25"/>
  <c r="I172" i="8"/>
  <c r="J172" i="8" s="1"/>
  <c r="K172" i="8" s="1"/>
  <c r="S172" i="5" s="1"/>
  <c r="P172" i="5"/>
  <c r="E172" i="8"/>
  <c r="G172" i="8" s="1"/>
  <c r="H172" i="8" s="1"/>
  <c r="Q192" i="25"/>
  <c r="I172" i="25"/>
  <c r="J173" i="25" s="1"/>
  <c r="L172" i="25"/>
  <c r="M173" i="25" s="1"/>
  <c r="E173" i="5"/>
  <c r="F173" i="5" s="1"/>
  <c r="L172" i="5"/>
  <c r="M173" i="5" s="1"/>
  <c r="I172" i="5"/>
  <c r="J173" i="5" s="1"/>
  <c r="D174" i="8"/>
  <c r="Q174" i="5"/>
  <c r="A167" i="20" a="1"/>
  <c r="A185" i="27" a="1"/>
  <c r="E191" i="26" l="1"/>
  <c r="E173" i="31"/>
  <c r="I173" i="31" s="1"/>
  <c r="J174" i="31" s="1"/>
  <c r="P174" i="31" s="1"/>
  <c r="A185" i="27"/>
  <c r="D193" i="26"/>
  <c r="A167" i="20"/>
  <c r="D176" i="31"/>
  <c r="Q175" i="31"/>
  <c r="F172" i="30"/>
  <c r="Q190" i="30"/>
  <c r="D191" i="30"/>
  <c r="S171" i="25"/>
  <c r="E192" i="25"/>
  <c r="F192" i="25" s="1"/>
  <c r="E192" i="30"/>
  <c r="J190" i="30"/>
  <c r="P190" i="30" s="1"/>
  <c r="H190" i="26" s="1"/>
  <c r="I191" i="30"/>
  <c r="R172" i="25"/>
  <c r="I173" i="26"/>
  <c r="J172" i="26"/>
  <c r="K172" i="26" s="1"/>
  <c r="R172" i="5"/>
  <c r="F173" i="31"/>
  <c r="G173" i="26"/>
  <c r="H173" i="26" s="1"/>
  <c r="P173" i="25"/>
  <c r="I173" i="8"/>
  <c r="J173" i="8" s="1"/>
  <c r="K173" i="8" s="1"/>
  <c r="S173" i="5" s="1"/>
  <c r="P173" i="5"/>
  <c r="I173" i="25"/>
  <c r="J174" i="25" s="1"/>
  <c r="L173" i="25"/>
  <c r="M174" i="25" s="1"/>
  <c r="I173" i="5"/>
  <c r="J174" i="5" s="1"/>
  <c r="E173" i="8"/>
  <c r="G173" i="8" s="1"/>
  <c r="H173" i="8" s="1"/>
  <c r="E174" i="5"/>
  <c r="F174" i="5" s="1"/>
  <c r="Q193" i="25"/>
  <c r="L173" i="5"/>
  <c r="M174" i="5" s="1"/>
  <c r="D175" i="8"/>
  <c r="Q175" i="5"/>
  <c r="A186" i="27" a="1"/>
  <c r="A168" i="20" a="1"/>
  <c r="E192" i="26" l="1"/>
  <c r="E174" i="31"/>
  <c r="I174" i="31" s="1"/>
  <c r="J175" i="31" s="1"/>
  <c r="P175" i="31" s="1"/>
  <c r="A186" i="27"/>
  <c r="D194" i="26"/>
  <c r="A168" i="20"/>
  <c r="Q176" i="31"/>
  <c r="D177" i="31"/>
  <c r="F173" i="30"/>
  <c r="D192" i="30"/>
  <c r="Q191" i="30"/>
  <c r="J191" i="30"/>
  <c r="P191" i="30" s="1"/>
  <c r="H191" i="26" s="1"/>
  <c r="S172" i="25"/>
  <c r="I192" i="30"/>
  <c r="E193" i="25"/>
  <c r="F193" i="25" s="1"/>
  <c r="E193" i="30"/>
  <c r="R173" i="25"/>
  <c r="I174" i="26"/>
  <c r="J173" i="26"/>
  <c r="K173" i="26" s="1"/>
  <c r="R173" i="5"/>
  <c r="F174" i="31"/>
  <c r="G174" i="26"/>
  <c r="H174" i="26" s="1"/>
  <c r="P174" i="25"/>
  <c r="I174" i="8"/>
  <c r="J174" i="8" s="1"/>
  <c r="K174" i="8" s="1"/>
  <c r="S174" i="5" s="1"/>
  <c r="P174" i="5"/>
  <c r="L174" i="25"/>
  <c r="M175" i="25" s="1"/>
  <c r="I174" i="25"/>
  <c r="J175" i="25" s="1"/>
  <c r="E174" i="8"/>
  <c r="G174" i="8" s="1"/>
  <c r="H174" i="8" s="1"/>
  <c r="E175" i="5"/>
  <c r="F175" i="5" s="1"/>
  <c r="I174" i="5"/>
  <c r="J175" i="5" s="1"/>
  <c r="L174" i="5"/>
  <c r="M175" i="5" s="1"/>
  <c r="Q194" i="25"/>
  <c r="D176" i="8"/>
  <c r="Q176" i="5"/>
  <c r="A169" i="20" a="1"/>
  <c r="A187" i="27" a="1"/>
  <c r="E193" i="26" l="1"/>
  <c r="E175" i="31"/>
  <c r="I175" i="31" s="1"/>
  <c r="J176" i="31" s="1"/>
  <c r="P176" i="31" s="1"/>
  <c r="A187" i="27"/>
  <c r="D195" i="26"/>
  <c r="A169" i="20"/>
  <c r="D178" i="31"/>
  <c r="Q177" i="31"/>
  <c r="F174" i="30"/>
  <c r="Q192" i="30"/>
  <c r="D193" i="30"/>
  <c r="I193" i="30"/>
  <c r="S173" i="25"/>
  <c r="E194" i="25"/>
  <c r="F194" i="25" s="1"/>
  <c r="E194" i="30"/>
  <c r="J192" i="30"/>
  <c r="P192" i="30" s="1"/>
  <c r="H192" i="26" s="1"/>
  <c r="R174" i="25"/>
  <c r="I175" i="26"/>
  <c r="J174" i="26"/>
  <c r="K174" i="26" s="1"/>
  <c r="R174" i="5"/>
  <c r="F175" i="31"/>
  <c r="G175" i="26"/>
  <c r="H175" i="26" s="1"/>
  <c r="P175" i="25"/>
  <c r="I175" i="8"/>
  <c r="J175" i="8" s="1"/>
  <c r="K175" i="8" s="1"/>
  <c r="S175" i="5" s="1"/>
  <c r="P175" i="5"/>
  <c r="I175" i="25"/>
  <c r="J176" i="25" s="1"/>
  <c r="L175" i="25"/>
  <c r="M176" i="25" s="1"/>
  <c r="E175" i="8"/>
  <c r="G175" i="8" s="1"/>
  <c r="H175" i="8" s="1"/>
  <c r="Q195" i="25"/>
  <c r="I175" i="5"/>
  <c r="J176" i="5" s="1"/>
  <c r="E176" i="5"/>
  <c r="F176" i="5" s="1"/>
  <c r="L175" i="5"/>
  <c r="M176" i="5" s="1"/>
  <c r="D177" i="8"/>
  <c r="Q177" i="5"/>
  <c r="A170" i="20" a="1"/>
  <c r="A188" i="27" a="1"/>
  <c r="E194" i="26" l="1"/>
  <c r="E176" i="31"/>
  <c r="I176" i="31" s="1"/>
  <c r="J177" i="31" s="1"/>
  <c r="P177" i="31" s="1"/>
  <c r="A188" i="27"/>
  <c r="D196" i="26"/>
  <c r="A170" i="20"/>
  <c r="D179" i="31"/>
  <c r="Q178" i="31"/>
  <c r="F175" i="30"/>
  <c r="Q193" i="30"/>
  <c r="D194" i="30"/>
  <c r="J193" i="30"/>
  <c r="P193" i="30" s="1"/>
  <c r="H193" i="26" s="1"/>
  <c r="I194" i="30"/>
  <c r="S174" i="25"/>
  <c r="E195" i="25"/>
  <c r="F195" i="25" s="1"/>
  <c r="E195" i="30"/>
  <c r="R175" i="25"/>
  <c r="I176" i="26"/>
  <c r="J175" i="26"/>
  <c r="K175" i="26" s="1"/>
  <c r="R175" i="5"/>
  <c r="F176" i="31"/>
  <c r="G176" i="26"/>
  <c r="H176" i="26" s="1"/>
  <c r="P176" i="25"/>
  <c r="I176" i="8"/>
  <c r="J176" i="8" s="1"/>
  <c r="K176" i="8" s="1"/>
  <c r="S176" i="5" s="1"/>
  <c r="E176" i="8"/>
  <c r="G176" i="8" s="1"/>
  <c r="H176" i="8" s="1"/>
  <c r="I176" i="5"/>
  <c r="J177" i="5" s="1"/>
  <c r="L176" i="5"/>
  <c r="M177" i="5" s="1"/>
  <c r="P176" i="5"/>
  <c r="Q196" i="25"/>
  <c r="E177" i="5"/>
  <c r="F177" i="5" s="1"/>
  <c r="L176" i="25"/>
  <c r="M177" i="25" s="1"/>
  <c r="I176" i="25"/>
  <c r="J177" i="25" s="1"/>
  <c r="D178" i="8"/>
  <c r="Q178" i="5"/>
  <c r="A189" i="27" a="1"/>
  <c r="A171" i="20" a="1"/>
  <c r="E195" i="26" l="1"/>
  <c r="E177" i="31"/>
  <c r="I177" i="31" s="1"/>
  <c r="J178" i="31" s="1"/>
  <c r="P178" i="31" s="1"/>
  <c r="A189" i="27"/>
  <c r="D197" i="26"/>
  <c r="A171" i="20"/>
  <c r="D180" i="31"/>
  <c r="Q179" i="31"/>
  <c r="F176" i="30"/>
  <c r="Q194" i="30"/>
  <c r="D195" i="30"/>
  <c r="S175" i="25"/>
  <c r="J194" i="30"/>
  <c r="P194" i="30" s="1"/>
  <c r="H194" i="26" s="1"/>
  <c r="E196" i="25"/>
  <c r="F196" i="25" s="1"/>
  <c r="E196" i="30"/>
  <c r="I195" i="30"/>
  <c r="R176" i="25"/>
  <c r="I177" i="26"/>
  <c r="P177" i="25"/>
  <c r="J176" i="26"/>
  <c r="K176" i="26" s="1"/>
  <c r="F177" i="31"/>
  <c r="G177" i="26"/>
  <c r="R176" i="5"/>
  <c r="P177" i="5"/>
  <c r="I177" i="8"/>
  <c r="J177" i="8" s="1"/>
  <c r="K177" i="8" s="1"/>
  <c r="I177" i="25"/>
  <c r="J178" i="25" s="1"/>
  <c r="L177" i="25"/>
  <c r="M178" i="25" s="1"/>
  <c r="E177" i="8"/>
  <c r="G177" i="8" s="1"/>
  <c r="H177" i="8" s="1"/>
  <c r="E178" i="5"/>
  <c r="F178" i="5" s="1"/>
  <c r="Q197" i="25"/>
  <c r="I177" i="5"/>
  <c r="J178" i="5" s="1"/>
  <c r="L177" i="5"/>
  <c r="M178" i="5" s="1"/>
  <c r="D179" i="8"/>
  <c r="Q179" i="5"/>
  <c r="A172" i="20" a="1"/>
  <c r="A190" i="27" a="1"/>
  <c r="E196" i="26" l="1"/>
  <c r="E178" i="31"/>
  <c r="I178" i="31" s="1"/>
  <c r="J179" i="31" s="1"/>
  <c r="P179" i="31" s="1"/>
  <c r="A190" i="27"/>
  <c r="D198" i="26"/>
  <c r="A172" i="20"/>
  <c r="Q180" i="31"/>
  <c r="D181" i="31"/>
  <c r="F177" i="30"/>
  <c r="Q195" i="30"/>
  <c r="D196" i="30"/>
  <c r="J195" i="30"/>
  <c r="P195" i="30" s="1"/>
  <c r="H195" i="26" s="1"/>
  <c r="I196" i="30"/>
  <c r="S176" i="25"/>
  <c r="E197" i="25"/>
  <c r="F197" i="25" s="1"/>
  <c r="E197" i="30"/>
  <c r="I178" i="26"/>
  <c r="R177" i="25"/>
  <c r="J177" i="26"/>
  <c r="K177" i="26" s="1"/>
  <c r="R177" i="5"/>
  <c r="F178" i="31"/>
  <c r="G178" i="26"/>
  <c r="I178" i="8"/>
  <c r="J178" i="8" s="1"/>
  <c r="K178" i="8" s="1"/>
  <c r="S178" i="5" s="1"/>
  <c r="P178" i="25"/>
  <c r="S177" i="5"/>
  <c r="P178" i="5"/>
  <c r="E178" i="8"/>
  <c r="G178" i="8" s="1"/>
  <c r="H178" i="8" s="1"/>
  <c r="I178" i="5"/>
  <c r="J179" i="5" s="1"/>
  <c r="I178" i="25"/>
  <c r="J179" i="25" s="1"/>
  <c r="L178" i="25"/>
  <c r="M179" i="25" s="1"/>
  <c r="Q198" i="25"/>
  <c r="E179" i="5"/>
  <c r="F179" i="5" s="1"/>
  <c r="L178" i="5"/>
  <c r="M179" i="5" s="1"/>
  <c r="D180" i="8"/>
  <c r="Q180" i="5"/>
  <c r="A191" i="27" a="1"/>
  <c r="A173" i="20" a="1"/>
  <c r="E197" i="26" l="1"/>
  <c r="E179" i="31"/>
  <c r="I179" i="31" s="1"/>
  <c r="J180" i="31" s="1"/>
  <c r="P180" i="31" s="1"/>
  <c r="A191" i="27"/>
  <c r="D199" i="26"/>
  <c r="A173" i="20"/>
  <c r="D182" i="31"/>
  <c r="Q181" i="31"/>
  <c r="F178" i="30"/>
  <c r="Q196" i="30"/>
  <c r="D197" i="30"/>
  <c r="S177" i="25"/>
  <c r="J196" i="30"/>
  <c r="P196" i="30" s="1"/>
  <c r="H196" i="26" s="1"/>
  <c r="E198" i="25"/>
  <c r="F198" i="25" s="1"/>
  <c r="E198" i="30"/>
  <c r="I197" i="30"/>
  <c r="R178" i="25"/>
  <c r="I179" i="26"/>
  <c r="J178" i="26"/>
  <c r="K178" i="26" s="1"/>
  <c r="F179" i="31"/>
  <c r="G179" i="26"/>
  <c r="R178" i="5"/>
  <c r="P179" i="25"/>
  <c r="R179" i="25" s="1"/>
  <c r="I179" i="8"/>
  <c r="J179" i="8" s="1"/>
  <c r="K179" i="8" s="1"/>
  <c r="P179" i="5"/>
  <c r="Q199" i="25"/>
  <c r="I179" i="5"/>
  <c r="J180" i="5" s="1"/>
  <c r="L179" i="5"/>
  <c r="M180" i="5" s="1"/>
  <c r="E180" i="5"/>
  <c r="F180" i="5" s="1"/>
  <c r="E179" i="8"/>
  <c r="G179" i="8" s="1"/>
  <c r="H179" i="8" s="1"/>
  <c r="I179" i="25"/>
  <c r="J180" i="25" s="1"/>
  <c r="L179" i="25"/>
  <c r="M180" i="25" s="1"/>
  <c r="D181" i="8"/>
  <c r="Q181" i="5"/>
  <c r="A174" i="20" a="1"/>
  <c r="A192" i="27" a="1"/>
  <c r="E198" i="26" l="1"/>
  <c r="E180" i="31"/>
  <c r="I180" i="31" s="1"/>
  <c r="J181" i="31" s="1"/>
  <c r="P181" i="31" s="1"/>
  <c r="A192" i="27"/>
  <c r="D200" i="26"/>
  <c r="A174" i="20"/>
  <c r="Q182" i="31"/>
  <c r="D183" i="31"/>
  <c r="F179" i="30"/>
  <c r="Q197" i="30"/>
  <c r="D198" i="30"/>
  <c r="I198" i="30"/>
  <c r="S178" i="25"/>
  <c r="J197" i="30"/>
  <c r="P197" i="30" s="1"/>
  <c r="H197" i="26" s="1"/>
  <c r="E199" i="25"/>
  <c r="F199" i="25" s="1"/>
  <c r="E199" i="30"/>
  <c r="I180" i="26"/>
  <c r="J179" i="26"/>
  <c r="K179" i="26" s="1"/>
  <c r="R179" i="5"/>
  <c r="F180" i="31"/>
  <c r="G180" i="26"/>
  <c r="P180" i="25"/>
  <c r="R180" i="25" s="1"/>
  <c r="S179" i="5"/>
  <c r="I180" i="8"/>
  <c r="J180" i="8" s="1"/>
  <c r="K180" i="8" s="1"/>
  <c r="S180" i="5" s="1"/>
  <c r="P180" i="5"/>
  <c r="L180" i="25"/>
  <c r="M181" i="25" s="1"/>
  <c r="I180" i="25"/>
  <c r="J181" i="25" s="1"/>
  <c r="E180" i="8"/>
  <c r="G180" i="8" s="1"/>
  <c r="H180" i="8" s="1"/>
  <c r="I180" i="5"/>
  <c r="J181" i="5" s="1"/>
  <c r="E181" i="5"/>
  <c r="F181" i="5" s="1"/>
  <c r="Q200" i="25"/>
  <c r="L180" i="5"/>
  <c r="M181" i="5" s="1"/>
  <c r="D182" i="8"/>
  <c r="Q182" i="5"/>
  <c r="A193" i="27" a="1"/>
  <c r="A175" i="20" a="1"/>
  <c r="E199" i="26" l="1"/>
  <c r="E181" i="31"/>
  <c r="I181" i="31" s="1"/>
  <c r="J182" i="31" s="1"/>
  <c r="P182" i="31" s="1"/>
  <c r="A193" i="27"/>
  <c r="D201" i="26"/>
  <c r="A175" i="20"/>
  <c r="D184" i="31"/>
  <c r="Q183" i="31"/>
  <c r="F180" i="30"/>
  <c r="D199" i="30"/>
  <c r="Q198" i="30"/>
  <c r="J198" i="30"/>
  <c r="P198" i="30" s="1"/>
  <c r="H198" i="26" s="1"/>
  <c r="S179" i="25"/>
  <c r="E200" i="25"/>
  <c r="F200" i="25" s="1"/>
  <c r="E200" i="30"/>
  <c r="I199" i="30"/>
  <c r="I181" i="26"/>
  <c r="J180" i="26"/>
  <c r="K180" i="26" s="1"/>
  <c r="R180" i="5"/>
  <c r="F181" i="31"/>
  <c r="G181" i="26"/>
  <c r="P181" i="25"/>
  <c r="P181" i="5"/>
  <c r="I181" i="8"/>
  <c r="J181" i="8" s="1"/>
  <c r="K181" i="8" s="1"/>
  <c r="S181" i="5" s="1"/>
  <c r="E181" i="8"/>
  <c r="G181" i="8" s="1"/>
  <c r="H181" i="8" s="1"/>
  <c r="L181" i="25"/>
  <c r="M182" i="25" s="1"/>
  <c r="I181" i="25"/>
  <c r="J182" i="25" s="1"/>
  <c r="E182" i="5"/>
  <c r="F182" i="5" s="1"/>
  <c r="I181" i="5"/>
  <c r="J182" i="5" s="1"/>
  <c r="L181" i="5"/>
  <c r="M182" i="5" s="1"/>
  <c r="Q201" i="25"/>
  <c r="D183" i="8"/>
  <c r="Q183" i="5"/>
  <c r="A194" i="27" a="1"/>
  <c r="A176" i="20" a="1"/>
  <c r="E200" i="26" l="1"/>
  <c r="E182" i="31"/>
  <c r="I182" i="31" s="1"/>
  <c r="J183" i="31" s="1"/>
  <c r="P183" i="31" s="1"/>
  <c r="A194" i="27"/>
  <c r="D202" i="26"/>
  <c r="A176" i="20"/>
  <c r="D185" i="31"/>
  <c r="Q184" i="31"/>
  <c r="F181" i="30"/>
  <c r="Q199" i="30"/>
  <c r="D200" i="30"/>
  <c r="I200" i="30"/>
  <c r="S180" i="25"/>
  <c r="E201" i="25"/>
  <c r="F201" i="25" s="1"/>
  <c r="E201" i="30"/>
  <c r="J199" i="30"/>
  <c r="P199" i="30" s="1"/>
  <c r="H199" i="26" s="1"/>
  <c r="R181" i="25"/>
  <c r="I182" i="26"/>
  <c r="J181" i="26"/>
  <c r="K181" i="26" s="1"/>
  <c r="R181" i="5"/>
  <c r="F182" i="31"/>
  <c r="G182" i="26"/>
  <c r="P182" i="25"/>
  <c r="I182" i="8"/>
  <c r="J182" i="8" s="1"/>
  <c r="K182" i="8" s="1"/>
  <c r="S182" i="5" s="1"/>
  <c r="P182" i="5"/>
  <c r="E182" i="8"/>
  <c r="G182" i="8" s="1"/>
  <c r="H182" i="8" s="1"/>
  <c r="E183" i="5"/>
  <c r="F183" i="5" s="1"/>
  <c r="I182" i="25"/>
  <c r="J183" i="25" s="1"/>
  <c r="L182" i="25"/>
  <c r="M183" i="25" s="1"/>
  <c r="L182" i="5"/>
  <c r="M183" i="5" s="1"/>
  <c r="I182" i="5"/>
  <c r="J183" i="5" s="1"/>
  <c r="Q202" i="25"/>
  <c r="D184" i="8"/>
  <c r="Q184" i="5"/>
  <c r="A177" i="20" a="1"/>
  <c r="A195" i="27" a="1"/>
  <c r="E201" i="26" l="1"/>
  <c r="E183" i="31"/>
  <c r="I183" i="31" s="1"/>
  <c r="J184" i="31" s="1"/>
  <c r="P184" i="31" s="1"/>
  <c r="A195" i="27"/>
  <c r="D203" i="26"/>
  <c r="A177" i="20"/>
  <c r="Q185" i="31"/>
  <c r="D186" i="31"/>
  <c r="F182" i="30"/>
  <c r="D201" i="30"/>
  <c r="Q200" i="30"/>
  <c r="J200" i="30"/>
  <c r="P200" i="30" s="1"/>
  <c r="H200" i="26" s="1"/>
  <c r="I201" i="30"/>
  <c r="S181" i="25"/>
  <c r="E202" i="25"/>
  <c r="F202" i="25" s="1"/>
  <c r="E202" i="30"/>
  <c r="R182" i="25"/>
  <c r="I183" i="26"/>
  <c r="J182" i="26"/>
  <c r="K182" i="26" s="1"/>
  <c r="R182" i="5"/>
  <c r="F183" i="31"/>
  <c r="G183" i="26"/>
  <c r="P183" i="25"/>
  <c r="I183" i="8"/>
  <c r="J183" i="8" s="1"/>
  <c r="K183" i="8" s="1"/>
  <c r="I183" i="5"/>
  <c r="J184" i="5" s="1"/>
  <c r="P183" i="5"/>
  <c r="E183" i="8"/>
  <c r="G183" i="8" s="1"/>
  <c r="H183" i="8" s="1"/>
  <c r="E184" i="5"/>
  <c r="F184" i="5" s="1"/>
  <c r="L183" i="5"/>
  <c r="M184" i="5" s="1"/>
  <c r="L183" i="25"/>
  <c r="M184" i="25" s="1"/>
  <c r="I183" i="25"/>
  <c r="J184" i="25" s="1"/>
  <c r="Q203" i="25"/>
  <c r="D185" i="8"/>
  <c r="Q185" i="5"/>
  <c r="A178" i="20" a="1"/>
  <c r="A196" i="27" a="1"/>
  <c r="E202" i="26" l="1"/>
  <c r="E184" i="31"/>
  <c r="I184" i="31" s="1"/>
  <c r="J185" i="31" s="1"/>
  <c r="P185" i="31" s="1"/>
  <c r="A196" i="27"/>
  <c r="D204" i="26"/>
  <c r="A178" i="20"/>
  <c r="Q186" i="31"/>
  <c r="D187" i="31"/>
  <c r="F183" i="30"/>
  <c r="D202" i="30"/>
  <c r="Q201" i="30"/>
  <c r="S182" i="25"/>
  <c r="E203" i="25"/>
  <c r="F203" i="25" s="1"/>
  <c r="E203" i="30"/>
  <c r="J201" i="30"/>
  <c r="P201" i="30" s="1"/>
  <c r="H201" i="26" s="1"/>
  <c r="I202" i="30"/>
  <c r="P184" i="25"/>
  <c r="R184" i="25" s="1"/>
  <c r="R183" i="25"/>
  <c r="I184" i="26"/>
  <c r="J183" i="26"/>
  <c r="K183" i="26" s="1"/>
  <c r="R183" i="5"/>
  <c r="F184" i="31"/>
  <c r="G184" i="26"/>
  <c r="I184" i="8"/>
  <c r="J184" i="8" s="1"/>
  <c r="K184" i="8" s="1"/>
  <c r="S183" i="5"/>
  <c r="P184" i="5"/>
  <c r="E184" i="8"/>
  <c r="G184" i="8" s="1"/>
  <c r="H184" i="8" s="1"/>
  <c r="E185" i="5"/>
  <c r="F185" i="5" s="1"/>
  <c r="L184" i="25"/>
  <c r="M185" i="25" s="1"/>
  <c r="I184" i="25"/>
  <c r="J185" i="25" s="1"/>
  <c r="I184" i="5"/>
  <c r="J185" i="5" s="1"/>
  <c r="L184" i="5"/>
  <c r="M185" i="5" s="1"/>
  <c r="Q204" i="25"/>
  <c r="D186" i="8"/>
  <c r="Q186" i="5"/>
  <c r="A179" i="20" a="1"/>
  <c r="A197" i="27" a="1"/>
  <c r="E203" i="26" l="1"/>
  <c r="E185" i="31"/>
  <c r="I185" i="31" s="1"/>
  <c r="J186" i="31" s="1"/>
  <c r="P186" i="31" s="1"/>
  <c r="A197" i="27"/>
  <c r="D205" i="26"/>
  <c r="A179" i="20"/>
  <c r="D188" i="31"/>
  <c r="Q187" i="31"/>
  <c r="F184" i="30"/>
  <c r="Q202" i="30"/>
  <c r="D203" i="30"/>
  <c r="I203" i="30"/>
  <c r="J202" i="30"/>
  <c r="P202" i="30" s="1"/>
  <c r="H202" i="26" s="1"/>
  <c r="S183" i="25"/>
  <c r="E204" i="25"/>
  <c r="F204" i="25" s="1"/>
  <c r="E204" i="30"/>
  <c r="I185" i="26"/>
  <c r="J184" i="26"/>
  <c r="K184" i="26" s="1"/>
  <c r="R184" i="5"/>
  <c r="F185" i="31"/>
  <c r="G185" i="26"/>
  <c r="P185" i="25"/>
  <c r="S184" i="5"/>
  <c r="I185" i="8"/>
  <c r="J185" i="8" s="1"/>
  <c r="K185" i="8" s="1"/>
  <c r="S185" i="5" s="1"/>
  <c r="E185" i="8"/>
  <c r="G185" i="8" s="1"/>
  <c r="H185" i="8" s="1"/>
  <c r="P185" i="5"/>
  <c r="I185" i="25"/>
  <c r="J186" i="25" s="1"/>
  <c r="L185" i="25"/>
  <c r="M186" i="25" s="1"/>
  <c r="Q205" i="25"/>
  <c r="E186" i="5"/>
  <c r="F186" i="5" s="1"/>
  <c r="I185" i="5"/>
  <c r="J186" i="5" s="1"/>
  <c r="L185" i="5"/>
  <c r="M186" i="5" s="1"/>
  <c r="D187" i="8"/>
  <c r="Q187" i="5"/>
  <c r="A198" i="27" a="1"/>
  <c r="A180" i="20" a="1"/>
  <c r="E204" i="26" l="1"/>
  <c r="E186" i="31"/>
  <c r="I186" i="31" s="1"/>
  <c r="J187" i="31" s="1"/>
  <c r="P187" i="31" s="1"/>
  <c r="A198" i="27"/>
  <c r="D206" i="26"/>
  <c r="A180" i="20"/>
  <c r="D189" i="31"/>
  <c r="Q188" i="31"/>
  <c r="F185" i="30"/>
  <c r="D204" i="30"/>
  <c r="Q203" i="30"/>
  <c r="J203" i="30"/>
  <c r="P203" i="30" s="1"/>
  <c r="H203" i="26" s="1"/>
  <c r="S184" i="25"/>
  <c r="E205" i="25"/>
  <c r="F205" i="25" s="1"/>
  <c r="E205" i="30"/>
  <c r="I204" i="30"/>
  <c r="R185" i="25"/>
  <c r="I186" i="26"/>
  <c r="J185" i="26"/>
  <c r="K185" i="26" s="1"/>
  <c r="R185" i="5"/>
  <c r="F186" i="31"/>
  <c r="G186" i="26"/>
  <c r="P186" i="25"/>
  <c r="I186" i="8"/>
  <c r="J186" i="8" s="1"/>
  <c r="K186" i="8" s="1"/>
  <c r="P186" i="5"/>
  <c r="E186" i="8"/>
  <c r="G186" i="8" s="1"/>
  <c r="H186" i="8" s="1"/>
  <c r="Q206" i="25"/>
  <c r="E187" i="5"/>
  <c r="F187" i="5" s="1"/>
  <c r="L186" i="5"/>
  <c r="M187" i="5" s="1"/>
  <c r="I186" i="5"/>
  <c r="J187" i="5" s="1"/>
  <c r="I186" i="25"/>
  <c r="J187" i="25" s="1"/>
  <c r="L186" i="25"/>
  <c r="M187" i="25" s="1"/>
  <c r="D188" i="8"/>
  <c r="Q188" i="5"/>
  <c r="A199" i="27" a="1"/>
  <c r="A181" i="20" a="1"/>
  <c r="E205" i="26" l="1"/>
  <c r="E187" i="31"/>
  <c r="I187" i="31" s="1"/>
  <c r="J188" i="31" s="1"/>
  <c r="P188" i="31" s="1"/>
  <c r="A199" i="27"/>
  <c r="D207" i="26"/>
  <c r="A181" i="20"/>
  <c r="Q189" i="31"/>
  <c r="D190" i="31"/>
  <c r="F186" i="30"/>
  <c r="D205" i="30"/>
  <c r="Q204" i="30"/>
  <c r="I205" i="30"/>
  <c r="S185" i="25"/>
  <c r="J204" i="30"/>
  <c r="P204" i="30" s="1"/>
  <c r="H204" i="26" s="1"/>
  <c r="E206" i="25"/>
  <c r="F206" i="25" s="1"/>
  <c r="E206" i="30"/>
  <c r="R186" i="25"/>
  <c r="I187" i="26"/>
  <c r="J186" i="26"/>
  <c r="K186" i="26" s="1"/>
  <c r="F187" i="31"/>
  <c r="G187" i="26"/>
  <c r="R186" i="5"/>
  <c r="P187" i="25"/>
  <c r="I187" i="8"/>
  <c r="J187" i="8" s="1"/>
  <c r="K187" i="8" s="1"/>
  <c r="E187" i="8"/>
  <c r="G187" i="8" s="1"/>
  <c r="H187" i="8" s="1"/>
  <c r="P187" i="5"/>
  <c r="S186" i="5"/>
  <c r="L187" i="25"/>
  <c r="M188" i="25" s="1"/>
  <c r="I187" i="25"/>
  <c r="J188" i="25" s="1"/>
  <c r="Q207" i="25"/>
  <c r="E188" i="5"/>
  <c r="F188" i="5" s="1"/>
  <c r="I187" i="5"/>
  <c r="J188" i="5" s="1"/>
  <c r="L187" i="5"/>
  <c r="M188" i="5" s="1"/>
  <c r="D189" i="8"/>
  <c r="Q189" i="5"/>
  <c r="A200" i="27" a="1"/>
  <c r="A182" i="20" a="1"/>
  <c r="E206" i="26" l="1"/>
  <c r="E188" i="31"/>
  <c r="I188" i="31" s="1"/>
  <c r="J189" i="31" s="1"/>
  <c r="P189" i="31" s="1"/>
  <c r="A200" i="27"/>
  <c r="D208" i="26"/>
  <c r="A182" i="20"/>
  <c r="Q190" i="31"/>
  <c r="D191" i="31"/>
  <c r="F187" i="30"/>
  <c r="D206" i="30"/>
  <c r="Q205" i="30"/>
  <c r="I206" i="30"/>
  <c r="J205" i="30"/>
  <c r="P205" i="30" s="1"/>
  <c r="H205" i="26" s="1"/>
  <c r="S186" i="25"/>
  <c r="E207" i="25"/>
  <c r="F207" i="25" s="1"/>
  <c r="E207" i="30"/>
  <c r="R187" i="25"/>
  <c r="I188" i="26"/>
  <c r="P188" i="25"/>
  <c r="J187" i="26"/>
  <c r="K187" i="26" s="1"/>
  <c r="R187" i="5"/>
  <c r="F188" i="31"/>
  <c r="G188" i="26"/>
  <c r="S187" i="5"/>
  <c r="I188" i="8"/>
  <c r="J188" i="8" s="1"/>
  <c r="K188" i="8" s="1"/>
  <c r="S188" i="5" s="1"/>
  <c r="P188" i="5"/>
  <c r="Q208" i="25"/>
  <c r="E188" i="8"/>
  <c r="G188" i="8" s="1"/>
  <c r="H188" i="8" s="1"/>
  <c r="E189" i="5"/>
  <c r="F189" i="5" s="1"/>
  <c r="L188" i="5"/>
  <c r="M189" i="5" s="1"/>
  <c r="I188" i="5"/>
  <c r="J189" i="5" s="1"/>
  <c r="L188" i="25"/>
  <c r="M189" i="25" s="1"/>
  <c r="I188" i="25"/>
  <c r="J189" i="25" s="1"/>
  <c r="D190" i="8"/>
  <c r="Q190" i="5"/>
  <c r="A183" i="20" a="1"/>
  <c r="A201" i="27" a="1"/>
  <c r="E207" i="26" l="1"/>
  <c r="E189" i="31"/>
  <c r="I189" i="31" s="1"/>
  <c r="J190" i="31" s="1"/>
  <c r="P190" i="31" s="1"/>
  <c r="A201" i="27"/>
  <c r="D209" i="26"/>
  <c r="A183" i="20"/>
  <c r="Q191" i="31"/>
  <c r="D192" i="31"/>
  <c r="F188" i="30"/>
  <c r="Q206" i="30"/>
  <c r="D207" i="30"/>
  <c r="I207" i="30"/>
  <c r="S187" i="25"/>
  <c r="J206" i="30"/>
  <c r="P206" i="30" s="1"/>
  <c r="H206" i="26" s="1"/>
  <c r="E208" i="25"/>
  <c r="F208" i="25" s="1"/>
  <c r="E208" i="30"/>
  <c r="R188" i="25"/>
  <c r="I189" i="26"/>
  <c r="J188" i="26"/>
  <c r="K188" i="26" s="1"/>
  <c r="R188" i="5"/>
  <c r="F189" i="31"/>
  <c r="G189" i="26"/>
  <c r="P189" i="25"/>
  <c r="I189" i="8"/>
  <c r="J189" i="8" s="1"/>
  <c r="K189" i="8" s="1"/>
  <c r="S189" i="5" s="1"/>
  <c r="P189" i="5"/>
  <c r="L189" i="25"/>
  <c r="M190" i="25" s="1"/>
  <c r="I189" i="25"/>
  <c r="J190" i="25" s="1"/>
  <c r="E189" i="8"/>
  <c r="G189" i="8" s="1"/>
  <c r="H189" i="8" s="1"/>
  <c r="L189" i="5"/>
  <c r="M190" i="5" s="1"/>
  <c r="E190" i="5"/>
  <c r="F190" i="5" s="1"/>
  <c r="I189" i="5"/>
  <c r="J190" i="5" s="1"/>
  <c r="Q209" i="25"/>
  <c r="D191" i="8"/>
  <c r="Q191" i="5"/>
  <c r="A202" i="27" a="1"/>
  <c r="A184" i="20" a="1"/>
  <c r="E208" i="26" l="1"/>
  <c r="E190" i="31"/>
  <c r="I190" i="31" s="1"/>
  <c r="J191" i="31" s="1"/>
  <c r="P191" i="31" s="1"/>
  <c r="A202" i="27"/>
  <c r="D210" i="26"/>
  <c r="A184" i="20"/>
  <c r="D193" i="31"/>
  <c r="Q192" i="31"/>
  <c r="F189" i="30"/>
  <c r="Q207" i="30"/>
  <c r="D208" i="30"/>
  <c r="J207" i="30"/>
  <c r="P207" i="30" s="1"/>
  <c r="H207" i="26" s="1"/>
  <c r="I208" i="30"/>
  <c r="S188" i="25"/>
  <c r="E209" i="25"/>
  <c r="F209" i="25" s="1"/>
  <c r="E209" i="30"/>
  <c r="I190" i="26"/>
  <c r="R189" i="25"/>
  <c r="J189" i="26"/>
  <c r="K189" i="26" s="1"/>
  <c r="R189" i="5"/>
  <c r="F190" i="31"/>
  <c r="G190" i="26"/>
  <c r="P190" i="25"/>
  <c r="I190" i="8"/>
  <c r="J190" i="8" s="1"/>
  <c r="K190" i="8" s="1"/>
  <c r="S190" i="5" s="1"/>
  <c r="P190" i="5"/>
  <c r="I190" i="25"/>
  <c r="J191" i="25" s="1"/>
  <c r="L190" i="25"/>
  <c r="M191" i="25" s="1"/>
  <c r="E190" i="8"/>
  <c r="G190" i="8" s="1"/>
  <c r="H190" i="8" s="1"/>
  <c r="E191" i="5"/>
  <c r="F191" i="5" s="1"/>
  <c r="L190" i="5"/>
  <c r="M191" i="5" s="1"/>
  <c r="I190" i="5"/>
  <c r="J191" i="5" s="1"/>
  <c r="Q210" i="25"/>
  <c r="D192" i="8"/>
  <c r="Q192" i="5"/>
  <c r="A185" i="20" a="1"/>
  <c r="A203" i="27" a="1"/>
  <c r="E209" i="26" l="1"/>
  <c r="E191" i="31"/>
  <c r="I191" i="31" s="1"/>
  <c r="J192" i="31" s="1"/>
  <c r="P192" i="31" s="1"/>
  <c r="A203" i="27"/>
  <c r="D211" i="26"/>
  <c r="A185" i="20"/>
  <c r="Q193" i="31"/>
  <c r="D194" i="31"/>
  <c r="F190" i="30"/>
  <c r="D209" i="30"/>
  <c r="Q208" i="30"/>
  <c r="S189" i="25"/>
  <c r="E210" i="25"/>
  <c r="F210" i="25" s="1"/>
  <c r="E210" i="30"/>
  <c r="J208" i="30"/>
  <c r="P208" i="30" s="1"/>
  <c r="H208" i="26" s="1"/>
  <c r="I209" i="30"/>
  <c r="R190" i="25"/>
  <c r="I191" i="26"/>
  <c r="J190" i="26"/>
  <c r="K190" i="26" s="1"/>
  <c r="R190" i="5"/>
  <c r="F191" i="31"/>
  <c r="G191" i="26"/>
  <c r="P191" i="25"/>
  <c r="I191" i="8"/>
  <c r="J191" i="8" s="1"/>
  <c r="K191" i="8" s="1"/>
  <c r="S191" i="5" s="1"/>
  <c r="P191" i="5"/>
  <c r="I191" i="25"/>
  <c r="J192" i="25" s="1"/>
  <c r="L191" i="25"/>
  <c r="M192" i="25" s="1"/>
  <c r="E191" i="8"/>
  <c r="G191" i="8" s="1"/>
  <c r="H191" i="8" s="1"/>
  <c r="E192" i="5"/>
  <c r="F192" i="5" s="1"/>
  <c r="Q211" i="25"/>
  <c r="I191" i="5"/>
  <c r="J192" i="5" s="1"/>
  <c r="L191" i="5"/>
  <c r="M192" i="5" s="1"/>
  <c r="D193" i="8"/>
  <c r="Q193" i="5"/>
  <c r="A186" i="20" a="1"/>
  <c r="A204" i="27" a="1"/>
  <c r="E210" i="26" l="1"/>
  <c r="E192" i="31"/>
  <c r="I192" i="31" s="1"/>
  <c r="J193" i="31" s="1"/>
  <c r="P193" i="31" s="1"/>
  <c r="A204" i="27"/>
  <c r="D212" i="26"/>
  <c r="A186" i="20"/>
  <c r="Q194" i="31"/>
  <c r="D195" i="31"/>
  <c r="F191" i="30"/>
  <c r="Q209" i="30"/>
  <c r="D210" i="30"/>
  <c r="J209" i="30"/>
  <c r="P209" i="30" s="1"/>
  <c r="H209" i="26" s="1"/>
  <c r="I210" i="30"/>
  <c r="S190" i="25"/>
  <c r="E211" i="25"/>
  <c r="F211" i="25" s="1"/>
  <c r="E211" i="30"/>
  <c r="R191" i="25"/>
  <c r="I192" i="26"/>
  <c r="J191" i="26"/>
  <c r="K191" i="26" s="1"/>
  <c r="F192" i="31"/>
  <c r="G192" i="26"/>
  <c r="R191" i="5"/>
  <c r="P192" i="25"/>
  <c r="I192" i="8"/>
  <c r="J192" i="8" s="1"/>
  <c r="K192" i="8" s="1"/>
  <c r="P192" i="5"/>
  <c r="E192" i="8"/>
  <c r="G192" i="8" s="1"/>
  <c r="H192" i="8" s="1"/>
  <c r="L192" i="25"/>
  <c r="M193" i="25" s="1"/>
  <c r="I192" i="25"/>
  <c r="J193" i="25" s="1"/>
  <c r="I192" i="5"/>
  <c r="J193" i="5" s="1"/>
  <c r="L192" i="5"/>
  <c r="M193" i="5" s="1"/>
  <c r="E193" i="5"/>
  <c r="F193" i="5" s="1"/>
  <c r="Q212" i="25"/>
  <c r="D194" i="8"/>
  <c r="Q194" i="5"/>
  <c r="A187" i="20" a="1"/>
  <c r="A205" i="27" a="1"/>
  <c r="E211" i="26" l="1"/>
  <c r="E193" i="31"/>
  <c r="I193" i="31" s="1"/>
  <c r="J194" i="31" s="1"/>
  <c r="P194" i="31" s="1"/>
  <c r="A205" i="27"/>
  <c r="D213" i="26"/>
  <c r="A187" i="20"/>
  <c r="Q195" i="31"/>
  <c r="D196" i="31"/>
  <c r="F192" i="30"/>
  <c r="D211" i="30"/>
  <c r="Q210" i="30"/>
  <c r="S191" i="25"/>
  <c r="I211" i="30"/>
  <c r="E212" i="25"/>
  <c r="F212" i="25" s="1"/>
  <c r="E212" i="30"/>
  <c r="J210" i="30"/>
  <c r="P210" i="30" s="1"/>
  <c r="H210" i="26" s="1"/>
  <c r="R192" i="25"/>
  <c r="I193" i="26"/>
  <c r="J192" i="26"/>
  <c r="K192" i="26" s="1"/>
  <c r="F193" i="31"/>
  <c r="G193" i="26"/>
  <c r="R192" i="5"/>
  <c r="P193" i="25"/>
  <c r="I193" i="8"/>
  <c r="J193" i="8" s="1"/>
  <c r="K193" i="8" s="1"/>
  <c r="S193" i="5" s="1"/>
  <c r="S192" i="5"/>
  <c r="P193" i="5"/>
  <c r="E193" i="8"/>
  <c r="G193" i="8" s="1"/>
  <c r="H193" i="8" s="1"/>
  <c r="I193" i="5"/>
  <c r="J194" i="5" s="1"/>
  <c r="L193" i="5"/>
  <c r="M194" i="5" s="1"/>
  <c r="E194" i="5"/>
  <c r="F194" i="5" s="1"/>
  <c r="Q213" i="25"/>
  <c r="L193" i="25"/>
  <c r="M194" i="25" s="1"/>
  <c r="I193" i="25"/>
  <c r="J194" i="25" s="1"/>
  <c r="D195" i="8"/>
  <c r="Q195" i="5"/>
  <c r="A188" i="20" a="1"/>
  <c r="A206" i="27" a="1"/>
  <c r="E212" i="26" l="1"/>
  <c r="E194" i="31"/>
  <c r="I194" i="31" s="1"/>
  <c r="J195" i="31" s="1"/>
  <c r="P195" i="31" s="1"/>
  <c r="A206" i="27"/>
  <c r="D214" i="26"/>
  <c r="A188" i="20"/>
  <c r="Q196" i="31"/>
  <c r="D197" i="31"/>
  <c r="F193" i="30"/>
  <c r="D212" i="30"/>
  <c r="Q211" i="30"/>
  <c r="I212" i="30"/>
  <c r="J211" i="30"/>
  <c r="P211" i="30" s="1"/>
  <c r="H211" i="26" s="1"/>
  <c r="S192" i="25"/>
  <c r="E213" i="25"/>
  <c r="F213" i="25" s="1"/>
  <c r="E213" i="30"/>
  <c r="R193" i="25"/>
  <c r="I194" i="26"/>
  <c r="J193" i="26"/>
  <c r="K193" i="26" s="1"/>
  <c r="R193" i="5"/>
  <c r="F194" i="31"/>
  <c r="G194" i="26"/>
  <c r="P194" i="25"/>
  <c r="R194" i="25" s="1"/>
  <c r="I194" i="8"/>
  <c r="J194" i="8" s="1"/>
  <c r="K194" i="8" s="1"/>
  <c r="S194" i="5" s="1"/>
  <c r="P194" i="5"/>
  <c r="E195" i="5"/>
  <c r="F195" i="5" s="1"/>
  <c r="E194" i="8"/>
  <c r="G194" i="8" s="1"/>
  <c r="H194" i="8" s="1"/>
  <c r="L194" i="5"/>
  <c r="M195" i="5" s="1"/>
  <c r="I194" i="25"/>
  <c r="J195" i="25" s="1"/>
  <c r="L194" i="25"/>
  <c r="M195" i="25" s="1"/>
  <c r="I194" i="5"/>
  <c r="J195" i="5" s="1"/>
  <c r="Q214" i="25"/>
  <c r="D196" i="8"/>
  <c r="Q196" i="5"/>
  <c r="A207" i="27" a="1"/>
  <c r="A189" i="20" a="1"/>
  <c r="E213" i="26" l="1"/>
  <c r="E195" i="31"/>
  <c r="I195" i="31" s="1"/>
  <c r="J196" i="31" s="1"/>
  <c r="P196" i="31" s="1"/>
  <c r="A207" i="27"/>
  <c r="D215" i="26"/>
  <c r="A189" i="20"/>
  <c r="D198" i="31"/>
  <c r="Q197" i="31"/>
  <c r="F194" i="30"/>
  <c r="D213" i="30"/>
  <c r="Q212" i="30"/>
  <c r="S193" i="25"/>
  <c r="E214" i="25"/>
  <c r="F214" i="25" s="1"/>
  <c r="E214" i="30"/>
  <c r="J212" i="30"/>
  <c r="P212" i="30" s="1"/>
  <c r="H212" i="26" s="1"/>
  <c r="I213" i="30"/>
  <c r="I195" i="26"/>
  <c r="J194" i="26"/>
  <c r="K194" i="26" s="1"/>
  <c r="R194" i="5"/>
  <c r="F195" i="31"/>
  <c r="G195" i="26"/>
  <c r="P195" i="25"/>
  <c r="I195" i="5"/>
  <c r="J196" i="5" s="1"/>
  <c r="E195" i="8"/>
  <c r="G195" i="8" s="1"/>
  <c r="H195" i="8" s="1"/>
  <c r="I195" i="8"/>
  <c r="J195" i="8" s="1"/>
  <c r="K195" i="8" s="1"/>
  <c r="S195" i="5" s="1"/>
  <c r="P195" i="5"/>
  <c r="L195" i="5"/>
  <c r="M196" i="5" s="1"/>
  <c r="E196" i="5"/>
  <c r="F196" i="5" s="1"/>
  <c r="Q215" i="25"/>
  <c r="L195" i="25"/>
  <c r="M196" i="25" s="1"/>
  <c r="I195" i="25"/>
  <c r="J196" i="25" s="1"/>
  <c r="D197" i="8"/>
  <c r="Q197" i="5"/>
  <c r="A190" i="20" a="1"/>
  <c r="A208" i="27" a="1"/>
  <c r="E214" i="26" l="1"/>
  <c r="E196" i="31"/>
  <c r="I196" i="31" s="1"/>
  <c r="J197" i="31" s="1"/>
  <c r="P197" i="31" s="1"/>
  <c r="F196" i="31"/>
  <c r="A208" i="27"/>
  <c r="D216" i="26"/>
  <c r="A190" i="20"/>
  <c r="Q198" i="31"/>
  <c r="D199" i="31"/>
  <c r="F195" i="30"/>
  <c r="D214" i="30"/>
  <c r="Q213" i="30"/>
  <c r="I214" i="30"/>
  <c r="J213" i="30"/>
  <c r="P213" i="30" s="1"/>
  <c r="H213" i="26" s="1"/>
  <c r="S194" i="25"/>
  <c r="E215" i="25"/>
  <c r="F215" i="25" s="1"/>
  <c r="E215" i="30"/>
  <c r="R195" i="25"/>
  <c r="I196" i="26"/>
  <c r="P196" i="25"/>
  <c r="J195" i="26"/>
  <c r="K195" i="26" s="1"/>
  <c r="R195" i="5"/>
  <c r="E196" i="8"/>
  <c r="G196" i="8" s="1"/>
  <c r="H196" i="8" s="1"/>
  <c r="G196" i="26"/>
  <c r="I196" i="8"/>
  <c r="J196" i="8" s="1"/>
  <c r="K196" i="8" s="1"/>
  <c r="S196" i="5" s="1"/>
  <c r="P196" i="5"/>
  <c r="I196" i="5"/>
  <c r="J197" i="5" s="1"/>
  <c r="L196" i="5"/>
  <c r="M197" i="5" s="1"/>
  <c r="I196" i="25"/>
  <c r="J197" i="25" s="1"/>
  <c r="L196" i="25"/>
  <c r="M197" i="25" s="1"/>
  <c r="Q216" i="25"/>
  <c r="E197" i="5"/>
  <c r="F197" i="5" s="1"/>
  <c r="D198" i="8"/>
  <c r="Q198" i="5"/>
  <c r="A209" i="27" a="1"/>
  <c r="A191" i="20" a="1"/>
  <c r="E215" i="26" l="1"/>
  <c r="E197" i="31"/>
  <c r="I197" i="31" s="1"/>
  <c r="J198" i="31" s="1"/>
  <c r="P198" i="31" s="1"/>
  <c r="A209" i="27"/>
  <c r="D217" i="26"/>
  <c r="A191" i="20"/>
  <c r="D200" i="31"/>
  <c r="Q199" i="31"/>
  <c r="F196" i="30"/>
  <c r="D215" i="30"/>
  <c r="Q214" i="30"/>
  <c r="S195" i="25"/>
  <c r="J214" i="30"/>
  <c r="P214" i="30" s="1"/>
  <c r="H214" i="26" s="1"/>
  <c r="E216" i="25"/>
  <c r="F216" i="25" s="1"/>
  <c r="E216" i="30"/>
  <c r="I215" i="30"/>
  <c r="R196" i="25"/>
  <c r="I197" i="26"/>
  <c r="J196" i="26"/>
  <c r="K196" i="26" s="1"/>
  <c r="R196" i="5"/>
  <c r="F197" i="31"/>
  <c r="G197" i="26"/>
  <c r="P197" i="25"/>
  <c r="P197" i="5"/>
  <c r="I197" i="8"/>
  <c r="J197" i="8" s="1"/>
  <c r="K197" i="8" s="1"/>
  <c r="S197" i="5" s="1"/>
  <c r="L197" i="5"/>
  <c r="M198" i="5" s="1"/>
  <c r="Q217" i="25"/>
  <c r="E197" i="8"/>
  <c r="G197" i="8" s="1"/>
  <c r="H197" i="8" s="1"/>
  <c r="E198" i="5"/>
  <c r="F198" i="5" s="1"/>
  <c r="I197" i="5"/>
  <c r="J198" i="5" s="1"/>
  <c r="I197" i="25"/>
  <c r="J198" i="25" s="1"/>
  <c r="L197" i="25"/>
  <c r="M198" i="25" s="1"/>
  <c r="D199" i="8"/>
  <c r="Q199" i="5"/>
  <c r="A210" i="27" a="1"/>
  <c r="A192" i="20" a="1"/>
  <c r="E216" i="26" l="1"/>
  <c r="E198" i="31"/>
  <c r="I198" i="31" s="1"/>
  <c r="J199" i="31" s="1"/>
  <c r="P199" i="31" s="1"/>
  <c r="A210" i="27"/>
  <c r="D218" i="26"/>
  <c r="A192" i="20"/>
  <c r="D201" i="31"/>
  <c r="Q200" i="31"/>
  <c r="F197" i="30"/>
  <c r="Q215" i="30"/>
  <c r="D216" i="30"/>
  <c r="I216" i="30"/>
  <c r="S196" i="25"/>
  <c r="J215" i="30"/>
  <c r="P215" i="30" s="1"/>
  <c r="H215" i="26" s="1"/>
  <c r="E217" i="25"/>
  <c r="F217" i="25" s="1"/>
  <c r="E217" i="30"/>
  <c r="R197" i="25"/>
  <c r="I198" i="26"/>
  <c r="J197" i="26"/>
  <c r="K197" i="26" s="1"/>
  <c r="R197" i="5"/>
  <c r="F198" i="31"/>
  <c r="G198" i="26"/>
  <c r="P198" i="25"/>
  <c r="I198" i="8"/>
  <c r="J198" i="8" s="1"/>
  <c r="K198" i="8" s="1"/>
  <c r="S198" i="5" s="1"/>
  <c r="P198" i="5"/>
  <c r="E198" i="8"/>
  <c r="G198" i="8" s="1"/>
  <c r="H198" i="8" s="1"/>
  <c r="L198" i="25"/>
  <c r="M199" i="25" s="1"/>
  <c r="I198" i="25"/>
  <c r="J199" i="25" s="1"/>
  <c r="Q218" i="25"/>
  <c r="L198" i="5"/>
  <c r="M199" i="5" s="1"/>
  <c r="I198" i="5"/>
  <c r="J199" i="5" s="1"/>
  <c r="E199" i="5"/>
  <c r="F199" i="5" s="1"/>
  <c r="D200" i="8"/>
  <c r="Q200" i="5"/>
  <c r="A211" i="27" a="1"/>
  <c r="A193" i="20" a="1"/>
  <c r="E217" i="26" l="1"/>
  <c r="E199" i="31"/>
  <c r="I199" i="31" s="1"/>
  <c r="J200" i="31" s="1"/>
  <c r="P200" i="31" s="1"/>
  <c r="A211" i="27"/>
  <c r="D219" i="26"/>
  <c r="A193" i="20"/>
  <c r="D202" i="31"/>
  <c r="Q201" i="31"/>
  <c r="F198" i="30"/>
  <c r="Q216" i="30"/>
  <c r="D217" i="30"/>
  <c r="J216" i="30"/>
  <c r="P216" i="30" s="1"/>
  <c r="H216" i="26" s="1"/>
  <c r="S197" i="25"/>
  <c r="E218" i="25"/>
  <c r="F218" i="25" s="1"/>
  <c r="E218" i="30"/>
  <c r="I217" i="30"/>
  <c r="I199" i="26"/>
  <c r="R198" i="25"/>
  <c r="P199" i="25"/>
  <c r="J198" i="26"/>
  <c r="K198" i="26" s="1"/>
  <c r="R198" i="5"/>
  <c r="F199" i="31"/>
  <c r="G199" i="26"/>
  <c r="I199" i="8"/>
  <c r="J199" i="8" s="1"/>
  <c r="K199" i="8" s="1"/>
  <c r="S199" i="5" s="1"/>
  <c r="I199" i="5"/>
  <c r="J200" i="5" s="1"/>
  <c r="L199" i="5"/>
  <c r="M200" i="5" s="1"/>
  <c r="P199" i="5"/>
  <c r="E199" i="8"/>
  <c r="G199" i="8" s="1"/>
  <c r="H199" i="8" s="1"/>
  <c r="Q219" i="25"/>
  <c r="L199" i="25"/>
  <c r="M200" i="25" s="1"/>
  <c r="I199" i="25"/>
  <c r="J200" i="25" s="1"/>
  <c r="E200" i="5"/>
  <c r="F200" i="5" s="1"/>
  <c r="D201" i="8"/>
  <c r="Q201" i="5"/>
  <c r="A194" i="20" a="1"/>
  <c r="A212" i="27" a="1"/>
  <c r="E218" i="26" l="1"/>
  <c r="E200" i="31"/>
  <c r="I200" i="31" s="1"/>
  <c r="J201" i="31" s="1"/>
  <c r="P201" i="31" s="1"/>
  <c r="A212" i="27"/>
  <c r="D220" i="26"/>
  <c r="A194" i="20"/>
  <c r="Q202" i="31"/>
  <c r="D203" i="31"/>
  <c r="F199" i="30"/>
  <c r="Q217" i="30"/>
  <c r="D218" i="30"/>
  <c r="S198" i="25"/>
  <c r="I218" i="30"/>
  <c r="E219" i="25"/>
  <c r="F219" i="25" s="1"/>
  <c r="E219" i="30"/>
  <c r="J217" i="30"/>
  <c r="P217" i="30" s="1"/>
  <c r="H217" i="26" s="1"/>
  <c r="R199" i="25"/>
  <c r="I200" i="26"/>
  <c r="J199" i="26"/>
  <c r="K199" i="26" s="1"/>
  <c r="R199" i="5"/>
  <c r="F200" i="31"/>
  <c r="G200" i="26"/>
  <c r="P200" i="25"/>
  <c r="I200" i="8"/>
  <c r="J200" i="8" s="1"/>
  <c r="K200" i="8" s="1"/>
  <c r="S200" i="5" s="1"/>
  <c r="P200" i="5"/>
  <c r="E201" i="5"/>
  <c r="F201" i="5" s="1"/>
  <c r="E200" i="8"/>
  <c r="G200" i="8" s="1"/>
  <c r="H200" i="8" s="1"/>
  <c r="Q220" i="25"/>
  <c r="I200" i="5"/>
  <c r="J201" i="5" s="1"/>
  <c r="L200" i="5"/>
  <c r="M201" i="5" s="1"/>
  <c r="I200" i="25"/>
  <c r="J201" i="25" s="1"/>
  <c r="L200" i="25"/>
  <c r="M201" i="25" s="1"/>
  <c r="D202" i="8"/>
  <c r="Q202" i="5"/>
  <c r="A213" i="27" a="1"/>
  <c r="A195" i="20" a="1"/>
  <c r="E219" i="26" l="1"/>
  <c r="E201" i="31"/>
  <c r="I201" i="31" s="1"/>
  <c r="J202" i="31" s="1"/>
  <c r="P202" i="31" s="1"/>
  <c r="A213" i="27"/>
  <c r="D221" i="26"/>
  <c r="A195" i="20"/>
  <c r="Q203" i="31"/>
  <c r="D204" i="31"/>
  <c r="F200" i="30"/>
  <c r="Q218" i="30"/>
  <c r="D219" i="30"/>
  <c r="J218" i="30"/>
  <c r="P218" i="30" s="1"/>
  <c r="H218" i="26" s="1"/>
  <c r="I219" i="30"/>
  <c r="S199" i="25"/>
  <c r="E220" i="25"/>
  <c r="F220" i="25" s="1"/>
  <c r="E220" i="30"/>
  <c r="R200" i="25"/>
  <c r="I201" i="26"/>
  <c r="J200" i="26"/>
  <c r="K200" i="26" s="1"/>
  <c r="F201" i="31"/>
  <c r="G201" i="26"/>
  <c r="R200" i="5"/>
  <c r="P201" i="25"/>
  <c r="E201" i="8"/>
  <c r="G201" i="8" s="1"/>
  <c r="H201" i="8" s="1"/>
  <c r="I201" i="8"/>
  <c r="J201" i="8" s="1"/>
  <c r="K201" i="8" s="1"/>
  <c r="S201" i="5" s="1"/>
  <c r="I201" i="5"/>
  <c r="J202" i="5" s="1"/>
  <c r="L201" i="5"/>
  <c r="M202" i="5" s="1"/>
  <c r="P201" i="5"/>
  <c r="Q221" i="25"/>
  <c r="E202" i="5"/>
  <c r="F202" i="5" s="1"/>
  <c r="L201" i="25"/>
  <c r="M202" i="25" s="1"/>
  <c r="I201" i="25"/>
  <c r="J202" i="25" s="1"/>
  <c r="D203" i="8"/>
  <c r="Q203" i="5"/>
  <c r="A214" i="27" a="1"/>
  <c r="A196" i="20" a="1"/>
  <c r="E220" i="26" l="1"/>
  <c r="E202" i="31"/>
  <c r="I202" i="31" s="1"/>
  <c r="J203" i="31" s="1"/>
  <c r="P203" i="31" s="1"/>
  <c r="A214" i="27"/>
  <c r="D222" i="26"/>
  <c r="A196" i="20"/>
  <c r="D205" i="31"/>
  <c r="Q204" i="31"/>
  <c r="F201" i="30"/>
  <c r="D220" i="30"/>
  <c r="Q219" i="30"/>
  <c r="S200" i="25"/>
  <c r="E221" i="25"/>
  <c r="F221" i="25" s="1"/>
  <c r="E221" i="30"/>
  <c r="J219" i="30"/>
  <c r="P219" i="30" s="1"/>
  <c r="H219" i="26" s="1"/>
  <c r="I220" i="30"/>
  <c r="R201" i="25"/>
  <c r="I202" i="26"/>
  <c r="J201" i="26"/>
  <c r="K201" i="26" s="1"/>
  <c r="F202" i="31"/>
  <c r="G202" i="26"/>
  <c r="R201" i="5"/>
  <c r="P202" i="25"/>
  <c r="P202" i="5"/>
  <c r="I202" i="8"/>
  <c r="J202" i="8" s="1"/>
  <c r="K202" i="8" s="1"/>
  <c r="S202" i="5" s="1"/>
  <c r="I202" i="25"/>
  <c r="J203" i="25" s="1"/>
  <c r="L202" i="25"/>
  <c r="M203" i="25" s="1"/>
  <c r="E202" i="8"/>
  <c r="G202" i="8" s="1"/>
  <c r="H202" i="8" s="1"/>
  <c r="Q222" i="25"/>
  <c r="L202" i="5"/>
  <c r="M203" i="5" s="1"/>
  <c r="I202" i="5"/>
  <c r="J203" i="5" s="1"/>
  <c r="E203" i="5"/>
  <c r="F203" i="5" s="1"/>
  <c r="D204" i="8"/>
  <c r="Q204" i="5"/>
  <c r="A215" i="27" a="1"/>
  <c r="A197" i="20" a="1"/>
  <c r="E221" i="26" l="1"/>
  <c r="E203" i="31"/>
  <c r="I203" i="31" s="1"/>
  <c r="J204" i="31" s="1"/>
  <c r="P204" i="31" s="1"/>
  <c r="A215" i="27"/>
  <c r="D223" i="26"/>
  <c r="A197" i="20"/>
  <c r="D206" i="31"/>
  <c r="Q205" i="31"/>
  <c r="F202" i="30"/>
  <c r="Q220" i="30"/>
  <c r="D221" i="30"/>
  <c r="J220" i="30"/>
  <c r="P220" i="30" s="1"/>
  <c r="H220" i="26" s="1"/>
  <c r="E222" i="25"/>
  <c r="F222" i="25" s="1"/>
  <c r="E222" i="30"/>
  <c r="I221" i="30"/>
  <c r="S201" i="25"/>
  <c r="R202" i="25"/>
  <c r="I203" i="26"/>
  <c r="J202" i="26"/>
  <c r="K202" i="26" s="1"/>
  <c r="R202" i="5"/>
  <c r="F203" i="31"/>
  <c r="G203" i="26"/>
  <c r="P203" i="25"/>
  <c r="I203" i="8"/>
  <c r="J203" i="8" s="1"/>
  <c r="K203" i="8" s="1"/>
  <c r="P203" i="5"/>
  <c r="I203" i="5"/>
  <c r="J204" i="5" s="1"/>
  <c r="L203" i="5"/>
  <c r="M204" i="5" s="1"/>
  <c r="E203" i="8"/>
  <c r="G203" i="8" s="1"/>
  <c r="H203" i="8" s="1"/>
  <c r="E204" i="5"/>
  <c r="F204" i="5" s="1"/>
  <c r="Q223" i="25"/>
  <c r="I203" i="25"/>
  <c r="J204" i="25" s="1"/>
  <c r="L203" i="25"/>
  <c r="M204" i="25" s="1"/>
  <c r="D205" i="8"/>
  <c r="Q205" i="5"/>
  <c r="A216" i="27" a="1"/>
  <c r="A198" i="20" a="1"/>
  <c r="E222" i="26" l="1"/>
  <c r="E204" i="31"/>
  <c r="I204" i="31" s="1"/>
  <c r="J205" i="31" s="1"/>
  <c r="P205" i="31" s="1"/>
  <c r="A216" i="27"/>
  <c r="D224" i="26"/>
  <c r="A198" i="20"/>
  <c r="D207" i="31"/>
  <c r="Q206" i="31"/>
  <c r="F203" i="30"/>
  <c r="D222" i="30"/>
  <c r="Q221" i="30"/>
  <c r="S202" i="25"/>
  <c r="I222" i="30"/>
  <c r="E223" i="25"/>
  <c r="F223" i="25" s="1"/>
  <c r="E223" i="30"/>
  <c r="J221" i="30"/>
  <c r="P221" i="30" s="1"/>
  <c r="H221" i="26" s="1"/>
  <c r="R203" i="25"/>
  <c r="I204" i="26"/>
  <c r="J203" i="26"/>
  <c r="K203" i="26" s="1"/>
  <c r="R203" i="5"/>
  <c r="F204" i="31"/>
  <c r="G204" i="26"/>
  <c r="P204" i="25"/>
  <c r="I204" i="8"/>
  <c r="J204" i="8" s="1"/>
  <c r="K204" i="8" s="1"/>
  <c r="S204" i="5" s="1"/>
  <c r="S203" i="5"/>
  <c r="L204" i="5"/>
  <c r="M205" i="5" s="1"/>
  <c r="P204" i="5"/>
  <c r="E204" i="8"/>
  <c r="G204" i="8" s="1"/>
  <c r="H204" i="8" s="1"/>
  <c r="L204" i="25"/>
  <c r="M205" i="25" s="1"/>
  <c r="I204" i="25"/>
  <c r="J205" i="25" s="1"/>
  <c r="E205" i="5"/>
  <c r="F205" i="5" s="1"/>
  <c r="Q224" i="25"/>
  <c r="I204" i="5"/>
  <c r="J205" i="5" s="1"/>
  <c r="D206" i="8"/>
  <c r="Q206" i="5"/>
  <c r="A199" i="20" a="1"/>
  <c r="A217" i="27" a="1"/>
  <c r="E223" i="26" l="1"/>
  <c r="E205" i="31"/>
  <c r="I205" i="31" s="1"/>
  <c r="J206" i="31" s="1"/>
  <c r="P206" i="31" s="1"/>
  <c r="A217" i="27"/>
  <c r="D225" i="26"/>
  <c r="A199" i="20"/>
  <c r="Q207" i="31"/>
  <c r="D208" i="31"/>
  <c r="F204" i="30"/>
  <c r="D223" i="30"/>
  <c r="Q222" i="30"/>
  <c r="J222" i="30"/>
  <c r="P222" i="30" s="1"/>
  <c r="H222" i="26" s="1"/>
  <c r="S203" i="25"/>
  <c r="I223" i="30"/>
  <c r="E224" i="25"/>
  <c r="F224" i="25" s="1"/>
  <c r="E224" i="30"/>
  <c r="R204" i="25"/>
  <c r="I205" i="26"/>
  <c r="P205" i="25"/>
  <c r="J204" i="26"/>
  <c r="K204" i="26" s="1"/>
  <c r="F205" i="31"/>
  <c r="G205" i="26"/>
  <c r="R204" i="5"/>
  <c r="I205" i="8"/>
  <c r="J205" i="8" s="1"/>
  <c r="K205" i="8" s="1"/>
  <c r="S205" i="5" s="1"/>
  <c r="P205" i="5"/>
  <c r="L205" i="25"/>
  <c r="M206" i="25" s="1"/>
  <c r="I205" i="25"/>
  <c r="J206" i="25" s="1"/>
  <c r="E205" i="8"/>
  <c r="G205" i="8" s="1"/>
  <c r="H205" i="8" s="1"/>
  <c r="I205" i="5"/>
  <c r="J206" i="5" s="1"/>
  <c r="L205" i="5"/>
  <c r="M206" i="5" s="1"/>
  <c r="Q225" i="25"/>
  <c r="E206" i="5"/>
  <c r="F206" i="5" s="1"/>
  <c r="D207" i="8"/>
  <c r="Q207" i="5"/>
  <c r="A200" i="20" a="1"/>
  <c r="A218" i="27" a="1"/>
  <c r="E224" i="26" l="1"/>
  <c r="E206" i="31"/>
  <c r="I206" i="31" s="1"/>
  <c r="J207" i="31" s="1"/>
  <c r="P207" i="31" s="1"/>
  <c r="A218" i="27"/>
  <c r="D226" i="26"/>
  <c r="A200" i="20"/>
  <c r="D209" i="31"/>
  <c r="Q208" i="31"/>
  <c r="F205" i="30"/>
  <c r="Q223" i="30"/>
  <c r="D224" i="30"/>
  <c r="S204" i="25"/>
  <c r="E225" i="25"/>
  <c r="F225" i="25" s="1"/>
  <c r="E225" i="30"/>
  <c r="J223" i="30"/>
  <c r="P223" i="30" s="1"/>
  <c r="H223" i="26" s="1"/>
  <c r="I224" i="30"/>
  <c r="R205" i="25"/>
  <c r="I206" i="26"/>
  <c r="P206" i="25"/>
  <c r="J205" i="26"/>
  <c r="K205" i="26" s="1"/>
  <c r="F206" i="31"/>
  <c r="G206" i="26"/>
  <c r="R205" i="5"/>
  <c r="I206" i="8"/>
  <c r="J206" i="8" s="1"/>
  <c r="K206" i="8" s="1"/>
  <c r="P206" i="5"/>
  <c r="I206" i="5"/>
  <c r="J207" i="5" s="1"/>
  <c r="E206" i="8"/>
  <c r="G206" i="8" s="1"/>
  <c r="H206" i="8" s="1"/>
  <c r="L206" i="5"/>
  <c r="M207" i="5" s="1"/>
  <c r="E207" i="5"/>
  <c r="F207" i="5" s="1"/>
  <c r="L206" i="25"/>
  <c r="M207" i="25" s="1"/>
  <c r="I206" i="25"/>
  <c r="J207" i="25" s="1"/>
  <c r="Q226" i="25"/>
  <c r="D208" i="8"/>
  <c r="Q208" i="5"/>
  <c r="A201" i="20" a="1"/>
  <c r="A219" i="27" a="1"/>
  <c r="E225" i="26" l="1"/>
  <c r="E207" i="31"/>
  <c r="I207" i="31" s="1"/>
  <c r="J208" i="31" s="1"/>
  <c r="P208" i="31" s="1"/>
  <c r="A219" i="27"/>
  <c r="D227" i="26"/>
  <c r="A201" i="20"/>
  <c r="D210" i="31"/>
  <c r="Q209" i="31"/>
  <c r="F206" i="30"/>
  <c r="D225" i="30"/>
  <c r="Q224" i="30"/>
  <c r="S205" i="25"/>
  <c r="I225" i="30"/>
  <c r="E226" i="25"/>
  <c r="F226" i="25" s="1"/>
  <c r="E226" i="30"/>
  <c r="J224" i="30"/>
  <c r="P224" i="30" s="1"/>
  <c r="H224" i="26" s="1"/>
  <c r="I207" i="26"/>
  <c r="R206" i="25"/>
  <c r="J206" i="26"/>
  <c r="K206" i="26" s="1"/>
  <c r="R206" i="5"/>
  <c r="F207" i="31"/>
  <c r="G207" i="26"/>
  <c r="P207" i="25"/>
  <c r="S206" i="5"/>
  <c r="I207" i="8"/>
  <c r="J207" i="8" s="1"/>
  <c r="K207" i="8" s="1"/>
  <c r="S207" i="5" s="1"/>
  <c r="P207" i="5"/>
  <c r="E207" i="8"/>
  <c r="G207" i="8" s="1"/>
  <c r="H207" i="8" s="1"/>
  <c r="I207" i="25"/>
  <c r="J208" i="25" s="1"/>
  <c r="L207" i="25"/>
  <c r="M208" i="25" s="1"/>
  <c r="E208" i="5"/>
  <c r="F208" i="5" s="1"/>
  <c r="L207" i="5"/>
  <c r="M208" i="5" s="1"/>
  <c r="I207" i="5"/>
  <c r="J208" i="5" s="1"/>
  <c r="Q227" i="25"/>
  <c r="D209" i="8"/>
  <c r="Q209" i="5"/>
  <c r="A220" i="27" a="1"/>
  <c r="A202" i="20" a="1"/>
  <c r="E226" i="26" l="1"/>
  <c r="E208" i="31"/>
  <c r="I208" i="31" s="1"/>
  <c r="J209" i="31" s="1"/>
  <c r="P209" i="31" s="1"/>
  <c r="A220" i="27"/>
  <c r="D228" i="26"/>
  <c r="A202" i="20"/>
  <c r="D211" i="31"/>
  <c r="Q210" i="31"/>
  <c r="F207" i="30"/>
  <c r="D226" i="30"/>
  <c r="Q225" i="30"/>
  <c r="I226" i="30"/>
  <c r="S206" i="25"/>
  <c r="E227" i="25"/>
  <c r="F227" i="25" s="1"/>
  <c r="E227" i="30"/>
  <c r="J225" i="30"/>
  <c r="P225" i="30" s="1"/>
  <c r="H225" i="26" s="1"/>
  <c r="R207" i="25"/>
  <c r="I208" i="26"/>
  <c r="J207" i="26"/>
  <c r="K207" i="26" s="1"/>
  <c r="R207" i="5"/>
  <c r="F208" i="31"/>
  <c r="G208" i="26"/>
  <c r="P208" i="25"/>
  <c r="I208" i="8"/>
  <c r="J208" i="8" s="1"/>
  <c r="K208" i="8" s="1"/>
  <c r="S208" i="5" s="1"/>
  <c r="P208" i="5"/>
  <c r="L208" i="5"/>
  <c r="M209" i="5" s="1"/>
  <c r="Q228" i="25"/>
  <c r="L208" i="25"/>
  <c r="M209" i="25" s="1"/>
  <c r="I208" i="25"/>
  <c r="J209" i="25" s="1"/>
  <c r="E208" i="8"/>
  <c r="G208" i="8" s="1"/>
  <c r="H208" i="8" s="1"/>
  <c r="E209" i="5"/>
  <c r="F209" i="5" s="1"/>
  <c r="I208" i="5"/>
  <c r="J209" i="5" s="1"/>
  <c r="D210" i="8"/>
  <c r="Q210" i="5"/>
  <c r="A203" i="20" a="1"/>
  <c r="A221" i="27" a="1"/>
  <c r="E227" i="26" l="1"/>
  <c r="E209" i="31"/>
  <c r="I209" i="31" s="1"/>
  <c r="J210" i="31" s="1"/>
  <c r="P210" i="31" s="1"/>
  <c r="A221" i="27"/>
  <c r="D229" i="26"/>
  <c r="A203" i="20"/>
  <c r="D212" i="31"/>
  <c r="Q211" i="31"/>
  <c r="F208" i="30"/>
  <c r="Q226" i="30"/>
  <c r="D227" i="30"/>
  <c r="I227" i="30"/>
  <c r="S207" i="25"/>
  <c r="J226" i="30"/>
  <c r="P226" i="30" s="1"/>
  <c r="H226" i="26" s="1"/>
  <c r="E228" i="25"/>
  <c r="F228" i="25" s="1"/>
  <c r="E228" i="30"/>
  <c r="R208" i="25"/>
  <c r="I209" i="26"/>
  <c r="P209" i="25"/>
  <c r="J208" i="26"/>
  <c r="K208" i="26" s="1"/>
  <c r="F209" i="31"/>
  <c r="G209" i="26"/>
  <c r="R208" i="5"/>
  <c r="I209" i="8"/>
  <c r="J209" i="8" s="1"/>
  <c r="K209" i="8" s="1"/>
  <c r="S209" i="5" s="1"/>
  <c r="P209" i="5"/>
  <c r="L209" i="5"/>
  <c r="M210" i="5" s="1"/>
  <c r="E209" i="8"/>
  <c r="G209" i="8" s="1"/>
  <c r="H209" i="8" s="1"/>
  <c r="I209" i="5"/>
  <c r="J210" i="5" s="1"/>
  <c r="E210" i="5"/>
  <c r="F210" i="5" s="1"/>
  <c r="Q229" i="25"/>
  <c r="L209" i="25"/>
  <c r="M210" i="25" s="1"/>
  <c r="I209" i="25"/>
  <c r="J210" i="25" s="1"/>
  <c r="D211" i="8"/>
  <c r="Q211" i="5"/>
  <c r="A222" i="27" a="1"/>
  <c r="A204" i="20" a="1"/>
  <c r="E228" i="26" l="1"/>
  <c r="E210" i="31"/>
  <c r="I210" i="31" s="1"/>
  <c r="J211" i="31" s="1"/>
  <c r="P211" i="31" s="1"/>
  <c r="A222" i="27"/>
  <c r="D230" i="26"/>
  <c r="A204" i="20"/>
  <c r="Q212" i="31"/>
  <c r="D213" i="31"/>
  <c r="F209" i="30"/>
  <c r="Q227" i="30"/>
  <c r="D228" i="30"/>
  <c r="J227" i="30"/>
  <c r="P227" i="30" s="1"/>
  <c r="H227" i="26" s="1"/>
  <c r="S208" i="25"/>
  <c r="E229" i="25"/>
  <c r="F229" i="25" s="1"/>
  <c r="E229" i="30"/>
  <c r="I228" i="30"/>
  <c r="I210" i="26"/>
  <c r="R209" i="25"/>
  <c r="J209" i="26"/>
  <c r="K209" i="26" s="1"/>
  <c r="R209" i="5"/>
  <c r="F210" i="31"/>
  <c r="G210" i="26"/>
  <c r="P210" i="25"/>
  <c r="P210" i="5"/>
  <c r="I210" i="8"/>
  <c r="J210" i="8" s="1"/>
  <c r="K210" i="8" s="1"/>
  <c r="S210" i="5" s="1"/>
  <c r="Q230" i="25"/>
  <c r="E210" i="8"/>
  <c r="G210" i="8" s="1"/>
  <c r="H210" i="8" s="1"/>
  <c r="I210" i="5"/>
  <c r="J211" i="5" s="1"/>
  <c r="L210" i="25"/>
  <c r="M211" i="25" s="1"/>
  <c r="I210" i="25"/>
  <c r="J211" i="25" s="1"/>
  <c r="L210" i="5"/>
  <c r="M211" i="5" s="1"/>
  <c r="E211" i="5"/>
  <c r="F211" i="5" s="1"/>
  <c r="D212" i="8"/>
  <c r="Q212" i="5"/>
  <c r="A205" i="20" a="1"/>
  <c r="A223" i="27" a="1"/>
  <c r="E229" i="26" l="1"/>
  <c r="E211" i="31"/>
  <c r="I211" i="31" s="1"/>
  <c r="J212" i="31" s="1"/>
  <c r="P212" i="31" s="1"/>
  <c r="A223" i="27"/>
  <c r="D231" i="26"/>
  <c r="A205" i="20"/>
  <c r="D214" i="31"/>
  <c r="Q213" i="31"/>
  <c r="F210" i="30"/>
  <c r="Q228" i="30"/>
  <c r="D229" i="30"/>
  <c r="I229" i="30"/>
  <c r="S209" i="25"/>
  <c r="E230" i="25"/>
  <c r="F230" i="25" s="1"/>
  <c r="E230" i="30"/>
  <c r="J228" i="30"/>
  <c r="P228" i="30" s="1"/>
  <c r="H228" i="26" s="1"/>
  <c r="R210" i="25"/>
  <c r="I211" i="26"/>
  <c r="P211" i="25"/>
  <c r="R211" i="25" s="1"/>
  <c r="J210" i="26"/>
  <c r="K210" i="26" s="1"/>
  <c r="R210" i="5"/>
  <c r="F211" i="31"/>
  <c r="G211" i="26"/>
  <c r="I211" i="8"/>
  <c r="J211" i="8" s="1"/>
  <c r="K211" i="8" s="1"/>
  <c r="S211" i="5" s="1"/>
  <c r="I211" i="5"/>
  <c r="J212" i="5" s="1"/>
  <c r="P211" i="5"/>
  <c r="E211" i="8"/>
  <c r="G211" i="8" s="1"/>
  <c r="H211" i="8" s="1"/>
  <c r="Q231" i="25"/>
  <c r="I211" i="25"/>
  <c r="J212" i="25" s="1"/>
  <c r="L211" i="25"/>
  <c r="M212" i="25" s="1"/>
  <c r="E212" i="5"/>
  <c r="F212" i="5" s="1"/>
  <c r="L211" i="5"/>
  <c r="M212" i="5" s="1"/>
  <c r="D213" i="8"/>
  <c r="Q213" i="5"/>
  <c r="A206" i="20" a="1"/>
  <c r="A224" i="27" a="1"/>
  <c r="E230" i="26" l="1"/>
  <c r="E212" i="31"/>
  <c r="I212" i="31" s="1"/>
  <c r="J213" i="31" s="1"/>
  <c r="P213" i="31" s="1"/>
  <c r="A224" i="27"/>
  <c r="D232" i="26"/>
  <c r="A206" i="20"/>
  <c r="D215" i="31"/>
  <c r="Q214" i="31"/>
  <c r="F211" i="30"/>
  <c r="Q229" i="30"/>
  <c r="D230" i="30"/>
  <c r="J229" i="30"/>
  <c r="P229" i="30" s="1"/>
  <c r="H229" i="26" s="1"/>
  <c r="I230" i="30"/>
  <c r="E231" i="25"/>
  <c r="F231" i="25" s="1"/>
  <c r="E231" i="30"/>
  <c r="S210" i="25"/>
  <c r="I212" i="26"/>
  <c r="J211" i="26"/>
  <c r="K211" i="26" s="1"/>
  <c r="R211" i="5"/>
  <c r="F212" i="31"/>
  <c r="G212" i="26"/>
  <c r="P212" i="25"/>
  <c r="L212" i="5"/>
  <c r="M213" i="5" s="1"/>
  <c r="P212" i="5"/>
  <c r="E212" i="8"/>
  <c r="G212" i="8" s="1"/>
  <c r="H212" i="8" s="1"/>
  <c r="I212" i="8"/>
  <c r="J212" i="8" s="1"/>
  <c r="K212" i="8" s="1"/>
  <c r="S212" i="5" s="1"/>
  <c r="I212" i="5"/>
  <c r="J213" i="5" s="1"/>
  <c r="Q232" i="25"/>
  <c r="E213" i="5"/>
  <c r="F213" i="5" s="1"/>
  <c r="I212" i="25"/>
  <c r="J213" i="25" s="1"/>
  <c r="L212" i="25"/>
  <c r="M213" i="25" s="1"/>
  <c r="D214" i="8"/>
  <c r="Q214" i="5"/>
  <c r="A225" i="27" a="1"/>
  <c r="A207" i="20" a="1"/>
  <c r="E231" i="26" l="1"/>
  <c r="E213" i="31"/>
  <c r="I213" i="31" s="1"/>
  <c r="J214" i="31" s="1"/>
  <c r="P214" i="31" s="1"/>
  <c r="A225" i="27"/>
  <c r="D233" i="26"/>
  <c r="A207" i="20"/>
  <c r="D216" i="31"/>
  <c r="Q215" i="31"/>
  <c r="F212" i="30"/>
  <c r="D231" i="30"/>
  <c r="Q230" i="30"/>
  <c r="I231" i="30"/>
  <c r="E232" i="25"/>
  <c r="F232" i="25" s="1"/>
  <c r="E232" i="30"/>
  <c r="J230" i="30"/>
  <c r="P230" i="30" s="1"/>
  <c r="H230" i="26" s="1"/>
  <c r="S211" i="25"/>
  <c r="R212" i="25"/>
  <c r="I213" i="26"/>
  <c r="J212" i="26"/>
  <c r="K212" i="26" s="1"/>
  <c r="R212" i="5"/>
  <c r="F213" i="31"/>
  <c r="G213" i="26"/>
  <c r="P213" i="25"/>
  <c r="P213" i="5"/>
  <c r="I213" i="8"/>
  <c r="J213" i="8" s="1"/>
  <c r="K213" i="8" s="1"/>
  <c r="S213" i="5" s="1"/>
  <c r="E213" i="8"/>
  <c r="G213" i="8" s="1"/>
  <c r="H213" i="8" s="1"/>
  <c r="L213" i="25"/>
  <c r="M214" i="25" s="1"/>
  <c r="I213" i="25"/>
  <c r="J214" i="25" s="1"/>
  <c r="Q233" i="25"/>
  <c r="I213" i="5"/>
  <c r="J214" i="5" s="1"/>
  <c r="E214" i="5"/>
  <c r="F214" i="5" s="1"/>
  <c r="L213" i="5"/>
  <c r="M214" i="5" s="1"/>
  <c r="D215" i="8"/>
  <c r="Q215" i="5"/>
  <c r="A226" i="27" a="1"/>
  <c r="A208" i="20" a="1"/>
  <c r="E232" i="26" l="1"/>
  <c r="E214" i="31"/>
  <c r="I214" i="31" s="1"/>
  <c r="J215" i="31" s="1"/>
  <c r="P215" i="31" s="1"/>
  <c r="A226" i="27"/>
  <c r="D234" i="26"/>
  <c r="A208" i="20"/>
  <c r="D217" i="31"/>
  <c r="Q216" i="31"/>
  <c r="F213" i="30"/>
  <c r="D232" i="30"/>
  <c r="Q231" i="30"/>
  <c r="I232" i="30"/>
  <c r="J231" i="30"/>
  <c r="P231" i="30" s="1"/>
  <c r="H231" i="26" s="1"/>
  <c r="S212" i="25"/>
  <c r="E233" i="25"/>
  <c r="F233" i="25" s="1"/>
  <c r="E233" i="30"/>
  <c r="I214" i="26"/>
  <c r="R213" i="25"/>
  <c r="J213" i="26"/>
  <c r="K213" i="26" s="1"/>
  <c r="F214" i="31"/>
  <c r="G214" i="26"/>
  <c r="R213" i="5"/>
  <c r="P214" i="25"/>
  <c r="P214" i="5"/>
  <c r="I214" i="8"/>
  <c r="J214" i="8" s="1"/>
  <c r="K214" i="8" s="1"/>
  <c r="S214" i="5" s="1"/>
  <c r="L214" i="25"/>
  <c r="M215" i="25" s="1"/>
  <c r="I214" i="25"/>
  <c r="J215" i="25" s="1"/>
  <c r="E215" i="5"/>
  <c r="F215" i="5" s="1"/>
  <c r="E214" i="8"/>
  <c r="G214" i="8" s="1"/>
  <c r="H214" i="8" s="1"/>
  <c r="Q234" i="25"/>
  <c r="L214" i="5"/>
  <c r="M215" i="5" s="1"/>
  <c r="I214" i="5"/>
  <c r="J215" i="5" s="1"/>
  <c r="D216" i="8"/>
  <c r="Q216" i="5"/>
  <c r="A209" i="20" a="1"/>
  <c r="A227" i="27" a="1"/>
  <c r="E233" i="26" l="1"/>
  <c r="E215" i="31"/>
  <c r="I215" i="31" s="1"/>
  <c r="J216" i="31" s="1"/>
  <c r="P216" i="31" s="1"/>
  <c r="A227" i="27"/>
  <c r="D235" i="26"/>
  <c r="A209" i="20"/>
  <c r="D218" i="31"/>
  <c r="Q217" i="31"/>
  <c r="F214" i="30"/>
  <c r="D233" i="30"/>
  <c r="Q232" i="30"/>
  <c r="S213" i="25"/>
  <c r="J232" i="30"/>
  <c r="P232" i="30" s="1"/>
  <c r="H232" i="26" s="1"/>
  <c r="E234" i="25"/>
  <c r="F234" i="25" s="1"/>
  <c r="E234" i="30"/>
  <c r="I233" i="30"/>
  <c r="R214" i="25"/>
  <c r="I215" i="26"/>
  <c r="J214" i="26"/>
  <c r="K214" i="26" s="1"/>
  <c r="R214" i="5"/>
  <c r="F215" i="31"/>
  <c r="G215" i="26"/>
  <c r="P215" i="25"/>
  <c r="I215" i="8"/>
  <c r="J215" i="8" s="1"/>
  <c r="K215" i="8" s="1"/>
  <c r="S215" i="5" s="1"/>
  <c r="P215" i="5"/>
  <c r="L215" i="25"/>
  <c r="M216" i="25" s="1"/>
  <c r="I215" i="25"/>
  <c r="J216" i="25" s="1"/>
  <c r="E215" i="8"/>
  <c r="G215" i="8" s="1"/>
  <c r="H215" i="8" s="1"/>
  <c r="L215" i="5"/>
  <c r="M216" i="5" s="1"/>
  <c r="E216" i="5"/>
  <c r="F216" i="5" s="1"/>
  <c r="I215" i="5"/>
  <c r="J216" i="5" s="1"/>
  <c r="Q235" i="25"/>
  <c r="D217" i="8"/>
  <c r="Q217" i="5"/>
  <c r="A210" i="20" a="1"/>
  <c r="A228" i="27" a="1"/>
  <c r="E234" i="26" l="1"/>
  <c r="E216" i="31"/>
  <c r="I216" i="31" s="1"/>
  <c r="J217" i="31" s="1"/>
  <c r="P217" i="31" s="1"/>
  <c r="A228" i="27"/>
  <c r="D236" i="26"/>
  <c r="A210" i="20"/>
  <c r="Q218" i="31"/>
  <c r="D219" i="31"/>
  <c r="F215" i="30"/>
  <c r="Q233" i="30"/>
  <c r="D234" i="30"/>
  <c r="I234" i="30"/>
  <c r="S214" i="25"/>
  <c r="J233" i="30"/>
  <c r="P233" i="30" s="1"/>
  <c r="H233" i="26" s="1"/>
  <c r="E235" i="25"/>
  <c r="F235" i="25" s="1"/>
  <c r="E235" i="30"/>
  <c r="R215" i="25"/>
  <c r="I216" i="26"/>
  <c r="J215" i="26"/>
  <c r="K215" i="26" s="1"/>
  <c r="R215" i="5"/>
  <c r="F216" i="31"/>
  <c r="G216" i="26"/>
  <c r="P216" i="25"/>
  <c r="I216" i="8"/>
  <c r="J216" i="8" s="1"/>
  <c r="K216" i="8" s="1"/>
  <c r="P216" i="5"/>
  <c r="L216" i="5"/>
  <c r="M217" i="5" s="1"/>
  <c r="L216" i="25"/>
  <c r="M217" i="25" s="1"/>
  <c r="I216" i="25"/>
  <c r="J217" i="25" s="1"/>
  <c r="I216" i="5"/>
  <c r="J217" i="5" s="1"/>
  <c r="Q236" i="25"/>
  <c r="E216" i="8"/>
  <c r="G216" i="8" s="1"/>
  <c r="H216" i="8" s="1"/>
  <c r="E217" i="5"/>
  <c r="F217" i="5" s="1"/>
  <c r="D218" i="8"/>
  <c r="Q218" i="5"/>
  <c r="A211" i="20" a="1"/>
  <c r="A229" i="27" a="1"/>
  <c r="E235" i="26" l="1"/>
  <c r="E217" i="31"/>
  <c r="I217" i="31" s="1"/>
  <c r="J218" i="31" s="1"/>
  <c r="P218" i="31" s="1"/>
  <c r="A229" i="27"/>
  <c r="D237" i="26"/>
  <c r="A211" i="20"/>
  <c r="Q219" i="31"/>
  <c r="D220" i="31"/>
  <c r="F216" i="30"/>
  <c r="D235" i="30"/>
  <c r="Q234" i="30"/>
  <c r="S215" i="25"/>
  <c r="J234" i="30"/>
  <c r="P234" i="30" s="1"/>
  <c r="H234" i="26" s="1"/>
  <c r="E236" i="25"/>
  <c r="F236" i="25" s="1"/>
  <c r="E236" i="30"/>
  <c r="I235" i="30"/>
  <c r="R216" i="25"/>
  <c r="I217" i="26"/>
  <c r="J216" i="26"/>
  <c r="K216" i="26" s="1"/>
  <c r="R216" i="5"/>
  <c r="F217" i="31"/>
  <c r="G217" i="26"/>
  <c r="P217" i="25"/>
  <c r="P217" i="5"/>
  <c r="S216" i="5"/>
  <c r="I217" i="8"/>
  <c r="J217" i="8" s="1"/>
  <c r="K217" i="8" s="1"/>
  <c r="S217" i="5" s="1"/>
  <c r="E217" i="8"/>
  <c r="G217" i="8" s="1"/>
  <c r="H217" i="8" s="1"/>
  <c r="I217" i="5"/>
  <c r="J218" i="5" s="1"/>
  <c r="L217" i="5"/>
  <c r="M218" i="5" s="1"/>
  <c r="E218" i="5"/>
  <c r="F218" i="5" s="1"/>
  <c r="Q237" i="25"/>
  <c r="I217" i="25"/>
  <c r="J218" i="25" s="1"/>
  <c r="L217" i="25"/>
  <c r="M218" i="25" s="1"/>
  <c r="D219" i="8"/>
  <c r="Q219" i="5"/>
  <c r="A230" i="27" a="1"/>
  <c r="A212" i="20" a="1"/>
  <c r="E236" i="26" l="1"/>
  <c r="E218" i="31"/>
  <c r="I218" i="31" s="1"/>
  <c r="J219" i="31" s="1"/>
  <c r="P219" i="31" s="1"/>
  <c r="A230" i="27"/>
  <c r="D238" i="26"/>
  <c r="A212" i="20"/>
  <c r="D221" i="31"/>
  <c r="Q220" i="31"/>
  <c r="F217" i="30"/>
  <c r="D236" i="30"/>
  <c r="Q235" i="30"/>
  <c r="I236" i="30"/>
  <c r="J235" i="30"/>
  <c r="P235" i="30" s="1"/>
  <c r="H235" i="26" s="1"/>
  <c r="E237" i="25"/>
  <c r="F237" i="25" s="1"/>
  <c r="E237" i="30"/>
  <c r="S216" i="25"/>
  <c r="R217" i="25"/>
  <c r="I218" i="26"/>
  <c r="J217" i="26"/>
  <c r="K217" i="26" s="1"/>
  <c r="R217" i="5"/>
  <c r="F218" i="31"/>
  <c r="G218" i="26"/>
  <c r="P218" i="25"/>
  <c r="I218" i="8"/>
  <c r="J218" i="8" s="1"/>
  <c r="K218" i="8" s="1"/>
  <c r="S218" i="5" s="1"/>
  <c r="P218" i="5"/>
  <c r="E218" i="8"/>
  <c r="G218" i="8" s="1"/>
  <c r="H218" i="8" s="1"/>
  <c r="I218" i="25"/>
  <c r="J219" i="25" s="1"/>
  <c r="L218" i="25"/>
  <c r="M219" i="25" s="1"/>
  <c r="Q238" i="25"/>
  <c r="I218" i="5"/>
  <c r="J219" i="5" s="1"/>
  <c r="E219" i="5"/>
  <c r="F219" i="5" s="1"/>
  <c r="L218" i="5"/>
  <c r="M219" i="5" s="1"/>
  <c r="D220" i="8"/>
  <c r="Q220" i="5"/>
  <c r="A231" i="27" a="1"/>
  <c r="A213" i="20" a="1"/>
  <c r="E237" i="26" l="1"/>
  <c r="E219" i="31"/>
  <c r="I219" i="31" s="1"/>
  <c r="J220" i="31" s="1"/>
  <c r="P220" i="31" s="1"/>
  <c r="A231" i="27"/>
  <c r="D239" i="26"/>
  <c r="A213" i="20"/>
  <c r="Q221" i="31"/>
  <c r="D222" i="31"/>
  <c r="F218" i="30"/>
  <c r="Q236" i="30"/>
  <c r="D237" i="30"/>
  <c r="I237" i="30"/>
  <c r="S217" i="25"/>
  <c r="J236" i="30"/>
  <c r="P236" i="30" s="1"/>
  <c r="H236" i="26" s="1"/>
  <c r="E238" i="25"/>
  <c r="F238" i="25" s="1"/>
  <c r="E238" i="30"/>
  <c r="R218" i="25"/>
  <c r="I219" i="26"/>
  <c r="J218" i="26"/>
  <c r="K218" i="26" s="1"/>
  <c r="F219" i="31"/>
  <c r="G219" i="26"/>
  <c r="R218" i="5"/>
  <c r="P219" i="25"/>
  <c r="I219" i="8"/>
  <c r="J219" i="8" s="1"/>
  <c r="K219" i="8" s="1"/>
  <c r="S219" i="5" s="1"/>
  <c r="L219" i="5"/>
  <c r="M220" i="5" s="1"/>
  <c r="I219" i="5"/>
  <c r="J220" i="5" s="1"/>
  <c r="P219" i="5"/>
  <c r="E219" i="8"/>
  <c r="G219" i="8" s="1"/>
  <c r="H219" i="8" s="1"/>
  <c r="Q239" i="25"/>
  <c r="L219" i="25"/>
  <c r="M220" i="25" s="1"/>
  <c r="I219" i="25"/>
  <c r="J220" i="25" s="1"/>
  <c r="E220" i="5"/>
  <c r="F220" i="5" s="1"/>
  <c r="D221" i="8"/>
  <c r="Q221" i="5"/>
  <c r="A232" i="27" a="1"/>
  <c r="A214" i="20" a="1"/>
  <c r="E238" i="26" l="1"/>
  <c r="E220" i="31"/>
  <c r="I220" i="31" s="1"/>
  <c r="J221" i="31" s="1"/>
  <c r="P221" i="31" s="1"/>
  <c r="A232" i="27"/>
  <c r="D240" i="26"/>
  <c r="A214" i="20"/>
  <c r="Q222" i="31"/>
  <c r="D223" i="31"/>
  <c r="F219" i="30"/>
  <c r="Q237" i="30"/>
  <c r="D238" i="30"/>
  <c r="J237" i="30"/>
  <c r="P237" i="30" s="1"/>
  <c r="H237" i="26" s="1"/>
  <c r="S218" i="25"/>
  <c r="E239" i="25"/>
  <c r="F239" i="25" s="1"/>
  <c r="E239" i="30"/>
  <c r="I238" i="30"/>
  <c r="R219" i="25"/>
  <c r="I220" i="26"/>
  <c r="P220" i="25"/>
  <c r="R220" i="25" s="1"/>
  <c r="J219" i="26"/>
  <c r="K219" i="26" s="1"/>
  <c r="R219" i="5"/>
  <c r="F220" i="31"/>
  <c r="G220" i="26"/>
  <c r="P220" i="5"/>
  <c r="I220" i="8"/>
  <c r="J220" i="8" s="1"/>
  <c r="K220" i="8" s="1"/>
  <c r="S220" i="5" s="1"/>
  <c r="I220" i="25"/>
  <c r="J221" i="25" s="1"/>
  <c r="L220" i="25"/>
  <c r="M221" i="25" s="1"/>
  <c r="Q240" i="25"/>
  <c r="E220" i="8"/>
  <c r="G220" i="8" s="1"/>
  <c r="H220" i="8" s="1"/>
  <c r="I220" i="5"/>
  <c r="J221" i="5" s="1"/>
  <c r="E221" i="5"/>
  <c r="F221" i="5" s="1"/>
  <c r="L220" i="5"/>
  <c r="M221" i="5" s="1"/>
  <c r="D222" i="8"/>
  <c r="Q222" i="5"/>
  <c r="A233" i="27" a="1"/>
  <c r="A215" i="20" a="1"/>
  <c r="E239" i="26" l="1"/>
  <c r="E221" i="31"/>
  <c r="I221" i="31" s="1"/>
  <c r="J222" i="31" s="1"/>
  <c r="P222" i="31" s="1"/>
  <c r="A233" i="27"/>
  <c r="D241" i="26"/>
  <c r="A215" i="20"/>
  <c r="Q223" i="31"/>
  <c r="D224" i="31"/>
  <c r="F220" i="30"/>
  <c r="D239" i="30"/>
  <c r="Q238" i="30"/>
  <c r="I239" i="30"/>
  <c r="E240" i="25"/>
  <c r="F240" i="25" s="1"/>
  <c r="E240" i="30"/>
  <c r="S219" i="25"/>
  <c r="J238" i="30"/>
  <c r="P238" i="30" s="1"/>
  <c r="H238" i="26" s="1"/>
  <c r="I221" i="26"/>
  <c r="J220" i="26"/>
  <c r="K220" i="26" s="1"/>
  <c r="R220" i="5"/>
  <c r="F221" i="31"/>
  <c r="G221" i="26"/>
  <c r="P221" i="25"/>
  <c r="P221" i="5"/>
  <c r="I221" i="8"/>
  <c r="J221" i="8" s="1"/>
  <c r="K221" i="8" s="1"/>
  <c r="S221" i="5" s="1"/>
  <c r="L221" i="5"/>
  <c r="M222" i="5" s="1"/>
  <c r="E221" i="8"/>
  <c r="G221" i="8" s="1"/>
  <c r="H221" i="8" s="1"/>
  <c r="I221" i="5"/>
  <c r="J222" i="5" s="1"/>
  <c r="E222" i="5"/>
  <c r="F222" i="5" s="1"/>
  <c r="L221" i="25"/>
  <c r="M222" i="25" s="1"/>
  <c r="I221" i="25"/>
  <c r="J222" i="25" s="1"/>
  <c r="Q241" i="25"/>
  <c r="D223" i="8"/>
  <c r="Q223" i="5"/>
  <c r="A216" i="20" a="1"/>
  <c r="A234" i="27" a="1"/>
  <c r="E240" i="26" l="1"/>
  <c r="E222" i="31"/>
  <c r="I222" i="31" s="1"/>
  <c r="J223" i="31" s="1"/>
  <c r="P223" i="31" s="1"/>
  <c r="A234" i="27"/>
  <c r="D242" i="26"/>
  <c r="A216" i="20"/>
  <c r="D225" i="31"/>
  <c r="Q224" i="31"/>
  <c r="F221" i="30"/>
  <c r="D240" i="30"/>
  <c r="Q239" i="30"/>
  <c r="J239" i="30"/>
  <c r="P239" i="30" s="1"/>
  <c r="H239" i="26" s="1"/>
  <c r="S220" i="25"/>
  <c r="I240" i="30"/>
  <c r="E241" i="25"/>
  <c r="F241" i="25" s="1"/>
  <c r="E241" i="30"/>
  <c r="R221" i="25"/>
  <c r="I222" i="26"/>
  <c r="J221" i="26"/>
  <c r="K221" i="26" s="1"/>
  <c r="R221" i="5"/>
  <c r="F222" i="31"/>
  <c r="G222" i="26"/>
  <c r="P222" i="25"/>
  <c r="I222" i="8"/>
  <c r="J222" i="8" s="1"/>
  <c r="K222" i="8" s="1"/>
  <c r="S222" i="5" s="1"/>
  <c r="P222" i="5"/>
  <c r="E222" i="8"/>
  <c r="G222" i="8" s="1"/>
  <c r="H222" i="8" s="1"/>
  <c r="E223" i="5"/>
  <c r="F223" i="5" s="1"/>
  <c r="L222" i="25"/>
  <c r="M223" i="25" s="1"/>
  <c r="I222" i="25"/>
  <c r="J223" i="25" s="1"/>
  <c r="I222" i="5"/>
  <c r="J223" i="5" s="1"/>
  <c r="L222" i="5"/>
  <c r="M223" i="5" s="1"/>
  <c r="Q242" i="25"/>
  <c r="D224" i="8"/>
  <c r="Q224" i="5"/>
  <c r="A235" i="27" a="1"/>
  <c r="A217" i="20" a="1"/>
  <c r="E241" i="26" l="1"/>
  <c r="E223" i="31"/>
  <c r="I223" i="31" s="1"/>
  <c r="J224" i="31" s="1"/>
  <c r="P224" i="31" s="1"/>
  <c r="A235" i="27"/>
  <c r="D243" i="26"/>
  <c r="A217" i="20"/>
  <c r="Q225" i="31"/>
  <c r="D226" i="31"/>
  <c r="F222" i="30"/>
  <c r="Q240" i="30"/>
  <c r="D241" i="30"/>
  <c r="S221" i="25"/>
  <c r="E242" i="25"/>
  <c r="F242" i="25" s="1"/>
  <c r="E242" i="30"/>
  <c r="J240" i="30"/>
  <c r="P240" i="30" s="1"/>
  <c r="H240" i="26" s="1"/>
  <c r="I241" i="30"/>
  <c r="R222" i="25"/>
  <c r="I223" i="26"/>
  <c r="J222" i="26"/>
  <c r="K222" i="26" s="1"/>
  <c r="R222" i="5"/>
  <c r="F223" i="31"/>
  <c r="G223" i="26"/>
  <c r="P223" i="25"/>
  <c r="I223" i="8"/>
  <c r="J223" i="8" s="1"/>
  <c r="K223" i="8" s="1"/>
  <c r="S223" i="5" s="1"/>
  <c r="P223" i="5"/>
  <c r="E223" i="8"/>
  <c r="G223" i="8" s="1"/>
  <c r="H223" i="8" s="1"/>
  <c r="I223" i="25"/>
  <c r="J224" i="25" s="1"/>
  <c r="L223" i="25"/>
  <c r="M224" i="25" s="1"/>
  <c r="I223" i="5"/>
  <c r="J224" i="5" s="1"/>
  <c r="E224" i="5"/>
  <c r="F224" i="5" s="1"/>
  <c r="Q243" i="25"/>
  <c r="L223" i="5"/>
  <c r="M224" i="5" s="1"/>
  <c r="D225" i="8"/>
  <c r="Q225" i="5"/>
  <c r="A218" i="20" a="1"/>
  <c r="A236" i="27" a="1"/>
  <c r="E242" i="26" l="1"/>
  <c r="E224" i="31"/>
  <c r="I224" i="31" s="1"/>
  <c r="J225" i="31" s="1"/>
  <c r="P225" i="31" s="1"/>
  <c r="A236" i="27"/>
  <c r="D244" i="26"/>
  <c r="A218" i="20"/>
  <c r="D227" i="31"/>
  <c r="Q226" i="31"/>
  <c r="F223" i="30"/>
  <c r="D242" i="30"/>
  <c r="Q241" i="30"/>
  <c r="J241" i="30"/>
  <c r="P241" i="30" s="1"/>
  <c r="H241" i="26" s="1"/>
  <c r="I242" i="30"/>
  <c r="S222" i="25"/>
  <c r="E243" i="25"/>
  <c r="F243" i="25" s="1"/>
  <c r="E243" i="30"/>
  <c r="R223" i="25"/>
  <c r="I224" i="26"/>
  <c r="J223" i="26"/>
  <c r="K223" i="26" s="1"/>
  <c r="F224" i="31"/>
  <c r="G224" i="26"/>
  <c r="R223" i="5"/>
  <c r="P224" i="25"/>
  <c r="P224" i="5"/>
  <c r="I224" i="8"/>
  <c r="J224" i="8" s="1"/>
  <c r="K224" i="8" s="1"/>
  <c r="S224" i="5" s="1"/>
  <c r="I224" i="25"/>
  <c r="J225" i="25" s="1"/>
  <c r="L224" i="25"/>
  <c r="M225" i="25" s="1"/>
  <c r="E224" i="8"/>
  <c r="G224" i="8" s="1"/>
  <c r="H224" i="8" s="1"/>
  <c r="L224" i="5"/>
  <c r="M225" i="5" s="1"/>
  <c r="I224" i="5"/>
  <c r="J225" i="5" s="1"/>
  <c r="E225" i="5"/>
  <c r="F225" i="5" s="1"/>
  <c r="Q244" i="25"/>
  <c r="D226" i="8"/>
  <c r="Q226" i="5"/>
  <c r="A237" i="27" a="1"/>
  <c r="A219" i="20" a="1"/>
  <c r="E243" i="26" l="1"/>
  <c r="E225" i="31"/>
  <c r="I225" i="31" s="1"/>
  <c r="J226" i="31" s="1"/>
  <c r="P226" i="31" s="1"/>
  <c r="A237" i="27"/>
  <c r="D245" i="26"/>
  <c r="A219" i="20"/>
  <c r="Q227" i="31"/>
  <c r="D228" i="31"/>
  <c r="F224" i="30"/>
  <c r="D243" i="30"/>
  <c r="Q242" i="30"/>
  <c r="S223" i="25"/>
  <c r="E244" i="25"/>
  <c r="F244" i="25" s="1"/>
  <c r="E244" i="30"/>
  <c r="J242" i="30"/>
  <c r="P242" i="30" s="1"/>
  <c r="H242" i="26" s="1"/>
  <c r="I243" i="30"/>
  <c r="R224" i="25"/>
  <c r="I225" i="26"/>
  <c r="P225" i="5"/>
  <c r="R225" i="5" s="1"/>
  <c r="J224" i="26"/>
  <c r="K224" i="26" s="1"/>
  <c r="R224" i="5"/>
  <c r="F225" i="31"/>
  <c r="G225" i="26"/>
  <c r="P225" i="25"/>
  <c r="I225" i="8"/>
  <c r="J225" i="8" s="1"/>
  <c r="K225" i="8" s="1"/>
  <c r="E225" i="8"/>
  <c r="G225" i="8" s="1"/>
  <c r="H225" i="8" s="1"/>
  <c r="I225" i="5"/>
  <c r="J226" i="5" s="1"/>
  <c r="Q245" i="25"/>
  <c r="E226" i="5"/>
  <c r="F226" i="5" s="1"/>
  <c r="L225" i="5"/>
  <c r="M226" i="5" s="1"/>
  <c r="L225" i="25"/>
  <c r="M226" i="25" s="1"/>
  <c r="I225" i="25"/>
  <c r="J226" i="25" s="1"/>
  <c r="D227" i="8"/>
  <c r="Q227" i="5"/>
  <c r="A220" i="20" a="1"/>
  <c r="A238" i="27" a="1"/>
  <c r="E244" i="26" l="1"/>
  <c r="E226" i="31"/>
  <c r="I226" i="31" s="1"/>
  <c r="J227" i="31" s="1"/>
  <c r="P227" i="31" s="1"/>
  <c r="A238" i="27"/>
  <c r="D246" i="26"/>
  <c r="A220" i="20"/>
  <c r="D229" i="31"/>
  <c r="Q228" i="31"/>
  <c r="F225" i="30"/>
  <c r="Q243" i="30"/>
  <c r="D244" i="30"/>
  <c r="I244" i="30"/>
  <c r="J243" i="30"/>
  <c r="P243" i="30" s="1"/>
  <c r="H243" i="26" s="1"/>
  <c r="S224" i="25"/>
  <c r="E245" i="25"/>
  <c r="F245" i="25" s="1"/>
  <c r="E245" i="30"/>
  <c r="I226" i="8"/>
  <c r="J226" i="8" s="1"/>
  <c r="K226" i="8" s="1"/>
  <c r="S226" i="5" s="1"/>
  <c r="R225" i="25"/>
  <c r="I226" i="26"/>
  <c r="P226" i="25"/>
  <c r="R226" i="25" s="1"/>
  <c r="J225" i="26"/>
  <c r="K225" i="26" s="1"/>
  <c r="F226" i="31"/>
  <c r="G226" i="26"/>
  <c r="S225" i="5"/>
  <c r="P226" i="5"/>
  <c r="L226" i="25"/>
  <c r="M227" i="25" s="1"/>
  <c r="I226" i="25"/>
  <c r="J227" i="25" s="1"/>
  <c r="E227" i="5"/>
  <c r="F227" i="5" s="1"/>
  <c r="Q246" i="25"/>
  <c r="E226" i="8"/>
  <c r="G226" i="8" s="1"/>
  <c r="H226" i="8" s="1"/>
  <c r="L226" i="5"/>
  <c r="M227" i="5" s="1"/>
  <c r="I226" i="5"/>
  <c r="J227" i="5" s="1"/>
  <c r="D228" i="8"/>
  <c r="Q228" i="5"/>
  <c r="A221" i="20" a="1"/>
  <c r="A239" i="27" a="1"/>
  <c r="E245" i="26" l="1"/>
  <c r="E227" i="31"/>
  <c r="I227" i="31" s="1"/>
  <c r="J228" i="31" s="1"/>
  <c r="P228" i="31" s="1"/>
  <c r="A239" i="27"/>
  <c r="D247" i="26"/>
  <c r="A221" i="20"/>
  <c r="D230" i="31"/>
  <c r="Q229" i="31"/>
  <c r="F226" i="30"/>
  <c r="Q244" i="30"/>
  <c r="D245" i="30"/>
  <c r="S225" i="25"/>
  <c r="J244" i="30"/>
  <c r="P244" i="30" s="1"/>
  <c r="H244" i="26" s="1"/>
  <c r="E246" i="25"/>
  <c r="F246" i="25" s="1"/>
  <c r="E246" i="30"/>
  <c r="I245" i="30"/>
  <c r="I227" i="26"/>
  <c r="P227" i="25"/>
  <c r="R226" i="5"/>
  <c r="F227" i="31"/>
  <c r="G227" i="26"/>
  <c r="J226" i="26"/>
  <c r="K226" i="26" s="1"/>
  <c r="I227" i="8"/>
  <c r="J227" i="8" s="1"/>
  <c r="K227" i="8" s="1"/>
  <c r="P227" i="5"/>
  <c r="Q247" i="25"/>
  <c r="I227" i="25"/>
  <c r="J228" i="25" s="1"/>
  <c r="L227" i="25"/>
  <c r="M228" i="25" s="1"/>
  <c r="E227" i="8"/>
  <c r="G227" i="8" s="1"/>
  <c r="H227" i="8" s="1"/>
  <c r="E228" i="5"/>
  <c r="F228" i="5" s="1"/>
  <c r="I227" i="5"/>
  <c r="J228" i="5" s="1"/>
  <c r="L227" i="5"/>
  <c r="M228" i="5" s="1"/>
  <c r="D229" i="8"/>
  <c r="Q229" i="5"/>
  <c r="A240" i="27" a="1"/>
  <c r="A222" i="20" a="1"/>
  <c r="E246" i="26" l="1"/>
  <c r="E228" i="31"/>
  <c r="I228" i="31" s="1"/>
  <c r="J229" i="31" s="1"/>
  <c r="P229" i="31" s="1"/>
  <c r="A240" i="27"/>
  <c r="D248" i="26"/>
  <c r="A222" i="20"/>
  <c r="D231" i="31"/>
  <c r="Q230" i="31"/>
  <c r="F227" i="30"/>
  <c r="Q245" i="30"/>
  <c r="D246" i="30"/>
  <c r="S226" i="25"/>
  <c r="I246" i="30"/>
  <c r="J245" i="30"/>
  <c r="P245" i="30" s="1"/>
  <c r="H245" i="26" s="1"/>
  <c r="E247" i="25"/>
  <c r="F247" i="25" s="1"/>
  <c r="E247" i="30"/>
  <c r="R227" i="25"/>
  <c r="I228" i="26"/>
  <c r="R227" i="5"/>
  <c r="S227" i="5"/>
  <c r="J227" i="26"/>
  <c r="K227" i="26" s="1"/>
  <c r="F228" i="31"/>
  <c r="G228" i="26"/>
  <c r="P228" i="25"/>
  <c r="P228" i="5"/>
  <c r="I228" i="8"/>
  <c r="J228" i="8" s="1"/>
  <c r="K228" i="8" s="1"/>
  <c r="S228" i="5" s="1"/>
  <c r="L228" i="25"/>
  <c r="M229" i="25" s="1"/>
  <c r="I228" i="25"/>
  <c r="J229" i="25" s="1"/>
  <c r="E229" i="5"/>
  <c r="F229" i="5" s="1"/>
  <c r="Q248" i="25"/>
  <c r="E228" i="8"/>
  <c r="G228" i="8" s="1"/>
  <c r="H228" i="8" s="1"/>
  <c r="L228" i="5"/>
  <c r="M229" i="5" s="1"/>
  <c r="I228" i="5"/>
  <c r="J229" i="5" s="1"/>
  <c r="D230" i="8"/>
  <c r="Q230" i="5"/>
  <c r="A241" i="27" a="1"/>
  <c r="A223" i="20" a="1"/>
  <c r="E247" i="26" l="1"/>
  <c r="E229" i="31"/>
  <c r="I229" i="31" s="1"/>
  <c r="J230" i="31" s="1"/>
  <c r="P230" i="31" s="1"/>
  <c r="A241" i="27"/>
  <c r="D249" i="26"/>
  <c r="A223" i="20"/>
  <c r="D232" i="31"/>
  <c r="Q231" i="31"/>
  <c r="F228" i="30"/>
  <c r="Q246" i="30"/>
  <c r="D247" i="30"/>
  <c r="J246" i="30"/>
  <c r="P246" i="30" s="1"/>
  <c r="H246" i="26" s="1"/>
  <c r="S227" i="25"/>
  <c r="E248" i="25"/>
  <c r="F248" i="25" s="1"/>
  <c r="E248" i="30"/>
  <c r="I247" i="30"/>
  <c r="R228" i="25"/>
  <c r="I229" i="26"/>
  <c r="R228" i="5"/>
  <c r="J228" i="26"/>
  <c r="K228" i="26" s="1"/>
  <c r="F229" i="31"/>
  <c r="G229" i="26"/>
  <c r="P229" i="25"/>
  <c r="I229" i="8"/>
  <c r="J229" i="8" s="1"/>
  <c r="K229" i="8" s="1"/>
  <c r="P229" i="5"/>
  <c r="L229" i="25"/>
  <c r="M230" i="25" s="1"/>
  <c r="I229" i="25"/>
  <c r="J230" i="25" s="1"/>
  <c r="E229" i="8"/>
  <c r="G229" i="8" s="1"/>
  <c r="H229" i="8" s="1"/>
  <c r="L229" i="5"/>
  <c r="M230" i="5" s="1"/>
  <c r="E230" i="5"/>
  <c r="F230" i="5" s="1"/>
  <c r="I229" i="5"/>
  <c r="J230" i="5" s="1"/>
  <c r="Q249" i="25"/>
  <c r="D231" i="8"/>
  <c r="Q231" i="5"/>
  <c r="A242" i="27" a="1"/>
  <c r="A224" i="20" a="1"/>
  <c r="E248" i="26" l="1"/>
  <c r="E230" i="31"/>
  <c r="I230" i="31" s="1"/>
  <c r="J231" i="31" s="1"/>
  <c r="P231" i="31" s="1"/>
  <c r="A242" i="27"/>
  <c r="D250" i="26"/>
  <c r="A224" i="20"/>
  <c r="Q232" i="31"/>
  <c r="D233" i="31"/>
  <c r="F229" i="30"/>
  <c r="D248" i="30"/>
  <c r="Q247" i="30"/>
  <c r="I248" i="30"/>
  <c r="S228" i="25"/>
  <c r="E249" i="25"/>
  <c r="F249" i="25" s="1"/>
  <c r="E249" i="30"/>
  <c r="J247" i="30"/>
  <c r="P247" i="30" s="1"/>
  <c r="H247" i="26" s="1"/>
  <c r="R229" i="25"/>
  <c r="I230" i="26"/>
  <c r="F230" i="31"/>
  <c r="G230" i="26"/>
  <c r="R229" i="5"/>
  <c r="J229" i="26"/>
  <c r="K229" i="26" s="1"/>
  <c r="P230" i="25"/>
  <c r="R230" i="25" s="1"/>
  <c r="S229" i="5"/>
  <c r="I230" i="8"/>
  <c r="J230" i="8" s="1"/>
  <c r="K230" i="8" s="1"/>
  <c r="S230" i="5" s="1"/>
  <c r="P230" i="5"/>
  <c r="I230" i="25"/>
  <c r="J231" i="25" s="1"/>
  <c r="L230" i="25"/>
  <c r="M231" i="25" s="1"/>
  <c r="E230" i="8"/>
  <c r="G230" i="8" s="1"/>
  <c r="H230" i="8" s="1"/>
  <c r="E231" i="5"/>
  <c r="F231" i="5" s="1"/>
  <c r="Q250" i="25"/>
  <c r="L230" i="5"/>
  <c r="M231" i="5" s="1"/>
  <c r="I230" i="5"/>
  <c r="J231" i="5" s="1"/>
  <c r="D232" i="8"/>
  <c r="Q232" i="5"/>
  <c r="A243" i="27" a="1"/>
  <c r="A225" i="20" a="1"/>
  <c r="E249" i="26" l="1"/>
  <c r="E231" i="31"/>
  <c r="I231" i="31" s="1"/>
  <c r="J232" i="31" s="1"/>
  <c r="P232" i="31" s="1"/>
  <c r="A243" i="27"/>
  <c r="D251" i="26"/>
  <c r="A225" i="20"/>
  <c r="D234" i="31"/>
  <c r="Q233" i="31"/>
  <c r="F230" i="30"/>
  <c r="Q248" i="30"/>
  <c r="D249" i="30"/>
  <c r="I249" i="30"/>
  <c r="S229" i="25"/>
  <c r="J248" i="30"/>
  <c r="P248" i="30" s="1"/>
  <c r="H248" i="26" s="1"/>
  <c r="E250" i="25"/>
  <c r="F250" i="25" s="1"/>
  <c r="E250" i="30"/>
  <c r="I231" i="26"/>
  <c r="R230" i="5"/>
  <c r="J230" i="26"/>
  <c r="K230" i="26" s="1"/>
  <c r="F231" i="31"/>
  <c r="G231" i="26"/>
  <c r="P231" i="25"/>
  <c r="R231" i="25" s="1"/>
  <c r="I231" i="8"/>
  <c r="J231" i="8" s="1"/>
  <c r="K231" i="8" s="1"/>
  <c r="P231" i="5"/>
  <c r="E232" i="5"/>
  <c r="F232" i="5" s="1"/>
  <c r="Q251" i="25"/>
  <c r="I231" i="5"/>
  <c r="J232" i="5" s="1"/>
  <c r="L231" i="25"/>
  <c r="M232" i="25" s="1"/>
  <c r="I231" i="25"/>
  <c r="J232" i="25" s="1"/>
  <c r="E231" i="8"/>
  <c r="G231" i="8" s="1"/>
  <c r="H231" i="8" s="1"/>
  <c r="L231" i="5"/>
  <c r="M232" i="5" s="1"/>
  <c r="D233" i="8"/>
  <c r="Q233" i="5"/>
  <c r="A244" i="27" a="1"/>
  <c r="A226" i="20" a="1"/>
  <c r="E250" i="26" l="1"/>
  <c r="E232" i="31"/>
  <c r="I232" i="31" s="1"/>
  <c r="J233" i="31" s="1"/>
  <c r="P233" i="31" s="1"/>
  <c r="A244" i="27"/>
  <c r="D252" i="26"/>
  <c r="A226" i="20"/>
  <c r="Q234" i="31"/>
  <c r="D235" i="31"/>
  <c r="F231" i="30"/>
  <c r="D250" i="30"/>
  <c r="Q249" i="30"/>
  <c r="J249" i="30"/>
  <c r="P249" i="30" s="1"/>
  <c r="H249" i="26" s="1"/>
  <c r="S230" i="25"/>
  <c r="E251" i="25"/>
  <c r="F251" i="25" s="1"/>
  <c r="E251" i="30"/>
  <c r="I250" i="30"/>
  <c r="I232" i="26"/>
  <c r="P232" i="25"/>
  <c r="F232" i="31"/>
  <c r="G232" i="26"/>
  <c r="R231" i="5"/>
  <c r="J231" i="26"/>
  <c r="K231" i="26" s="1"/>
  <c r="S231" i="5"/>
  <c r="I232" i="5"/>
  <c r="J233" i="5" s="1"/>
  <c r="L232" i="5"/>
  <c r="M233" i="5" s="1"/>
  <c r="I232" i="8"/>
  <c r="J232" i="8" s="1"/>
  <c r="K232" i="8" s="1"/>
  <c r="S232" i="5" s="1"/>
  <c r="P232" i="5"/>
  <c r="E232" i="8"/>
  <c r="G232" i="8" s="1"/>
  <c r="H232" i="8" s="1"/>
  <c r="Q252" i="25"/>
  <c r="I232" i="25"/>
  <c r="J233" i="25" s="1"/>
  <c r="L232" i="25"/>
  <c r="M233" i="25" s="1"/>
  <c r="E233" i="5"/>
  <c r="F233" i="5" s="1"/>
  <c r="D234" i="8"/>
  <c r="Q234" i="5"/>
  <c r="A227" i="20" a="1"/>
  <c r="A245" i="27" a="1"/>
  <c r="E251" i="26" l="1"/>
  <c r="E233" i="31"/>
  <c r="I233" i="31" s="1"/>
  <c r="J234" i="31" s="1"/>
  <c r="P234" i="31" s="1"/>
  <c r="A245" i="27"/>
  <c r="D253" i="26"/>
  <c r="A227" i="20"/>
  <c r="D236" i="31"/>
  <c r="Q235" i="31"/>
  <c r="F232" i="30"/>
  <c r="D251" i="30"/>
  <c r="Q250" i="30"/>
  <c r="S231" i="25"/>
  <c r="I251" i="30"/>
  <c r="E252" i="25"/>
  <c r="F252" i="25" s="1"/>
  <c r="E252" i="30"/>
  <c r="J250" i="30"/>
  <c r="P250" i="30" s="1"/>
  <c r="H250" i="26" s="1"/>
  <c r="R232" i="25"/>
  <c r="I233" i="26"/>
  <c r="R232" i="5"/>
  <c r="J232" i="26"/>
  <c r="K232" i="26" s="1"/>
  <c r="F233" i="31"/>
  <c r="G233" i="26"/>
  <c r="P233" i="25"/>
  <c r="I233" i="8"/>
  <c r="J233" i="8" s="1"/>
  <c r="K233" i="8" s="1"/>
  <c r="S233" i="5" s="1"/>
  <c r="P233" i="5"/>
  <c r="E233" i="8"/>
  <c r="G233" i="8" s="1"/>
  <c r="H233" i="8" s="1"/>
  <c r="E234" i="5"/>
  <c r="F234" i="5" s="1"/>
  <c r="L233" i="25"/>
  <c r="M234" i="25" s="1"/>
  <c r="I233" i="25"/>
  <c r="J234" i="25" s="1"/>
  <c r="Q253" i="25"/>
  <c r="L233" i="5"/>
  <c r="M234" i="5" s="1"/>
  <c r="I233" i="5"/>
  <c r="J234" i="5" s="1"/>
  <c r="D235" i="8"/>
  <c r="Q235" i="5"/>
  <c r="A228" i="20" a="1"/>
  <c r="A246" i="27" a="1"/>
  <c r="E252" i="26" l="1"/>
  <c r="E234" i="31"/>
  <c r="I234" i="31" s="1"/>
  <c r="J235" i="31" s="1"/>
  <c r="P235" i="31" s="1"/>
  <c r="A246" i="27"/>
  <c r="D254" i="26"/>
  <c r="A228" i="20"/>
  <c r="Q236" i="31"/>
  <c r="D237" i="31"/>
  <c r="F233" i="30"/>
  <c r="D252" i="30"/>
  <c r="Q251" i="30"/>
  <c r="J251" i="30"/>
  <c r="P251" i="30" s="1"/>
  <c r="H251" i="26" s="1"/>
  <c r="I252" i="30"/>
  <c r="S232" i="25"/>
  <c r="E253" i="25"/>
  <c r="F253" i="25" s="1"/>
  <c r="E253" i="30"/>
  <c r="R233" i="25"/>
  <c r="I234" i="26"/>
  <c r="P234" i="25"/>
  <c r="R233" i="5"/>
  <c r="J233" i="26"/>
  <c r="K233" i="26" s="1"/>
  <c r="F234" i="31"/>
  <c r="G234" i="26"/>
  <c r="P234" i="5"/>
  <c r="E234" i="8"/>
  <c r="G234" i="8" s="1"/>
  <c r="H234" i="8" s="1"/>
  <c r="I234" i="8"/>
  <c r="J234" i="8" s="1"/>
  <c r="K234" i="8" s="1"/>
  <c r="S234" i="5" s="1"/>
  <c r="I234" i="5"/>
  <c r="J235" i="5" s="1"/>
  <c r="L234" i="5"/>
  <c r="M235" i="5" s="1"/>
  <c r="L234" i="25"/>
  <c r="M235" i="25" s="1"/>
  <c r="I234" i="25"/>
  <c r="J235" i="25" s="1"/>
  <c r="E235" i="5"/>
  <c r="F235" i="5" s="1"/>
  <c r="Q254" i="25"/>
  <c r="D236" i="8"/>
  <c r="Q236" i="5"/>
  <c r="A247" i="27" a="1"/>
  <c r="A229" i="20" a="1"/>
  <c r="E253" i="26" l="1"/>
  <c r="E235" i="31"/>
  <c r="I235" i="31" s="1"/>
  <c r="J236" i="31" s="1"/>
  <c r="P236" i="31" s="1"/>
  <c r="A247" i="27"/>
  <c r="D255" i="26"/>
  <c r="A229" i="20"/>
  <c r="Q237" i="31"/>
  <c r="D238" i="31"/>
  <c r="F234" i="30"/>
  <c r="D253" i="30"/>
  <c r="Q252" i="30"/>
  <c r="S233" i="25"/>
  <c r="E254" i="25"/>
  <c r="F254" i="25" s="1"/>
  <c r="E254" i="30"/>
  <c r="J252" i="30"/>
  <c r="P252" i="30" s="1"/>
  <c r="H252" i="26" s="1"/>
  <c r="I253" i="30"/>
  <c r="R234" i="25"/>
  <c r="I235" i="26"/>
  <c r="R234" i="5"/>
  <c r="F235" i="31"/>
  <c r="G235" i="26"/>
  <c r="J234" i="26"/>
  <c r="K234" i="26" s="1"/>
  <c r="P235" i="25"/>
  <c r="I235" i="8"/>
  <c r="J235" i="8" s="1"/>
  <c r="K235" i="8" s="1"/>
  <c r="P235" i="5"/>
  <c r="L235" i="5"/>
  <c r="M236" i="5" s="1"/>
  <c r="E236" i="5"/>
  <c r="F236" i="5" s="1"/>
  <c r="L235" i="25"/>
  <c r="M236" i="25" s="1"/>
  <c r="I235" i="25"/>
  <c r="J236" i="25" s="1"/>
  <c r="E235" i="8"/>
  <c r="G235" i="8" s="1"/>
  <c r="H235" i="8" s="1"/>
  <c r="I235" i="5"/>
  <c r="J236" i="5" s="1"/>
  <c r="Q255" i="25"/>
  <c r="D237" i="8"/>
  <c r="Q237" i="5"/>
  <c r="A230" i="20" a="1"/>
  <c r="A248" i="27" a="1"/>
  <c r="E254" i="26" l="1"/>
  <c r="E236" i="31"/>
  <c r="I236" i="31" s="1"/>
  <c r="J237" i="31" s="1"/>
  <c r="P237" i="31" s="1"/>
  <c r="A248" i="27"/>
  <c r="D256" i="26"/>
  <c r="A230" i="20"/>
  <c r="D239" i="31"/>
  <c r="Q238" i="31"/>
  <c r="F235" i="30"/>
  <c r="Q253" i="30"/>
  <c r="D254" i="30"/>
  <c r="J253" i="30"/>
  <c r="P253" i="30" s="1"/>
  <c r="H253" i="26" s="1"/>
  <c r="S234" i="25"/>
  <c r="I254" i="30"/>
  <c r="E255" i="25"/>
  <c r="F255" i="25" s="1"/>
  <c r="E255" i="30"/>
  <c r="R235" i="25"/>
  <c r="I236" i="26"/>
  <c r="P236" i="25"/>
  <c r="R235" i="5"/>
  <c r="J235" i="26"/>
  <c r="K235" i="26" s="1"/>
  <c r="F236" i="31"/>
  <c r="G236" i="26"/>
  <c r="S235" i="5"/>
  <c r="I236" i="8"/>
  <c r="J236" i="8" s="1"/>
  <c r="K236" i="8" s="1"/>
  <c r="P236" i="5"/>
  <c r="E236" i="8"/>
  <c r="G236" i="8" s="1"/>
  <c r="H236" i="8" s="1"/>
  <c r="I236" i="5"/>
  <c r="J237" i="5" s="1"/>
  <c r="L236" i="5"/>
  <c r="M237" i="5" s="1"/>
  <c r="E237" i="5"/>
  <c r="F237" i="5" s="1"/>
  <c r="L236" i="25"/>
  <c r="M237" i="25" s="1"/>
  <c r="I236" i="25"/>
  <c r="J237" i="25" s="1"/>
  <c r="Q256" i="25"/>
  <c r="D238" i="8"/>
  <c r="Q238" i="5"/>
  <c r="A249" i="27" a="1"/>
  <c r="A231" i="20" a="1"/>
  <c r="E255" i="26" l="1"/>
  <c r="E237" i="31"/>
  <c r="I237" i="31" s="1"/>
  <c r="J238" i="31" s="1"/>
  <c r="P238" i="31" s="1"/>
  <c r="A249" i="27"/>
  <c r="D257" i="26"/>
  <c r="A231" i="20"/>
  <c r="D240" i="31"/>
  <c r="Q239" i="31"/>
  <c r="F236" i="30"/>
  <c r="D255" i="30"/>
  <c r="Q254" i="30"/>
  <c r="S235" i="25"/>
  <c r="E256" i="25"/>
  <c r="F256" i="25" s="1"/>
  <c r="E256" i="30"/>
  <c r="J254" i="30"/>
  <c r="P254" i="30" s="1"/>
  <c r="H254" i="26" s="1"/>
  <c r="I255" i="30"/>
  <c r="R236" i="25"/>
  <c r="I237" i="26"/>
  <c r="J236" i="26"/>
  <c r="K236" i="26" s="1"/>
  <c r="R236" i="5"/>
  <c r="F237" i="31"/>
  <c r="G237" i="26"/>
  <c r="P237" i="25"/>
  <c r="S236" i="5"/>
  <c r="I237" i="8"/>
  <c r="J237" i="8" s="1"/>
  <c r="K237" i="8" s="1"/>
  <c r="P237" i="5"/>
  <c r="L237" i="25"/>
  <c r="M238" i="25" s="1"/>
  <c r="I237" i="25"/>
  <c r="J238" i="25" s="1"/>
  <c r="E237" i="8"/>
  <c r="G237" i="8" s="1"/>
  <c r="H237" i="8" s="1"/>
  <c r="I237" i="5"/>
  <c r="J238" i="5" s="1"/>
  <c r="Q257" i="25"/>
  <c r="E238" i="5"/>
  <c r="F238" i="5" s="1"/>
  <c r="L237" i="5"/>
  <c r="M238" i="5" s="1"/>
  <c r="D239" i="8"/>
  <c r="Q239" i="5"/>
  <c r="A232" i="20" a="1"/>
  <c r="A250" i="27" a="1"/>
  <c r="E256" i="26" l="1"/>
  <c r="E238" i="31"/>
  <c r="I238" i="31" s="1"/>
  <c r="J239" i="31" s="1"/>
  <c r="P239" i="31" s="1"/>
  <c r="A250" i="27"/>
  <c r="D258" i="26"/>
  <c r="A232" i="20"/>
  <c r="D241" i="31"/>
  <c r="Q240" i="31"/>
  <c r="F237" i="30"/>
  <c r="D256" i="30"/>
  <c r="Q255" i="30"/>
  <c r="J255" i="30"/>
  <c r="P255" i="30" s="1"/>
  <c r="H255" i="26" s="1"/>
  <c r="I256" i="30"/>
  <c r="S236" i="25"/>
  <c r="E257" i="25"/>
  <c r="F257" i="25" s="1"/>
  <c r="E257" i="30"/>
  <c r="R237" i="25"/>
  <c r="I238" i="26"/>
  <c r="J237" i="26"/>
  <c r="K237" i="26" s="1"/>
  <c r="R237" i="5"/>
  <c r="F238" i="31"/>
  <c r="G238" i="26"/>
  <c r="P238" i="25"/>
  <c r="S237" i="5"/>
  <c r="I238" i="8"/>
  <c r="J238" i="8" s="1"/>
  <c r="K238" i="8" s="1"/>
  <c r="L238" i="5"/>
  <c r="M239" i="5" s="1"/>
  <c r="P238" i="5"/>
  <c r="I238" i="5"/>
  <c r="J239" i="5" s="1"/>
  <c r="E238" i="8"/>
  <c r="G238" i="8" s="1"/>
  <c r="H238" i="8" s="1"/>
  <c r="E239" i="5"/>
  <c r="F239" i="5" s="1"/>
  <c r="I238" i="25"/>
  <c r="J239" i="25" s="1"/>
  <c r="L238" i="25"/>
  <c r="M239" i="25" s="1"/>
  <c r="Q258" i="25"/>
  <c r="D240" i="8"/>
  <c r="Q240" i="5"/>
  <c r="A233" i="20" a="1"/>
  <c r="A251" i="27" a="1"/>
  <c r="E257" i="26" l="1"/>
  <c r="E239" i="31"/>
  <c r="I239" i="31" s="1"/>
  <c r="J240" i="31" s="1"/>
  <c r="P240" i="31" s="1"/>
  <c r="A251" i="27"/>
  <c r="D259" i="26"/>
  <c r="A233" i="20"/>
  <c r="D242" i="31"/>
  <c r="Q241" i="31"/>
  <c r="F238" i="30"/>
  <c r="Q256" i="30"/>
  <c r="D257" i="30"/>
  <c r="S237" i="25"/>
  <c r="I257" i="30"/>
  <c r="E258" i="25"/>
  <c r="F258" i="25" s="1"/>
  <c r="E258" i="30"/>
  <c r="J256" i="30"/>
  <c r="P256" i="30" s="1"/>
  <c r="H256" i="26" s="1"/>
  <c r="R238" i="25"/>
  <c r="I239" i="26"/>
  <c r="J238" i="26"/>
  <c r="K238" i="26" s="1"/>
  <c r="R238" i="5"/>
  <c r="S238" i="5"/>
  <c r="F239" i="31"/>
  <c r="G239" i="26"/>
  <c r="P239" i="25"/>
  <c r="I239" i="8"/>
  <c r="J239" i="8" s="1"/>
  <c r="K239" i="8" s="1"/>
  <c r="S239" i="5" s="1"/>
  <c r="P239" i="5"/>
  <c r="E239" i="8"/>
  <c r="G239" i="8" s="1"/>
  <c r="H239" i="8" s="1"/>
  <c r="E240" i="5"/>
  <c r="F240" i="5" s="1"/>
  <c r="I239" i="25"/>
  <c r="J240" i="25" s="1"/>
  <c r="L239" i="25"/>
  <c r="M240" i="25" s="1"/>
  <c r="I239" i="5"/>
  <c r="J240" i="5" s="1"/>
  <c r="L239" i="5"/>
  <c r="M240" i="5" s="1"/>
  <c r="Q259" i="25"/>
  <c r="D241" i="8"/>
  <c r="Q241" i="5"/>
  <c r="A234" i="20" a="1"/>
  <c r="A252" i="27" a="1"/>
  <c r="E258" i="26" l="1"/>
  <c r="E240" i="31"/>
  <c r="I240" i="31" s="1"/>
  <c r="J241" i="31" s="1"/>
  <c r="P241" i="31" s="1"/>
  <c r="A252" i="27"/>
  <c r="D260" i="26"/>
  <c r="A234" i="20"/>
  <c r="Q242" i="31"/>
  <c r="D243" i="31"/>
  <c r="F239" i="30"/>
  <c r="Q257" i="30"/>
  <c r="D258" i="30"/>
  <c r="I258" i="30"/>
  <c r="J257" i="30"/>
  <c r="P257" i="30" s="1"/>
  <c r="H257" i="26" s="1"/>
  <c r="S238" i="25"/>
  <c r="E259" i="25"/>
  <c r="F259" i="25" s="1"/>
  <c r="E259" i="30"/>
  <c r="R239" i="25"/>
  <c r="I240" i="26"/>
  <c r="J239" i="26"/>
  <c r="K239" i="26" s="1"/>
  <c r="R239" i="5"/>
  <c r="F240" i="31"/>
  <c r="G240" i="26"/>
  <c r="P240" i="25"/>
  <c r="I240" i="8"/>
  <c r="J240" i="8" s="1"/>
  <c r="K240" i="8" s="1"/>
  <c r="S240" i="5" s="1"/>
  <c r="E240" i="8"/>
  <c r="G240" i="8" s="1"/>
  <c r="H240" i="8" s="1"/>
  <c r="L240" i="5"/>
  <c r="M241" i="5" s="1"/>
  <c r="P240" i="5"/>
  <c r="I240" i="5"/>
  <c r="J241" i="5" s="1"/>
  <c r="I240" i="25"/>
  <c r="J241" i="25" s="1"/>
  <c r="L240" i="25"/>
  <c r="M241" i="25" s="1"/>
  <c r="E241" i="5"/>
  <c r="F241" i="5" s="1"/>
  <c r="Q260" i="25"/>
  <c r="D242" i="8"/>
  <c r="Q242" i="5"/>
  <c r="A253" i="27" a="1"/>
  <c r="A235" i="20" a="1"/>
  <c r="E259" i="26" l="1"/>
  <c r="E241" i="31"/>
  <c r="I241" i="31" s="1"/>
  <c r="J242" i="31" s="1"/>
  <c r="P242" i="31" s="1"/>
  <c r="A253" i="27"/>
  <c r="D261" i="26"/>
  <c r="A235" i="20"/>
  <c r="Q243" i="31"/>
  <c r="D244" i="31"/>
  <c r="F240" i="30"/>
  <c r="Q258" i="30"/>
  <c r="D259" i="30"/>
  <c r="J258" i="30"/>
  <c r="P258" i="30" s="1"/>
  <c r="H258" i="26" s="1"/>
  <c r="S239" i="25"/>
  <c r="E260" i="25"/>
  <c r="F260" i="25" s="1"/>
  <c r="E260" i="30"/>
  <c r="I259" i="30"/>
  <c r="R240" i="25"/>
  <c r="I241" i="26"/>
  <c r="J240" i="26"/>
  <c r="K240" i="26" s="1"/>
  <c r="R240" i="5"/>
  <c r="F241" i="31"/>
  <c r="G241" i="26"/>
  <c r="P241" i="25"/>
  <c r="I241" i="8"/>
  <c r="J241" i="8" s="1"/>
  <c r="K241" i="8" s="1"/>
  <c r="S241" i="5" s="1"/>
  <c r="P241" i="5"/>
  <c r="E241" i="8"/>
  <c r="G241" i="8" s="1"/>
  <c r="H241" i="8" s="1"/>
  <c r="L241" i="25"/>
  <c r="M242" i="25" s="1"/>
  <c r="I241" i="25"/>
  <c r="J242" i="25" s="1"/>
  <c r="E242" i="5"/>
  <c r="F242" i="5" s="1"/>
  <c r="I241" i="5"/>
  <c r="J242" i="5" s="1"/>
  <c r="L241" i="5"/>
  <c r="M242" i="5" s="1"/>
  <c r="Q261" i="25"/>
  <c r="D243" i="8"/>
  <c r="Q243" i="5"/>
  <c r="A254" i="27" a="1"/>
  <c r="A236" i="20" a="1"/>
  <c r="E260" i="26" l="1"/>
  <c r="E242" i="31"/>
  <c r="I242" i="31" s="1"/>
  <c r="J243" i="31" s="1"/>
  <c r="P243" i="31" s="1"/>
  <c r="A254" i="27"/>
  <c r="D262" i="26"/>
  <c r="A236" i="20"/>
  <c r="D245" i="31"/>
  <c r="Q244" i="31"/>
  <c r="F241" i="30"/>
  <c r="D260" i="30"/>
  <c r="Q259" i="30"/>
  <c r="S240" i="25"/>
  <c r="I260" i="30"/>
  <c r="E261" i="25"/>
  <c r="F261" i="25" s="1"/>
  <c r="E261" i="30"/>
  <c r="J259" i="30"/>
  <c r="P259" i="30" s="1"/>
  <c r="H259" i="26" s="1"/>
  <c r="R241" i="25"/>
  <c r="I242" i="26"/>
  <c r="J241" i="26"/>
  <c r="K241" i="26" s="1"/>
  <c r="R241" i="5"/>
  <c r="F242" i="31"/>
  <c r="G242" i="26"/>
  <c r="P242" i="25"/>
  <c r="I242" i="8"/>
  <c r="J242" i="8" s="1"/>
  <c r="K242" i="8" s="1"/>
  <c r="P242" i="5"/>
  <c r="I242" i="25"/>
  <c r="J243" i="25" s="1"/>
  <c r="L242" i="25"/>
  <c r="M243" i="25" s="1"/>
  <c r="E243" i="5"/>
  <c r="F243" i="5" s="1"/>
  <c r="I242" i="5"/>
  <c r="J243" i="5" s="1"/>
  <c r="E242" i="8"/>
  <c r="G242" i="8" s="1"/>
  <c r="H242" i="8" s="1"/>
  <c r="L242" i="5"/>
  <c r="M243" i="5" s="1"/>
  <c r="Q262" i="25"/>
  <c r="D244" i="8"/>
  <c r="Q244" i="5"/>
  <c r="A255" i="27" a="1"/>
  <c r="A237" i="20" a="1"/>
  <c r="E261" i="26" l="1"/>
  <c r="E243" i="31"/>
  <c r="I243" i="31" s="1"/>
  <c r="J244" i="31" s="1"/>
  <c r="P244" i="31" s="1"/>
  <c r="A255" i="27"/>
  <c r="D263" i="26"/>
  <c r="A237" i="20"/>
  <c r="Q245" i="31"/>
  <c r="D246" i="31"/>
  <c r="F242" i="30"/>
  <c r="D261" i="30"/>
  <c r="Q260" i="30"/>
  <c r="I261" i="30"/>
  <c r="J260" i="30"/>
  <c r="P260" i="30" s="1"/>
  <c r="H260" i="26" s="1"/>
  <c r="S241" i="25"/>
  <c r="E262" i="25"/>
  <c r="F262" i="25" s="1"/>
  <c r="E262" i="30"/>
  <c r="R242" i="25"/>
  <c r="I243" i="26"/>
  <c r="J242" i="26"/>
  <c r="K242" i="26" s="1"/>
  <c r="R242" i="5"/>
  <c r="F243" i="31"/>
  <c r="G243" i="26"/>
  <c r="P243" i="25"/>
  <c r="R243" i="25" s="1"/>
  <c r="I243" i="8"/>
  <c r="J243" i="8" s="1"/>
  <c r="K243" i="8" s="1"/>
  <c r="S242" i="5"/>
  <c r="P243" i="5"/>
  <c r="L243" i="25"/>
  <c r="M244" i="25" s="1"/>
  <c r="I243" i="25"/>
  <c r="J244" i="25" s="1"/>
  <c r="L243" i="5"/>
  <c r="M244" i="5" s="1"/>
  <c r="E244" i="5"/>
  <c r="F244" i="5" s="1"/>
  <c r="Q263" i="25"/>
  <c r="E243" i="8"/>
  <c r="G243" i="8" s="1"/>
  <c r="H243" i="8" s="1"/>
  <c r="I243" i="5"/>
  <c r="J244" i="5" s="1"/>
  <c r="D245" i="8"/>
  <c r="Q245" i="5"/>
  <c r="A256" i="27" a="1"/>
  <c r="A238" i="20" a="1"/>
  <c r="E262" i="26" l="1"/>
  <c r="E244" i="31"/>
  <c r="I244" i="31" s="1"/>
  <c r="J245" i="31" s="1"/>
  <c r="P245" i="31" s="1"/>
  <c r="A256" i="27"/>
  <c r="D264" i="26"/>
  <c r="A238" i="20"/>
  <c r="D247" i="31"/>
  <c r="Q246" i="31"/>
  <c r="F243" i="30"/>
  <c r="Q261" i="30"/>
  <c r="D262" i="30"/>
  <c r="S242" i="25"/>
  <c r="J261" i="30"/>
  <c r="P261" i="30" s="1"/>
  <c r="H261" i="26" s="1"/>
  <c r="E263" i="25"/>
  <c r="F263" i="25" s="1"/>
  <c r="E263" i="30"/>
  <c r="I262" i="30"/>
  <c r="I244" i="26"/>
  <c r="J243" i="26"/>
  <c r="K243" i="26" s="1"/>
  <c r="R243" i="5"/>
  <c r="F244" i="31"/>
  <c r="G244" i="26"/>
  <c r="P244" i="25"/>
  <c r="I244" i="8"/>
  <c r="J244" i="8" s="1"/>
  <c r="K244" i="8" s="1"/>
  <c r="S244" i="5" s="1"/>
  <c r="S243" i="5"/>
  <c r="P244" i="5"/>
  <c r="E244" i="8"/>
  <c r="G244" i="8" s="1"/>
  <c r="H244" i="8" s="1"/>
  <c r="I244" i="25"/>
  <c r="J245" i="25" s="1"/>
  <c r="L244" i="25"/>
  <c r="M245" i="25" s="1"/>
  <c r="E245" i="5"/>
  <c r="F245" i="5" s="1"/>
  <c r="I244" i="5"/>
  <c r="J245" i="5" s="1"/>
  <c r="L244" i="5"/>
  <c r="M245" i="5" s="1"/>
  <c r="Q264" i="25"/>
  <c r="D246" i="8"/>
  <c r="Q246" i="5"/>
  <c r="A239" i="20" a="1"/>
  <c r="A257" i="27" a="1"/>
  <c r="E263" i="26" l="1"/>
  <c r="E245" i="31"/>
  <c r="I245" i="31" s="1"/>
  <c r="J246" i="31" s="1"/>
  <c r="P246" i="31" s="1"/>
  <c r="A257" i="27"/>
  <c r="D265" i="26"/>
  <c r="A239" i="20"/>
  <c r="D248" i="31"/>
  <c r="Q247" i="31"/>
  <c r="F244" i="30"/>
  <c r="Q262" i="30"/>
  <c r="D263" i="30"/>
  <c r="I263" i="30"/>
  <c r="S243" i="25"/>
  <c r="J262" i="30"/>
  <c r="P262" i="30" s="1"/>
  <c r="H262" i="26" s="1"/>
  <c r="E264" i="25"/>
  <c r="F264" i="25" s="1"/>
  <c r="E264" i="30"/>
  <c r="R244" i="25"/>
  <c r="I245" i="26"/>
  <c r="I245" i="8"/>
  <c r="J245" i="8" s="1"/>
  <c r="K245" i="8" s="1"/>
  <c r="S245" i="5" s="1"/>
  <c r="J244" i="26"/>
  <c r="K244" i="26" s="1"/>
  <c r="R244" i="5"/>
  <c r="F245" i="31"/>
  <c r="G245" i="26"/>
  <c r="P245" i="25"/>
  <c r="R245" i="25" s="1"/>
  <c r="P245" i="5"/>
  <c r="E245" i="8"/>
  <c r="G245" i="8" s="1"/>
  <c r="H245" i="8" s="1"/>
  <c r="L245" i="5"/>
  <c r="M246" i="5" s="1"/>
  <c r="E246" i="5"/>
  <c r="F246" i="5" s="1"/>
  <c r="L245" i="25"/>
  <c r="M246" i="25" s="1"/>
  <c r="I245" i="25"/>
  <c r="J246" i="25" s="1"/>
  <c r="I245" i="5"/>
  <c r="J246" i="5" s="1"/>
  <c r="Q265" i="25"/>
  <c r="D247" i="8"/>
  <c r="Q247" i="5"/>
  <c r="A258" i="27" a="1"/>
  <c r="A240" i="20" a="1"/>
  <c r="E264" i="26" l="1"/>
  <c r="E246" i="31"/>
  <c r="I246" i="31" s="1"/>
  <c r="J247" i="31" s="1"/>
  <c r="P247" i="31" s="1"/>
  <c r="A258" i="27"/>
  <c r="D266" i="26"/>
  <c r="A240" i="20"/>
  <c r="Q248" i="31"/>
  <c r="D249" i="31"/>
  <c r="F245" i="30"/>
  <c r="D264" i="30"/>
  <c r="Q263" i="30"/>
  <c r="J263" i="30"/>
  <c r="P263" i="30" s="1"/>
  <c r="H263" i="26" s="1"/>
  <c r="E265" i="25"/>
  <c r="F265" i="25" s="1"/>
  <c r="E265" i="30"/>
  <c r="S244" i="25"/>
  <c r="I264" i="30"/>
  <c r="I246" i="26"/>
  <c r="I246" i="8"/>
  <c r="J246" i="8" s="1"/>
  <c r="K246" i="8" s="1"/>
  <c r="J245" i="26"/>
  <c r="K245" i="26" s="1"/>
  <c r="P246" i="25"/>
  <c r="R245" i="5"/>
  <c r="F246" i="31"/>
  <c r="G246" i="26"/>
  <c r="I246" i="5"/>
  <c r="J247" i="5" s="1"/>
  <c r="P246" i="5"/>
  <c r="E246" i="8"/>
  <c r="G246" i="8" s="1"/>
  <c r="H246" i="8" s="1"/>
  <c r="E247" i="5"/>
  <c r="F247" i="5" s="1"/>
  <c r="Q266" i="25"/>
  <c r="L246" i="25"/>
  <c r="M247" i="25" s="1"/>
  <c r="I246" i="25"/>
  <c r="J247" i="25" s="1"/>
  <c r="L246" i="5"/>
  <c r="M247" i="5" s="1"/>
  <c r="D248" i="8"/>
  <c r="Q248" i="5"/>
  <c r="A259" i="27" a="1"/>
  <c r="A241" i="20" a="1"/>
  <c r="E265" i="26" l="1"/>
  <c r="E247" i="31"/>
  <c r="I247" i="31" s="1"/>
  <c r="J248" i="31" s="1"/>
  <c r="P248" i="31" s="1"/>
  <c r="A259" i="27"/>
  <c r="D267" i="26"/>
  <c r="A241" i="20"/>
  <c r="D250" i="31"/>
  <c r="Q249" i="31"/>
  <c r="F246" i="30"/>
  <c r="D265" i="30"/>
  <c r="Q264" i="30"/>
  <c r="I265" i="30"/>
  <c r="S245" i="25"/>
  <c r="E266" i="25"/>
  <c r="F266" i="25" s="1"/>
  <c r="E266" i="30"/>
  <c r="J264" i="30"/>
  <c r="P264" i="30" s="1"/>
  <c r="H264" i="26" s="1"/>
  <c r="R246" i="25"/>
  <c r="I247" i="26"/>
  <c r="J246" i="26"/>
  <c r="K246" i="26" s="1"/>
  <c r="R246" i="5"/>
  <c r="F247" i="31"/>
  <c r="G247" i="26"/>
  <c r="P247" i="25"/>
  <c r="S246" i="5"/>
  <c r="P247" i="5"/>
  <c r="I247" i="8"/>
  <c r="J247" i="8" s="1"/>
  <c r="K247" i="8" s="1"/>
  <c r="S247" i="5" s="1"/>
  <c r="E248" i="5"/>
  <c r="F248" i="5" s="1"/>
  <c r="I247" i="25"/>
  <c r="J248" i="25" s="1"/>
  <c r="L247" i="25"/>
  <c r="M248" i="25" s="1"/>
  <c r="E247" i="8"/>
  <c r="G247" i="8" s="1"/>
  <c r="H247" i="8" s="1"/>
  <c r="Q267" i="25"/>
  <c r="I247" i="5"/>
  <c r="J248" i="5" s="1"/>
  <c r="L247" i="5"/>
  <c r="M248" i="5" s="1"/>
  <c r="D249" i="8"/>
  <c r="Q249" i="5"/>
  <c r="A260" i="27" a="1"/>
  <c r="A242" i="20" a="1"/>
  <c r="E266" i="26" l="1"/>
  <c r="E248" i="31"/>
  <c r="I248" i="31" s="1"/>
  <c r="J249" i="31" s="1"/>
  <c r="P249" i="31" s="1"/>
  <c r="A260" i="27"/>
  <c r="D268" i="26"/>
  <c r="A242" i="20"/>
  <c r="D251" i="31"/>
  <c r="Q250" i="31"/>
  <c r="F247" i="30"/>
  <c r="D266" i="30"/>
  <c r="Q265" i="30"/>
  <c r="J265" i="30"/>
  <c r="P265" i="30" s="1"/>
  <c r="H265" i="26" s="1"/>
  <c r="S246" i="25"/>
  <c r="E267" i="25"/>
  <c r="F267" i="25" s="1"/>
  <c r="E267" i="30"/>
  <c r="I266" i="30"/>
  <c r="R247" i="25"/>
  <c r="I248" i="26"/>
  <c r="J247" i="26"/>
  <c r="K247" i="26" s="1"/>
  <c r="F248" i="31"/>
  <c r="G248" i="26"/>
  <c r="R247" i="5"/>
  <c r="P248" i="25"/>
  <c r="I248" i="8"/>
  <c r="J248" i="8" s="1"/>
  <c r="K248" i="8" s="1"/>
  <c r="S248" i="5" s="1"/>
  <c r="P248" i="5"/>
  <c r="E248" i="8"/>
  <c r="G248" i="8" s="1"/>
  <c r="H248" i="8" s="1"/>
  <c r="E249" i="5"/>
  <c r="F249" i="5" s="1"/>
  <c r="L248" i="5"/>
  <c r="M249" i="5" s="1"/>
  <c r="I248" i="25"/>
  <c r="J249" i="25" s="1"/>
  <c r="L248" i="25"/>
  <c r="M249" i="25" s="1"/>
  <c r="I248" i="5"/>
  <c r="J249" i="5" s="1"/>
  <c r="Q268" i="25"/>
  <c r="D250" i="8"/>
  <c r="Q250" i="5"/>
  <c r="A243" i="20" a="1"/>
  <c r="A261" i="27" a="1"/>
  <c r="E267" i="26" l="1"/>
  <c r="E249" i="31"/>
  <c r="I249" i="31" s="1"/>
  <c r="J250" i="31" s="1"/>
  <c r="P250" i="31" s="1"/>
  <c r="A261" i="27"/>
  <c r="D269" i="26"/>
  <c r="A243" i="20"/>
  <c r="D252" i="31"/>
  <c r="Q251" i="31"/>
  <c r="F248" i="30"/>
  <c r="D267" i="30"/>
  <c r="Q266" i="30"/>
  <c r="I267" i="30"/>
  <c r="S247" i="25"/>
  <c r="E268" i="25"/>
  <c r="F268" i="25" s="1"/>
  <c r="E268" i="30"/>
  <c r="J266" i="30"/>
  <c r="P266" i="30" s="1"/>
  <c r="H266" i="26" s="1"/>
  <c r="R248" i="25"/>
  <c r="I249" i="26"/>
  <c r="J248" i="26"/>
  <c r="K248" i="26" s="1"/>
  <c r="F249" i="31"/>
  <c r="G249" i="26"/>
  <c r="R248" i="5"/>
  <c r="P249" i="25"/>
  <c r="I249" i="8"/>
  <c r="J249" i="8" s="1"/>
  <c r="K249" i="8" s="1"/>
  <c r="S249" i="5" s="1"/>
  <c r="P249" i="5"/>
  <c r="E249" i="8"/>
  <c r="G249" i="8" s="1"/>
  <c r="H249" i="8" s="1"/>
  <c r="E250" i="5"/>
  <c r="F250" i="5" s="1"/>
  <c r="Q269" i="25"/>
  <c r="L249" i="25"/>
  <c r="M250" i="25" s="1"/>
  <c r="I249" i="25"/>
  <c r="J250" i="25" s="1"/>
  <c r="I249" i="5"/>
  <c r="J250" i="5" s="1"/>
  <c r="L249" i="5"/>
  <c r="M250" i="5" s="1"/>
  <c r="D251" i="8"/>
  <c r="Q251" i="5"/>
  <c r="A244" i="20" a="1"/>
  <c r="A262" i="27" a="1"/>
  <c r="E268" i="26" l="1"/>
  <c r="E250" i="31"/>
  <c r="I250" i="31" s="1"/>
  <c r="J251" i="31" s="1"/>
  <c r="P251" i="31" s="1"/>
  <c r="A262" i="27"/>
  <c r="D270" i="26"/>
  <c r="A244" i="20"/>
  <c r="D253" i="31"/>
  <c r="Q252" i="31"/>
  <c r="F249" i="30"/>
  <c r="Q267" i="30"/>
  <c r="D268" i="30"/>
  <c r="J267" i="30"/>
  <c r="P267" i="30" s="1"/>
  <c r="H267" i="26" s="1"/>
  <c r="E269" i="25"/>
  <c r="F269" i="25" s="1"/>
  <c r="E269" i="30"/>
  <c r="I268" i="30"/>
  <c r="S248" i="25"/>
  <c r="P250" i="25"/>
  <c r="R250" i="25" s="1"/>
  <c r="R249" i="25"/>
  <c r="I250" i="26"/>
  <c r="J249" i="26"/>
  <c r="K249" i="26" s="1"/>
  <c r="F250" i="31"/>
  <c r="G250" i="26"/>
  <c r="R249" i="5"/>
  <c r="P250" i="5"/>
  <c r="I250" i="8"/>
  <c r="J250" i="8" s="1"/>
  <c r="K250" i="8" s="1"/>
  <c r="E250" i="8"/>
  <c r="G250" i="8" s="1"/>
  <c r="H250" i="8" s="1"/>
  <c r="I250" i="5"/>
  <c r="J251" i="5" s="1"/>
  <c r="L250" i="5"/>
  <c r="M251" i="5" s="1"/>
  <c r="Q270" i="25"/>
  <c r="L250" i="25"/>
  <c r="M251" i="25" s="1"/>
  <c r="I250" i="25"/>
  <c r="J251" i="25" s="1"/>
  <c r="E251" i="5"/>
  <c r="F251" i="5" s="1"/>
  <c r="D252" i="8"/>
  <c r="Q252" i="5"/>
  <c r="A245" i="20" a="1"/>
  <c r="A263" i="27" a="1"/>
  <c r="E269" i="26" l="1"/>
  <c r="E251" i="31"/>
  <c r="I251" i="31" s="1"/>
  <c r="J252" i="31" s="1"/>
  <c r="P252" i="31" s="1"/>
  <c r="A263" i="27"/>
  <c r="D271" i="26"/>
  <c r="A245" i="20"/>
  <c r="D254" i="31"/>
  <c r="Q253" i="31"/>
  <c r="F250" i="30"/>
  <c r="Q268" i="30"/>
  <c r="D269" i="30"/>
  <c r="S249" i="25"/>
  <c r="I269" i="30"/>
  <c r="E270" i="25"/>
  <c r="F270" i="25" s="1"/>
  <c r="E270" i="30"/>
  <c r="J268" i="30"/>
  <c r="P268" i="30" s="1"/>
  <c r="H268" i="26" s="1"/>
  <c r="I251" i="26"/>
  <c r="J250" i="26"/>
  <c r="K250" i="26" s="1"/>
  <c r="R250" i="5"/>
  <c r="F251" i="31"/>
  <c r="G251" i="26"/>
  <c r="P251" i="25"/>
  <c r="S250" i="5"/>
  <c r="I251" i="8"/>
  <c r="J251" i="8" s="1"/>
  <c r="K251" i="8" s="1"/>
  <c r="S251" i="5" s="1"/>
  <c r="P251" i="5"/>
  <c r="L251" i="5"/>
  <c r="M252" i="5" s="1"/>
  <c r="E251" i="8"/>
  <c r="G251" i="8" s="1"/>
  <c r="H251" i="8" s="1"/>
  <c r="Q271" i="25"/>
  <c r="E252" i="5"/>
  <c r="F252" i="5" s="1"/>
  <c r="I251" i="5"/>
  <c r="J252" i="5" s="1"/>
  <c r="L251" i="25"/>
  <c r="M252" i="25" s="1"/>
  <c r="I251" i="25"/>
  <c r="J252" i="25" s="1"/>
  <c r="D253" i="8"/>
  <c r="Q253" i="5"/>
  <c r="A264" i="27" a="1"/>
  <c r="A246" i="20" a="1"/>
  <c r="E270" i="26" l="1"/>
  <c r="E252" i="31"/>
  <c r="I252" i="31" s="1"/>
  <c r="J253" i="31" s="1"/>
  <c r="P253" i="31" s="1"/>
  <c r="A264" i="27"/>
  <c r="D272" i="26"/>
  <c r="A246" i="20"/>
  <c r="Q254" i="31"/>
  <c r="D255" i="31"/>
  <c r="F251" i="30"/>
  <c r="Q269" i="30"/>
  <c r="D270" i="30"/>
  <c r="J269" i="30"/>
  <c r="P269" i="30" s="1"/>
  <c r="H269" i="26" s="1"/>
  <c r="I270" i="30"/>
  <c r="E271" i="25"/>
  <c r="F271" i="25" s="1"/>
  <c r="E271" i="30"/>
  <c r="S250" i="25"/>
  <c r="R251" i="25"/>
  <c r="I252" i="26"/>
  <c r="J251" i="26"/>
  <c r="K251" i="26" s="1"/>
  <c r="R251" i="5"/>
  <c r="F252" i="31"/>
  <c r="G252" i="26"/>
  <c r="P252" i="25"/>
  <c r="I252" i="8"/>
  <c r="J252" i="8" s="1"/>
  <c r="K252" i="8" s="1"/>
  <c r="S252" i="5" s="1"/>
  <c r="P252" i="5"/>
  <c r="I252" i="5"/>
  <c r="J253" i="5" s="1"/>
  <c r="L252" i="5"/>
  <c r="M253" i="5" s="1"/>
  <c r="E253" i="5"/>
  <c r="F253" i="5" s="1"/>
  <c r="I252" i="25"/>
  <c r="J253" i="25" s="1"/>
  <c r="L252" i="25"/>
  <c r="M253" i="25" s="1"/>
  <c r="E252" i="8"/>
  <c r="G252" i="8" s="1"/>
  <c r="H252" i="8" s="1"/>
  <c r="Q272" i="25"/>
  <c r="D254" i="8"/>
  <c r="Q254" i="5"/>
  <c r="A247" i="20" a="1"/>
  <c r="A265" i="27" a="1"/>
  <c r="E271" i="26" l="1"/>
  <c r="E253" i="31"/>
  <c r="I253" i="31" s="1"/>
  <c r="J254" i="31" s="1"/>
  <c r="P254" i="31" s="1"/>
  <c r="A265" i="27"/>
  <c r="D273" i="26"/>
  <c r="A247" i="20"/>
  <c r="Q255" i="31"/>
  <c r="D256" i="31"/>
  <c r="F252" i="30"/>
  <c r="D271" i="30"/>
  <c r="Q270" i="30"/>
  <c r="J270" i="30"/>
  <c r="P270" i="30" s="1"/>
  <c r="H270" i="26" s="1"/>
  <c r="I271" i="30"/>
  <c r="S251" i="25"/>
  <c r="E272" i="25"/>
  <c r="F272" i="25" s="1"/>
  <c r="E272" i="30"/>
  <c r="R252" i="25"/>
  <c r="I253" i="26"/>
  <c r="J252" i="26"/>
  <c r="K252" i="26" s="1"/>
  <c r="R252" i="5"/>
  <c r="F253" i="31"/>
  <c r="G253" i="26"/>
  <c r="P253" i="25"/>
  <c r="I253" i="8"/>
  <c r="J253" i="8" s="1"/>
  <c r="K253" i="8" s="1"/>
  <c r="S253" i="5" s="1"/>
  <c r="I253" i="5"/>
  <c r="J254" i="5" s="1"/>
  <c r="P253" i="5"/>
  <c r="E253" i="8"/>
  <c r="G253" i="8" s="1"/>
  <c r="H253" i="8" s="1"/>
  <c r="L253" i="25"/>
  <c r="M254" i="25" s="1"/>
  <c r="I253" i="25"/>
  <c r="J254" i="25" s="1"/>
  <c r="E254" i="5"/>
  <c r="F254" i="5" s="1"/>
  <c r="Q273" i="25"/>
  <c r="L253" i="5"/>
  <c r="M254" i="5" s="1"/>
  <c r="D255" i="8"/>
  <c r="Q255" i="5"/>
  <c r="A248" i="20" a="1"/>
  <c r="A266" i="27" a="1"/>
  <c r="E272" i="26" l="1"/>
  <c r="E254" i="31"/>
  <c r="I254" i="31" s="1"/>
  <c r="J255" i="31" s="1"/>
  <c r="P255" i="31" s="1"/>
  <c r="A266" i="27"/>
  <c r="D274" i="26"/>
  <c r="A248" i="20"/>
  <c r="Q256" i="31"/>
  <c r="D257" i="31"/>
  <c r="F253" i="30"/>
  <c r="D272" i="30"/>
  <c r="Q271" i="30"/>
  <c r="J271" i="30"/>
  <c r="P271" i="30" s="1"/>
  <c r="H271" i="26" s="1"/>
  <c r="E273" i="25"/>
  <c r="F273" i="25" s="1"/>
  <c r="E273" i="30"/>
  <c r="S252" i="25"/>
  <c r="I272" i="30"/>
  <c r="R253" i="25"/>
  <c r="I254" i="26"/>
  <c r="J253" i="26"/>
  <c r="K253" i="26" s="1"/>
  <c r="F254" i="31"/>
  <c r="G254" i="26"/>
  <c r="R253" i="5"/>
  <c r="P254" i="25"/>
  <c r="I254" i="8"/>
  <c r="J254" i="8" s="1"/>
  <c r="K254" i="8" s="1"/>
  <c r="P254" i="5"/>
  <c r="E254" i="8"/>
  <c r="G254" i="8" s="1"/>
  <c r="H254" i="8" s="1"/>
  <c r="L254" i="25"/>
  <c r="M255" i="25" s="1"/>
  <c r="I254" i="25"/>
  <c r="J255" i="25" s="1"/>
  <c r="I254" i="5"/>
  <c r="J255" i="5" s="1"/>
  <c r="L254" i="5"/>
  <c r="M255" i="5" s="1"/>
  <c r="E255" i="5"/>
  <c r="F255" i="5" s="1"/>
  <c r="Q274" i="25"/>
  <c r="D256" i="8"/>
  <c r="Q256" i="5"/>
  <c r="A249" i="20" a="1"/>
  <c r="A267" i="27" a="1"/>
  <c r="E273" i="26" l="1"/>
  <c r="E255" i="31"/>
  <c r="I255" i="31" s="1"/>
  <c r="J256" i="31" s="1"/>
  <c r="P256" i="31" s="1"/>
  <c r="A267" i="27"/>
  <c r="D275" i="26"/>
  <c r="A249" i="20"/>
  <c r="D258" i="31"/>
  <c r="Q257" i="31"/>
  <c r="F254" i="30"/>
  <c r="Q272" i="30"/>
  <c r="D273" i="30"/>
  <c r="I273" i="30"/>
  <c r="J272" i="30"/>
  <c r="P272" i="30" s="1"/>
  <c r="H272" i="26" s="1"/>
  <c r="S253" i="25"/>
  <c r="E274" i="25"/>
  <c r="F274" i="25" s="1"/>
  <c r="E274" i="30"/>
  <c r="R254" i="25"/>
  <c r="I255" i="26"/>
  <c r="J254" i="26"/>
  <c r="K254" i="26" s="1"/>
  <c r="F255" i="31"/>
  <c r="G255" i="26"/>
  <c r="R254" i="5"/>
  <c r="P255" i="25"/>
  <c r="S254" i="5"/>
  <c r="I255" i="8"/>
  <c r="J255" i="8" s="1"/>
  <c r="K255" i="8" s="1"/>
  <c r="S255" i="5" s="1"/>
  <c r="P255" i="5"/>
  <c r="E255" i="8"/>
  <c r="G255" i="8" s="1"/>
  <c r="H255" i="8" s="1"/>
  <c r="L255" i="25"/>
  <c r="M256" i="25" s="1"/>
  <c r="I255" i="25"/>
  <c r="J256" i="25" s="1"/>
  <c r="E256" i="5"/>
  <c r="F256" i="5" s="1"/>
  <c r="I255" i="5"/>
  <c r="J256" i="5" s="1"/>
  <c r="L255" i="5"/>
  <c r="M256" i="5" s="1"/>
  <c r="Q275" i="25"/>
  <c r="D257" i="8"/>
  <c r="Q257" i="5"/>
  <c r="A268" i="27" a="1"/>
  <c r="A250" i="20" a="1"/>
  <c r="E274" i="26" l="1"/>
  <c r="E256" i="31"/>
  <c r="I256" i="31" s="1"/>
  <c r="J257" i="31" s="1"/>
  <c r="P257" i="31" s="1"/>
  <c r="A268" i="27"/>
  <c r="D276" i="26"/>
  <c r="A250" i="20"/>
  <c r="D259" i="31"/>
  <c r="Q258" i="31"/>
  <c r="F255" i="30"/>
  <c r="Q273" i="30"/>
  <c r="D274" i="30"/>
  <c r="S254" i="25"/>
  <c r="E275" i="25"/>
  <c r="F275" i="25" s="1"/>
  <c r="E275" i="30"/>
  <c r="J273" i="30"/>
  <c r="P273" i="30" s="1"/>
  <c r="H273" i="26" s="1"/>
  <c r="I274" i="30"/>
  <c r="I256" i="26"/>
  <c r="R255" i="25"/>
  <c r="J255" i="26"/>
  <c r="K255" i="26" s="1"/>
  <c r="F256" i="31"/>
  <c r="G256" i="26"/>
  <c r="R255" i="5"/>
  <c r="P256" i="25"/>
  <c r="I256" i="8"/>
  <c r="J256" i="8" s="1"/>
  <c r="K256" i="8" s="1"/>
  <c r="S256" i="5" s="1"/>
  <c r="P256" i="5"/>
  <c r="E256" i="8"/>
  <c r="G256" i="8" s="1"/>
  <c r="H256" i="8" s="1"/>
  <c r="E257" i="5"/>
  <c r="F257" i="5" s="1"/>
  <c r="I256" i="25"/>
  <c r="J257" i="25" s="1"/>
  <c r="L256" i="25"/>
  <c r="M257" i="25" s="1"/>
  <c r="I256" i="5"/>
  <c r="J257" i="5" s="1"/>
  <c r="L256" i="5"/>
  <c r="M257" i="5" s="1"/>
  <c r="Q276" i="25"/>
  <c r="D258" i="8"/>
  <c r="Q258" i="5"/>
  <c r="A251" i="20" a="1"/>
  <c r="A269" i="27" a="1"/>
  <c r="E275" i="26" l="1"/>
  <c r="E257" i="31"/>
  <c r="I257" i="31" s="1"/>
  <c r="J258" i="31" s="1"/>
  <c r="P258" i="31" s="1"/>
  <c r="A269" i="27"/>
  <c r="D277" i="26"/>
  <c r="A251" i="20"/>
  <c r="Q259" i="31"/>
  <c r="D260" i="31"/>
  <c r="F256" i="30"/>
  <c r="D275" i="30"/>
  <c r="Q274" i="30"/>
  <c r="I275" i="30"/>
  <c r="S255" i="25"/>
  <c r="J274" i="30"/>
  <c r="P274" i="30" s="1"/>
  <c r="H274" i="26" s="1"/>
  <c r="E276" i="25"/>
  <c r="F276" i="25" s="1"/>
  <c r="E276" i="30"/>
  <c r="R256" i="25"/>
  <c r="I257" i="26"/>
  <c r="J256" i="26"/>
  <c r="K256" i="26" s="1"/>
  <c r="R256" i="5"/>
  <c r="P257" i="25"/>
  <c r="F257" i="31"/>
  <c r="G257" i="26"/>
  <c r="I257" i="8"/>
  <c r="J257" i="8" s="1"/>
  <c r="K257" i="8" s="1"/>
  <c r="S257" i="5" s="1"/>
  <c r="L257" i="5"/>
  <c r="M258" i="5" s="1"/>
  <c r="E257" i="8"/>
  <c r="G257" i="8" s="1"/>
  <c r="H257" i="8" s="1"/>
  <c r="I257" i="5"/>
  <c r="J258" i="5" s="1"/>
  <c r="P257" i="5"/>
  <c r="E258" i="5"/>
  <c r="F258" i="5" s="1"/>
  <c r="Q277" i="25"/>
  <c r="L257" i="25"/>
  <c r="M258" i="25" s="1"/>
  <c r="I257" i="25"/>
  <c r="J258" i="25" s="1"/>
  <c r="D259" i="8"/>
  <c r="Q259" i="5"/>
  <c r="A270" i="27" a="1"/>
  <c r="A252" i="20" a="1"/>
  <c r="E276" i="26" l="1"/>
  <c r="E258" i="31"/>
  <c r="I258" i="31" s="1"/>
  <c r="J259" i="31" s="1"/>
  <c r="P259" i="31" s="1"/>
  <c r="A270" i="27"/>
  <c r="D278" i="26"/>
  <c r="A252" i="20"/>
  <c r="Q260" i="31"/>
  <c r="D261" i="31"/>
  <c r="F257" i="30"/>
  <c r="Q275" i="30"/>
  <c r="D276" i="30"/>
  <c r="S256" i="25"/>
  <c r="J275" i="30"/>
  <c r="P275" i="30" s="1"/>
  <c r="H275" i="26" s="1"/>
  <c r="E277" i="25"/>
  <c r="F277" i="25" s="1"/>
  <c r="E277" i="30"/>
  <c r="I276" i="30"/>
  <c r="R257" i="25"/>
  <c r="I258" i="26"/>
  <c r="P258" i="25"/>
  <c r="R258" i="25" s="1"/>
  <c r="J257" i="26"/>
  <c r="K257" i="26" s="1"/>
  <c r="F258" i="31"/>
  <c r="G258" i="26"/>
  <c r="R257" i="5"/>
  <c r="P258" i="5"/>
  <c r="I258" i="8"/>
  <c r="J258" i="8" s="1"/>
  <c r="K258" i="8" s="1"/>
  <c r="L258" i="25"/>
  <c r="M259" i="25" s="1"/>
  <c r="I258" i="25"/>
  <c r="J259" i="25" s="1"/>
  <c r="Q278" i="25"/>
  <c r="I258" i="5"/>
  <c r="J259" i="5" s="1"/>
  <c r="E258" i="8"/>
  <c r="G258" i="8" s="1"/>
  <c r="H258" i="8" s="1"/>
  <c r="E259" i="5"/>
  <c r="F259" i="5" s="1"/>
  <c r="L258" i="5"/>
  <c r="M259" i="5" s="1"/>
  <c r="D260" i="8"/>
  <c r="Q260" i="5"/>
  <c r="A271" i="27" a="1"/>
  <c r="A253" i="20" a="1"/>
  <c r="E277" i="26" l="1"/>
  <c r="E259" i="31"/>
  <c r="I259" i="31" s="1"/>
  <c r="J260" i="31" s="1"/>
  <c r="P260" i="31" s="1"/>
  <c r="A271" i="27"/>
  <c r="D279" i="26"/>
  <c r="A253" i="20"/>
  <c r="D262" i="31"/>
  <c r="Q261" i="31"/>
  <c r="F258" i="30"/>
  <c r="Q276" i="30"/>
  <c r="D277" i="30"/>
  <c r="I277" i="30"/>
  <c r="J276" i="30"/>
  <c r="P276" i="30" s="1"/>
  <c r="H276" i="26" s="1"/>
  <c r="S257" i="25"/>
  <c r="E278" i="25"/>
  <c r="F278" i="25" s="1"/>
  <c r="E278" i="30"/>
  <c r="I259" i="26"/>
  <c r="J258" i="26"/>
  <c r="K258" i="26" s="1"/>
  <c r="R258" i="5"/>
  <c r="F259" i="31"/>
  <c r="G259" i="26"/>
  <c r="P259" i="25"/>
  <c r="I259" i="8"/>
  <c r="J259" i="8" s="1"/>
  <c r="K259" i="8" s="1"/>
  <c r="S258" i="5"/>
  <c r="P259" i="5"/>
  <c r="L259" i="5"/>
  <c r="M260" i="5" s="1"/>
  <c r="E259" i="8"/>
  <c r="G259" i="8" s="1"/>
  <c r="H259" i="8" s="1"/>
  <c r="I259" i="5"/>
  <c r="J260" i="5" s="1"/>
  <c r="I259" i="25"/>
  <c r="J260" i="25" s="1"/>
  <c r="L259" i="25"/>
  <c r="M260" i="25" s="1"/>
  <c r="Q279" i="25"/>
  <c r="E260" i="5"/>
  <c r="F260" i="5" s="1"/>
  <c r="D261" i="8"/>
  <c r="Q261" i="5"/>
  <c r="A254" i="20" a="1"/>
  <c r="A272" i="27" a="1"/>
  <c r="E278" i="26" l="1"/>
  <c r="E260" i="31"/>
  <c r="I260" i="31" s="1"/>
  <c r="J261" i="31" s="1"/>
  <c r="P261" i="31" s="1"/>
  <c r="A272" i="27"/>
  <c r="D280" i="26"/>
  <c r="A254" i="20"/>
  <c r="Q262" i="31"/>
  <c r="D263" i="31"/>
  <c r="F259" i="30"/>
  <c r="D278" i="30"/>
  <c r="Q277" i="30"/>
  <c r="S258" i="25"/>
  <c r="J277" i="30"/>
  <c r="P277" i="30" s="1"/>
  <c r="H277" i="26" s="1"/>
  <c r="E279" i="25"/>
  <c r="F279" i="25" s="1"/>
  <c r="E279" i="30"/>
  <c r="I278" i="30"/>
  <c r="R259" i="25"/>
  <c r="I260" i="26"/>
  <c r="J259" i="26"/>
  <c r="K259" i="26" s="1"/>
  <c r="F260" i="31"/>
  <c r="G260" i="26"/>
  <c r="R259" i="5"/>
  <c r="P260" i="25"/>
  <c r="S259" i="5"/>
  <c r="I260" i="8"/>
  <c r="J260" i="8" s="1"/>
  <c r="K260" i="8" s="1"/>
  <c r="S260" i="5" s="1"/>
  <c r="P260" i="5"/>
  <c r="E260" i="8"/>
  <c r="G260" i="8" s="1"/>
  <c r="H260" i="8" s="1"/>
  <c r="I260" i="5"/>
  <c r="J261" i="5" s="1"/>
  <c r="L260" i="5"/>
  <c r="M261" i="5" s="1"/>
  <c r="Q280" i="25"/>
  <c r="E261" i="5"/>
  <c r="F261" i="5" s="1"/>
  <c r="L260" i="25"/>
  <c r="M261" i="25" s="1"/>
  <c r="I260" i="25"/>
  <c r="J261" i="25" s="1"/>
  <c r="D262" i="8"/>
  <c r="Q262" i="5"/>
  <c r="A255" i="20" a="1"/>
  <c r="A273" i="27" a="1"/>
  <c r="E279" i="26" l="1"/>
  <c r="E261" i="31"/>
  <c r="I261" i="31" s="1"/>
  <c r="J262" i="31" s="1"/>
  <c r="P262" i="31" s="1"/>
  <c r="A273" i="27"/>
  <c r="D281" i="26"/>
  <c r="A255" i="20"/>
  <c r="Q263" i="31"/>
  <c r="D264" i="31"/>
  <c r="F260" i="30"/>
  <c r="D279" i="30"/>
  <c r="Q278" i="30"/>
  <c r="J278" i="30"/>
  <c r="P278" i="30" s="1"/>
  <c r="H278" i="26" s="1"/>
  <c r="I279" i="30"/>
  <c r="S259" i="25"/>
  <c r="E280" i="25"/>
  <c r="F280" i="25" s="1"/>
  <c r="E280" i="30"/>
  <c r="R260" i="25"/>
  <c r="I261" i="26"/>
  <c r="P261" i="25"/>
  <c r="R261" i="25" s="1"/>
  <c r="J260" i="26"/>
  <c r="K260" i="26" s="1"/>
  <c r="R260" i="5"/>
  <c r="F261" i="31"/>
  <c r="G261" i="26"/>
  <c r="P261" i="5"/>
  <c r="I261" i="8"/>
  <c r="J261" i="8" s="1"/>
  <c r="K261" i="8" s="1"/>
  <c r="S261" i="5" s="1"/>
  <c r="E261" i="8"/>
  <c r="G261" i="8" s="1"/>
  <c r="H261" i="8" s="1"/>
  <c r="Q281" i="25"/>
  <c r="E262" i="5"/>
  <c r="F262" i="5" s="1"/>
  <c r="I261" i="25"/>
  <c r="J262" i="25" s="1"/>
  <c r="L261" i="25"/>
  <c r="M262" i="25" s="1"/>
  <c r="I261" i="5"/>
  <c r="J262" i="5" s="1"/>
  <c r="L261" i="5"/>
  <c r="M262" i="5" s="1"/>
  <c r="D263" i="8"/>
  <c r="Q263" i="5"/>
  <c r="A256" i="20" a="1"/>
  <c r="A274" i="27" a="1"/>
  <c r="E280" i="26" l="1"/>
  <c r="E262" i="31"/>
  <c r="I262" i="31" s="1"/>
  <c r="J263" i="31" s="1"/>
  <c r="P263" i="31" s="1"/>
  <c r="A274" i="27"/>
  <c r="D282" i="26"/>
  <c r="A256" i="20"/>
  <c r="Q264" i="31"/>
  <c r="D265" i="31"/>
  <c r="F261" i="30"/>
  <c r="Q279" i="30"/>
  <c r="D280" i="30"/>
  <c r="S260" i="25"/>
  <c r="E281" i="25"/>
  <c r="F281" i="25" s="1"/>
  <c r="E281" i="30"/>
  <c r="J279" i="30"/>
  <c r="P279" i="30" s="1"/>
  <c r="H279" i="26" s="1"/>
  <c r="I280" i="30"/>
  <c r="I262" i="26"/>
  <c r="J261" i="26"/>
  <c r="K261" i="26" s="1"/>
  <c r="R261" i="5"/>
  <c r="F262" i="31"/>
  <c r="G262" i="26"/>
  <c r="P262" i="25"/>
  <c r="I262" i="8"/>
  <c r="J262" i="8" s="1"/>
  <c r="K262" i="8" s="1"/>
  <c r="P262" i="5"/>
  <c r="L262" i="25"/>
  <c r="M263" i="25" s="1"/>
  <c r="I262" i="25"/>
  <c r="J263" i="25" s="1"/>
  <c r="Q282" i="25"/>
  <c r="L262" i="5"/>
  <c r="M263" i="5" s="1"/>
  <c r="E262" i="8"/>
  <c r="G262" i="8" s="1"/>
  <c r="H262" i="8" s="1"/>
  <c r="E263" i="5"/>
  <c r="F263" i="5" s="1"/>
  <c r="I262" i="5"/>
  <c r="J263" i="5" s="1"/>
  <c r="D264" i="8"/>
  <c r="Q264" i="5"/>
  <c r="A275" i="27" a="1"/>
  <c r="A257" i="20" a="1"/>
  <c r="E281" i="26" l="1"/>
  <c r="E263" i="31"/>
  <c r="I263" i="31" s="1"/>
  <c r="J264" i="31" s="1"/>
  <c r="P264" i="31" s="1"/>
  <c r="A275" i="27"/>
  <c r="D283" i="26"/>
  <c r="A257" i="20"/>
  <c r="D266" i="31"/>
  <c r="Q265" i="31"/>
  <c r="F262" i="30"/>
  <c r="D281" i="30"/>
  <c r="Q280" i="30"/>
  <c r="J280" i="30"/>
  <c r="P280" i="30" s="1"/>
  <c r="H280" i="26" s="1"/>
  <c r="I281" i="30"/>
  <c r="S261" i="25"/>
  <c r="E282" i="25"/>
  <c r="F282" i="25" s="1"/>
  <c r="E282" i="30"/>
  <c r="R262" i="25"/>
  <c r="J262" i="26"/>
  <c r="K262" i="26" s="1"/>
  <c r="R262" i="5"/>
  <c r="I263" i="26"/>
  <c r="F263" i="31"/>
  <c r="G263" i="26"/>
  <c r="P263" i="25"/>
  <c r="S262" i="5"/>
  <c r="I263" i="8"/>
  <c r="J263" i="8" s="1"/>
  <c r="K263" i="8" s="1"/>
  <c r="S263" i="5" s="1"/>
  <c r="P263" i="5"/>
  <c r="I263" i="5"/>
  <c r="J264" i="5" s="1"/>
  <c r="E263" i="8"/>
  <c r="G263" i="8" s="1"/>
  <c r="H263" i="8" s="1"/>
  <c r="L263" i="5"/>
  <c r="M264" i="5" s="1"/>
  <c r="L263" i="25"/>
  <c r="M264" i="25" s="1"/>
  <c r="I263" i="25"/>
  <c r="J264" i="25" s="1"/>
  <c r="Q283" i="25"/>
  <c r="E264" i="5"/>
  <c r="F264" i="5" s="1"/>
  <c r="D265" i="8"/>
  <c r="Q265" i="5"/>
  <c r="A276" i="27" a="1"/>
  <c r="A258" i="20" a="1"/>
  <c r="E282" i="26" l="1"/>
  <c r="E264" i="31"/>
  <c r="I264" i="31" s="1"/>
  <c r="J265" i="31" s="1"/>
  <c r="P265" i="31" s="1"/>
  <c r="A276" i="27"/>
  <c r="D284" i="26"/>
  <c r="A258" i="20"/>
  <c r="Q266" i="31"/>
  <c r="D267" i="31"/>
  <c r="F263" i="30"/>
  <c r="D282" i="30"/>
  <c r="Q281" i="30"/>
  <c r="S262" i="25"/>
  <c r="E283" i="25"/>
  <c r="F283" i="25" s="1"/>
  <c r="E283" i="30"/>
  <c r="J281" i="30"/>
  <c r="P281" i="30" s="1"/>
  <c r="H281" i="26" s="1"/>
  <c r="I282" i="30"/>
  <c r="R263" i="25"/>
  <c r="I264" i="26"/>
  <c r="J263" i="26"/>
  <c r="K263" i="26" s="1"/>
  <c r="F264" i="31"/>
  <c r="G264" i="26"/>
  <c r="P264" i="25"/>
  <c r="R263" i="5"/>
  <c r="E264" i="8"/>
  <c r="G264" i="8" s="1"/>
  <c r="H264" i="8" s="1"/>
  <c r="I264" i="8"/>
  <c r="J264" i="8" s="1"/>
  <c r="K264" i="8" s="1"/>
  <c r="S264" i="5" s="1"/>
  <c r="P264" i="5"/>
  <c r="I264" i="5"/>
  <c r="J265" i="5" s="1"/>
  <c r="L264" i="5"/>
  <c r="M265" i="5" s="1"/>
  <c r="Q284" i="25"/>
  <c r="I264" i="25"/>
  <c r="J265" i="25" s="1"/>
  <c r="L264" i="25"/>
  <c r="M265" i="25" s="1"/>
  <c r="E265" i="5"/>
  <c r="F265" i="5" s="1"/>
  <c r="D266" i="8"/>
  <c r="Q266" i="5"/>
  <c r="A259" i="20" a="1"/>
  <c r="A277" i="27" a="1"/>
  <c r="E283" i="26" l="1"/>
  <c r="E265" i="31"/>
  <c r="I265" i="31" s="1"/>
  <c r="J266" i="31" s="1"/>
  <c r="P266" i="31" s="1"/>
  <c r="A277" i="27"/>
  <c r="D285" i="26"/>
  <c r="A259" i="20"/>
  <c r="D268" i="31"/>
  <c r="Q267" i="31"/>
  <c r="F264" i="30"/>
  <c r="Q282" i="30"/>
  <c r="D283" i="30"/>
  <c r="I283" i="30"/>
  <c r="J282" i="30"/>
  <c r="P282" i="30" s="1"/>
  <c r="H282" i="26" s="1"/>
  <c r="S263" i="25"/>
  <c r="E284" i="25"/>
  <c r="F284" i="25" s="1"/>
  <c r="E284" i="30"/>
  <c r="R264" i="25"/>
  <c r="I265" i="26"/>
  <c r="J264" i="26"/>
  <c r="K264" i="26" s="1"/>
  <c r="R264" i="5"/>
  <c r="F265" i="31"/>
  <c r="G265" i="26"/>
  <c r="P265" i="25"/>
  <c r="I265" i="8"/>
  <c r="J265" i="8" s="1"/>
  <c r="K265" i="8" s="1"/>
  <c r="S265" i="5" s="1"/>
  <c r="P265" i="5"/>
  <c r="E265" i="8"/>
  <c r="G265" i="8" s="1"/>
  <c r="H265" i="8" s="1"/>
  <c r="Q285" i="25"/>
  <c r="E266" i="5"/>
  <c r="F266" i="5" s="1"/>
  <c r="I265" i="5"/>
  <c r="J266" i="5" s="1"/>
  <c r="L265" i="5"/>
  <c r="M266" i="5" s="1"/>
  <c r="I265" i="25"/>
  <c r="J266" i="25" s="1"/>
  <c r="L265" i="25"/>
  <c r="M266" i="25" s="1"/>
  <c r="D267" i="8"/>
  <c r="Q267" i="5"/>
  <c r="A278" i="27" a="1"/>
  <c r="A260" i="20" a="1"/>
  <c r="E284" i="26" l="1"/>
  <c r="E266" i="31"/>
  <c r="I266" i="31" s="1"/>
  <c r="J267" i="31" s="1"/>
  <c r="P267" i="31" s="1"/>
  <c r="A278" i="27"/>
  <c r="D286" i="26"/>
  <c r="A260" i="20"/>
  <c r="Q268" i="31"/>
  <c r="D269" i="31"/>
  <c r="F265" i="30"/>
  <c r="Q283" i="30"/>
  <c r="D284" i="30"/>
  <c r="S264" i="25"/>
  <c r="J283" i="30"/>
  <c r="P283" i="30" s="1"/>
  <c r="H283" i="26" s="1"/>
  <c r="E285" i="25"/>
  <c r="F285" i="25" s="1"/>
  <c r="E285" i="30"/>
  <c r="I284" i="30"/>
  <c r="R265" i="25"/>
  <c r="I266" i="26"/>
  <c r="J265" i="26"/>
  <c r="K265" i="26" s="1"/>
  <c r="R265" i="5"/>
  <c r="P266" i="25"/>
  <c r="R266" i="25" s="1"/>
  <c r="F266" i="31"/>
  <c r="G266" i="26"/>
  <c r="I266" i="8"/>
  <c r="J266" i="8" s="1"/>
  <c r="K266" i="8" s="1"/>
  <c r="S266" i="5" s="1"/>
  <c r="P266" i="5"/>
  <c r="E266" i="8"/>
  <c r="G266" i="8" s="1"/>
  <c r="H266" i="8" s="1"/>
  <c r="L266" i="25"/>
  <c r="M267" i="25" s="1"/>
  <c r="I266" i="25"/>
  <c r="J267" i="25" s="1"/>
  <c r="Q286" i="25"/>
  <c r="I266" i="5"/>
  <c r="J267" i="5" s="1"/>
  <c r="E267" i="5"/>
  <c r="F267" i="5" s="1"/>
  <c r="L266" i="5"/>
  <c r="M267" i="5" s="1"/>
  <c r="D268" i="8"/>
  <c r="Q268" i="5"/>
  <c r="A261" i="20" a="1"/>
  <c r="A279" i="27" a="1"/>
  <c r="E285" i="26" l="1"/>
  <c r="E267" i="31"/>
  <c r="I267" i="31" s="1"/>
  <c r="J268" i="31" s="1"/>
  <c r="P268" i="31" s="1"/>
  <c r="A279" i="27"/>
  <c r="D287" i="26"/>
  <c r="A261" i="20"/>
  <c r="Q269" i="31"/>
  <c r="D270" i="31"/>
  <c r="F266" i="30"/>
  <c r="D285" i="30"/>
  <c r="Q284" i="30"/>
  <c r="I285" i="30"/>
  <c r="J284" i="30"/>
  <c r="P284" i="30" s="1"/>
  <c r="H284" i="26" s="1"/>
  <c r="S265" i="25"/>
  <c r="E286" i="25"/>
  <c r="F286" i="25" s="1"/>
  <c r="E286" i="30"/>
  <c r="I267" i="26"/>
  <c r="J266" i="26"/>
  <c r="K266" i="26" s="1"/>
  <c r="F267" i="31"/>
  <c r="G267" i="26"/>
  <c r="P267" i="25"/>
  <c r="R266" i="5"/>
  <c r="I267" i="8"/>
  <c r="J267" i="8" s="1"/>
  <c r="K267" i="8" s="1"/>
  <c r="S267" i="5" s="1"/>
  <c r="P267" i="5"/>
  <c r="E267" i="8"/>
  <c r="G267" i="8" s="1"/>
  <c r="H267" i="8" s="1"/>
  <c r="I267" i="5"/>
  <c r="J268" i="5" s="1"/>
  <c r="L267" i="5"/>
  <c r="M268" i="5" s="1"/>
  <c r="Q287" i="25"/>
  <c r="I267" i="25"/>
  <c r="J268" i="25" s="1"/>
  <c r="L267" i="25"/>
  <c r="M268" i="25" s="1"/>
  <c r="E268" i="5"/>
  <c r="F268" i="5" s="1"/>
  <c r="D269" i="8"/>
  <c r="Q269" i="5"/>
  <c r="A262" i="20" a="1"/>
  <c r="A280" i="27" a="1"/>
  <c r="E286" i="26" l="1"/>
  <c r="E268" i="31"/>
  <c r="I268" i="31" s="1"/>
  <c r="J269" i="31" s="1"/>
  <c r="P269" i="31" s="1"/>
  <c r="A280" i="27"/>
  <c r="D288" i="26"/>
  <c r="A262" i="20"/>
  <c r="Q270" i="31"/>
  <c r="D271" i="31"/>
  <c r="F267" i="30"/>
  <c r="D286" i="30"/>
  <c r="Q285" i="30"/>
  <c r="J285" i="30"/>
  <c r="P285" i="30" s="1"/>
  <c r="H285" i="26" s="1"/>
  <c r="S266" i="25"/>
  <c r="E287" i="25"/>
  <c r="F287" i="25" s="1"/>
  <c r="E287" i="30"/>
  <c r="I286" i="30"/>
  <c r="R267" i="25"/>
  <c r="I268" i="26"/>
  <c r="J267" i="26"/>
  <c r="K267" i="26" s="1"/>
  <c r="F268" i="31"/>
  <c r="G268" i="26"/>
  <c r="R267" i="5"/>
  <c r="P268" i="25"/>
  <c r="I268" i="8"/>
  <c r="J268" i="8" s="1"/>
  <c r="K268" i="8" s="1"/>
  <c r="S268" i="5" s="1"/>
  <c r="P268" i="5"/>
  <c r="E268" i="8"/>
  <c r="G268" i="8" s="1"/>
  <c r="H268" i="8" s="1"/>
  <c r="Q288" i="25"/>
  <c r="E269" i="5"/>
  <c r="F269" i="5" s="1"/>
  <c r="I268" i="5"/>
  <c r="J269" i="5" s="1"/>
  <c r="L268" i="5"/>
  <c r="M269" i="5" s="1"/>
  <c r="I268" i="25"/>
  <c r="J269" i="25" s="1"/>
  <c r="L268" i="25"/>
  <c r="M269" i="25" s="1"/>
  <c r="D270" i="8"/>
  <c r="Q270" i="5"/>
  <c r="A281" i="27" a="1"/>
  <c r="A263" i="20" a="1"/>
  <c r="E287" i="26" l="1"/>
  <c r="E269" i="31"/>
  <c r="I269" i="31" s="1"/>
  <c r="J270" i="31" s="1"/>
  <c r="P270" i="31" s="1"/>
  <c r="A281" i="27"/>
  <c r="D289" i="26"/>
  <c r="A263" i="20"/>
  <c r="D272" i="31"/>
  <c r="Q271" i="31"/>
  <c r="F268" i="30"/>
  <c r="Q286" i="30"/>
  <c r="D287" i="30"/>
  <c r="I287" i="30"/>
  <c r="J286" i="30"/>
  <c r="P286" i="30" s="1"/>
  <c r="H286" i="26" s="1"/>
  <c r="S267" i="25"/>
  <c r="E288" i="25"/>
  <c r="F288" i="25" s="1"/>
  <c r="E288" i="30"/>
  <c r="R268" i="25"/>
  <c r="I269" i="26"/>
  <c r="J268" i="26"/>
  <c r="K268" i="26" s="1"/>
  <c r="R268" i="5"/>
  <c r="F269" i="31"/>
  <c r="G269" i="26"/>
  <c r="P269" i="25"/>
  <c r="I269" i="8"/>
  <c r="J269" i="8" s="1"/>
  <c r="K269" i="8" s="1"/>
  <c r="S269" i="5" s="1"/>
  <c r="P269" i="5"/>
  <c r="E269" i="8"/>
  <c r="G269" i="8" s="1"/>
  <c r="H269" i="8" s="1"/>
  <c r="E270" i="5"/>
  <c r="F270" i="5" s="1"/>
  <c r="I269" i="5"/>
  <c r="J270" i="5" s="1"/>
  <c r="L269" i="5"/>
  <c r="M270" i="5" s="1"/>
  <c r="I269" i="25"/>
  <c r="J270" i="25" s="1"/>
  <c r="L269" i="25"/>
  <c r="M270" i="25" s="1"/>
  <c r="Q289" i="25"/>
  <c r="D271" i="8"/>
  <c r="Q271" i="5"/>
  <c r="A264" i="20" a="1"/>
  <c r="A282" i="27" a="1"/>
  <c r="E288" i="26" l="1"/>
  <c r="E270" i="31"/>
  <c r="I270" i="31" s="1"/>
  <c r="J271" i="31" s="1"/>
  <c r="P271" i="31" s="1"/>
  <c r="A282" i="27"/>
  <c r="D290" i="26"/>
  <c r="A264" i="20"/>
  <c r="Q272" i="31"/>
  <c r="D273" i="31"/>
  <c r="F269" i="30"/>
  <c r="D288" i="30"/>
  <c r="Q287" i="30"/>
  <c r="J287" i="30"/>
  <c r="P287" i="30" s="1"/>
  <c r="H287" i="26" s="1"/>
  <c r="S268" i="25"/>
  <c r="E289" i="25"/>
  <c r="F289" i="25" s="1"/>
  <c r="E289" i="30"/>
  <c r="I288" i="30"/>
  <c r="R269" i="25"/>
  <c r="I270" i="26"/>
  <c r="J269" i="26"/>
  <c r="K269" i="26" s="1"/>
  <c r="R269" i="5"/>
  <c r="F270" i="31"/>
  <c r="G270" i="26"/>
  <c r="P270" i="25"/>
  <c r="I270" i="8"/>
  <c r="J270" i="8" s="1"/>
  <c r="K270" i="8" s="1"/>
  <c r="S270" i="5" s="1"/>
  <c r="P270" i="5"/>
  <c r="E270" i="8"/>
  <c r="G270" i="8" s="1"/>
  <c r="H270" i="8" s="1"/>
  <c r="I270" i="5"/>
  <c r="J271" i="5" s="1"/>
  <c r="L270" i="5"/>
  <c r="M271" i="5" s="1"/>
  <c r="E271" i="5"/>
  <c r="F271" i="5" s="1"/>
  <c r="L270" i="25"/>
  <c r="M271" i="25" s="1"/>
  <c r="I270" i="25"/>
  <c r="J271" i="25" s="1"/>
  <c r="Q290" i="25"/>
  <c r="D272" i="8"/>
  <c r="Q272" i="5"/>
  <c r="A265" i="20" a="1"/>
  <c r="A283" i="27" a="1"/>
  <c r="E289" i="26" l="1"/>
  <c r="E271" i="31"/>
  <c r="I271" i="31" s="1"/>
  <c r="J272" i="31" s="1"/>
  <c r="P272" i="31" s="1"/>
  <c r="A283" i="27"/>
  <c r="D291" i="26"/>
  <c r="A265" i="20"/>
  <c r="D274" i="31"/>
  <c r="Q273" i="31"/>
  <c r="F270" i="30"/>
  <c r="D289" i="30"/>
  <c r="Q288" i="30"/>
  <c r="I289" i="30"/>
  <c r="S269" i="25"/>
  <c r="J288" i="30"/>
  <c r="P288" i="30" s="1"/>
  <c r="H288" i="26" s="1"/>
  <c r="E290" i="25"/>
  <c r="F290" i="25" s="1"/>
  <c r="E290" i="30"/>
  <c r="R270" i="25"/>
  <c r="I271" i="26"/>
  <c r="J270" i="26"/>
  <c r="K270" i="26" s="1"/>
  <c r="R270" i="5"/>
  <c r="F271" i="31"/>
  <c r="G271" i="26"/>
  <c r="P271" i="25"/>
  <c r="I271" i="8"/>
  <c r="J271" i="8" s="1"/>
  <c r="K271" i="8" s="1"/>
  <c r="S271" i="5" s="1"/>
  <c r="P271" i="5"/>
  <c r="E272" i="5"/>
  <c r="F272" i="5" s="1"/>
  <c r="I271" i="25"/>
  <c r="J272" i="25" s="1"/>
  <c r="L271" i="25"/>
  <c r="M272" i="25" s="1"/>
  <c r="E271" i="8"/>
  <c r="G271" i="8" s="1"/>
  <c r="H271" i="8" s="1"/>
  <c r="I271" i="5"/>
  <c r="J272" i="5" s="1"/>
  <c r="L271" i="5"/>
  <c r="M272" i="5" s="1"/>
  <c r="Q291" i="25"/>
  <c r="D273" i="8"/>
  <c r="Q273" i="5"/>
  <c r="A284" i="27" a="1"/>
  <c r="A266" i="20" a="1"/>
  <c r="E290" i="26" l="1"/>
  <c r="E272" i="31"/>
  <c r="I272" i="31" s="1"/>
  <c r="J273" i="31" s="1"/>
  <c r="P273" i="31" s="1"/>
  <c r="A284" i="27"/>
  <c r="D292" i="26"/>
  <c r="A266" i="20"/>
  <c r="D275" i="31"/>
  <c r="Q274" i="31"/>
  <c r="F271" i="30"/>
  <c r="Q289" i="30"/>
  <c r="D290" i="30"/>
  <c r="I290" i="30"/>
  <c r="J289" i="30"/>
  <c r="P289" i="30" s="1"/>
  <c r="H289" i="26" s="1"/>
  <c r="S270" i="25"/>
  <c r="E291" i="25"/>
  <c r="F291" i="25" s="1"/>
  <c r="E291" i="30"/>
  <c r="R271" i="25"/>
  <c r="I272" i="26"/>
  <c r="J271" i="26"/>
  <c r="K271" i="26" s="1"/>
  <c r="F272" i="31"/>
  <c r="G272" i="26"/>
  <c r="R271" i="5"/>
  <c r="P272" i="25"/>
  <c r="I272" i="5"/>
  <c r="J273" i="5" s="1"/>
  <c r="I272" i="8"/>
  <c r="J272" i="8" s="1"/>
  <c r="K272" i="8" s="1"/>
  <c r="S272" i="5" s="1"/>
  <c r="E272" i="8"/>
  <c r="G272" i="8" s="1"/>
  <c r="H272" i="8" s="1"/>
  <c r="P272" i="5"/>
  <c r="E273" i="5"/>
  <c r="F273" i="5" s="1"/>
  <c r="I272" i="25"/>
  <c r="J273" i="25" s="1"/>
  <c r="L272" i="25"/>
  <c r="M273" i="25" s="1"/>
  <c r="Q292" i="25"/>
  <c r="L272" i="5"/>
  <c r="M273" i="5" s="1"/>
  <c r="D274" i="8"/>
  <c r="Q274" i="5"/>
  <c r="A285" i="27" a="1"/>
  <c r="A267" i="20" a="1"/>
  <c r="E291" i="26" l="1"/>
  <c r="E273" i="31"/>
  <c r="I273" i="31" s="1"/>
  <c r="J274" i="31" s="1"/>
  <c r="P274" i="31" s="1"/>
  <c r="A285" i="27"/>
  <c r="D293" i="26"/>
  <c r="A267" i="20"/>
  <c r="Q275" i="31"/>
  <c r="D276" i="31"/>
  <c r="F272" i="30"/>
  <c r="Q290" i="30"/>
  <c r="D291" i="30"/>
  <c r="S271" i="25"/>
  <c r="E292" i="25"/>
  <c r="F292" i="25" s="1"/>
  <c r="E292" i="30"/>
  <c r="J290" i="30"/>
  <c r="P290" i="30" s="1"/>
  <c r="H290" i="26" s="1"/>
  <c r="I291" i="30"/>
  <c r="R272" i="25"/>
  <c r="I273" i="26"/>
  <c r="J272" i="26"/>
  <c r="K272" i="26" s="1"/>
  <c r="R272" i="5"/>
  <c r="F273" i="31"/>
  <c r="G273" i="26"/>
  <c r="P273" i="25"/>
  <c r="I273" i="8"/>
  <c r="J273" i="8" s="1"/>
  <c r="K273" i="8" s="1"/>
  <c r="P273" i="5"/>
  <c r="E273" i="8"/>
  <c r="G273" i="8" s="1"/>
  <c r="H273" i="8" s="1"/>
  <c r="E274" i="5"/>
  <c r="F274" i="5" s="1"/>
  <c r="L273" i="25"/>
  <c r="M274" i="25" s="1"/>
  <c r="I273" i="25"/>
  <c r="J274" i="25" s="1"/>
  <c r="I273" i="5"/>
  <c r="J274" i="5" s="1"/>
  <c r="L273" i="5"/>
  <c r="M274" i="5" s="1"/>
  <c r="Q293" i="25"/>
  <c r="D275" i="8"/>
  <c r="Q275" i="5"/>
  <c r="A286" i="27" a="1"/>
  <c r="A268" i="20" a="1"/>
  <c r="E292" i="26" l="1"/>
  <c r="E274" i="31"/>
  <c r="I274" i="31" s="1"/>
  <c r="J275" i="31" s="1"/>
  <c r="P275" i="31" s="1"/>
  <c r="A286" i="27"/>
  <c r="D294" i="26"/>
  <c r="A268" i="20"/>
  <c r="D277" i="31"/>
  <c r="Q276" i="31"/>
  <c r="F273" i="30"/>
  <c r="Q291" i="30"/>
  <c r="D292" i="30"/>
  <c r="J291" i="30"/>
  <c r="P291" i="30" s="1"/>
  <c r="H291" i="26" s="1"/>
  <c r="I292" i="30"/>
  <c r="S272" i="25"/>
  <c r="E293" i="25"/>
  <c r="F293" i="25" s="1"/>
  <c r="E293" i="30"/>
  <c r="R273" i="25"/>
  <c r="I274" i="26"/>
  <c r="P274" i="25"/>
  <c r="R274" i="25" s="1"/>
  <c r="J273" i="26"/>
  <c r="K273" i="26" s="1"/>
  <c r="R273" i="5"/>
  <c r="F274" i="31"/>
  <c r="G274" i="26"/>
  <c r="S273" i="5"/>
  <c r="I274" i="8"/>
  <c r="J274" i="8" s="1"/>
  <c r="K274" i="8" s="1"/>
  <c r="S274" i="5" s="1"/>
  <c r="P274" i="5"/>
  <c r="E274" i="8"/>
  <c r="G274" i="8" s="1"/>
  <c r="H274" i="8" s="1"/>
  <c r="L274" i="25"/>
  <c r="M275" i="25" s="1"/>
  <c r="I274" i="25"/>
  <c r="J275" i="25" s="1"/>
  <c r="E275" i="5"/>
  <c r="F275" i="5" s="1"/>
  <c r="I274" i="5"/>
  <c r="J275" i="5" s="1"/>
  <c r="L274" i="5"/>
  <c r="M275" i="5" s="1"/>
  <c r="Q294" i="25"/>
  <c r="D276" i="8"/>
  <c r="Q276" i="5"/>
  <c r="A287" i="27" a="1"/>
  <c r="A269" i="20" a="1"/>
  <c r="E293" i="26" l="1"/>
  <c r="E275" i="31"/>
  <c r="I275" i="31" s="1"/>
  <c r="J276" i="31" s="1"/>
  <c r="P276" i="31" s="1"/>
  <c r="A287" i="27"/>
  <c r="D295" i="26"/>
  <c r="A269" i="20"/>
  <c r="D278" i="31"/>
  <c r="Q277" i="31"/>
  <c r="F274" i="30"/>
  <c r="Q292" i="30"/>
  <c r="D293" i="30"/>
  <c r="S273" i="25"/>
  <c r="E294" i="25"/>
  <c r="F294" i="25" s="1"/>
  <c r="E294" i="30"/>
  <c r="J292" i="30"/>
  <c r="P292" i="30" s="1"/>
  <c r="H292" i="26" s="1"/>
  <c r="I293" i="30"/>
  <c r="I275" i="26"/>
  <c r="J274" i="26"/>
  <c r="K274" i="26" s="1"/>
  <c r="R274" i="5"/>
  <c r="F275" i="31"/>
  <c r="G275" i="26"/>
  <c r="P275" i="25"/>
  <c r="R275" i="25" s="1"/>
  <c r="I275" i="8"/>
  <c r="J275" i="8" s="1"/>
  <c r="K275" i="8" s="1"/>
  <c r="S275" i="5" s="1"/>
  <c r="P275" i="5"/>
  <c r="E276" i="5"/>
  <c r="F276" i="5" s="1"/>
  <c r="L275" i="25"/>
  <c r="M276" i="25" s="1"/>
  <c r="I275" i="25"/>
  <c r="J276" i="25" s="1"/>
  <c r="Q295" i="25"/>
  <c r="E275" i="8"/>
  <c r="G275" i="8" s="1"/>
  <c r="H275" i="8" s="1"/>
  <c r="I275" i="5"/>
  <c r="J276" i="5" s="1"/>
  <c r="L275" i="5"/>
  <c r="M276" i="5" s="1"/>
  <c r="D277" i="8"/>
  <c r="Q277" i="5"/>
  <c r="A288" i="27" a="1"/>
  <c r="A270" i="20" a="1"/>
  <c r="E294" i="26" l="1"/>
  <c r="E276" i="31"/>
  <c r="I276" i="31" s="1"/>
  <c r="J277" i="31" s="1"/>
  <c r="P277" i="31" s="1"/>
  <c r="A288" i="27"/>
  <c r="D296" i="26"/>
  <c r="A270" i="20"/>
  <c r="Q278" i="31"/>
  <c r="D279" i="31"/>
  <c r="F275" i="30"/>
  <c r="D294" i="30"/>
  <c r="Q293" i="30"/>
  <c r="J293" i="30"/>
  <c r="P293" i="30" s="1"/>
  <c r="H293" i="26" s="1"/>
  <c r="I294" i="30"/>
  <c r="S274" i="25"/>
  <c r="E295" i="25"/>
  <c r="F295" i="25" s="1"/>
  <c r="E295" i="30"/>
  <c r="I276" i="26"/>
  <c r="J275" i="26"/>
  <c r="K275" i="26" s="1"/>
  <c r="R275" i="5"/>
  <c r="F276" i="31"/>
  <c r="G276" i="26"/>
  <c r="P276" i="25"/>
  <c r="E276" i="8"/>
  <c r="G276" i="8" s="1"/>
  <c r="H276" i="8" s="1"/>
  <c r="L276" i="5"/>
  <c r="M277" i="5" s="1"/>
  <c r="P276" i="5"/>
  <c r="I276" i="8"/>
  <c r="J276" i="8" s="1"/>
  <c r="K276" i="8" s="1"/>
  <c r="S276" i="5" s="1"/>
  <c r="I276" i="5"/>
  <c r="J277" i="5" s="1"/>
  <c r="Q296" i="25"/>
  <c r="E277" i="5"/>
  <c r="F277" i="5" s="1"/>
  <c r="L276" i="25"/>
  <c r="M277" i="25" s="1"/>
  <c r="I276" i="25"/>
  <c r="J277" i="25" s="1"/>
  <c r="D278" i="8"/>
  <c r="Q278" i="5"/>
  <c r="A271" i="20" a="1"/>
  <c r="A289" i="27" a="1"/>
  <c r="E295" i="26" l="1"/>
  <c r="E277" i="31"/>
  <c r="I277" i="31" s="1"/>
  <c r="J278" i="31" s="1"/>
  <c r="P278" i="31" s="1"/>
  <c r="A289" i="27"/>
  <c r="D297" i="26"/>
  <c r="A271" i="20"/>
  <c r="D280" i="31"/>
  <c r="Q279" i="31"/>
  <c r="F276" i="30"/>
  <c r="Q294" i="30"/>
  <c r="D295" i="30"/>
  <c r="I295" i="30"/>
  <c r="S275" i="25"/>
  <c r="E296" i="25"/>
  <c r="F296" i="25" s="1"/>
  <c r="E296" i="30"/>
  <c r="J294" i="30"/>
  <c r="P294" i="30" s="1"/>
  <c r="H294" i="26" s="1"/>
  <c r="R276" i="25"/>
  <c r="I277" i="26"/>
  <c r="J276" i="26"/>
  <c r="K276" i="26" s="1"/>
  <c r="R276" i="5"/>
  <c r="F277" i="31"/>
  <c r="G277" i="26"/>
  <c r="P277" i="25"/>
  <c r="P277" i="5"/>
  <c r="I277" i="8"/>
  <c r="J277" i="8" s="1"/>
  <c r="K277" i="8" s="1"/>
  <c r="L277" i="5"/>
  <c r="M278" i="5" s="1"/>
  <c r="Q297" i="25"/>
  <c r="L277" i="25"/>
  <c r="M278" i="25" s="1"/>
  <c r="I277" i="25"/>
  <c r="J278" i="25" s="1"/>
  <c r="E277" i="8"/>
  <c r="G277" i="8" s="1"/>
  <c r="H277" i="8" s="1"/>
  <c r="E278" i="5"/>
  <c r="F278" i="5" s="1"/>
  <c r="I277" i="5"/>
  <c r="J278" i="5" s="1"/>
  <c r="D279" i="8"/>
  <c r="Q279" i="5"/>
  <c r="A290" i="27" a="1"/>
  <c r="A272" i="20" a="1"/>
  <c r="E296" i="26" l="1"/>
  <c r="E278" i="31"/>
  <c r="I278" i="31" s="1"/>
  <c r="J279" i="31" s="1"/>
  <c r="P279" i="31" s="1"/>
  <c r="A290" i="27"/>
  <c r="D298" i="26"/>
  <c r="A272" i="20"/>
  <c r="Q280" i="31"/>
  <c r="D281" i="31"/>
  <c r="F277" i="30"/>
  <c r="Q295" i="30"/>
  <c r="D296" i="30"/>
  <c r="J295" i="30"/>
  <c r="P295" i="30" s="1"/>
  <c r="H295" i="26" s="1"/>
  <c r="I296" i="30"/>
  <c r="S276" i="25"/>
  <c r="E297" i="25"/>
  <c r="F297" i="25" s="1"/>
  <c r="E297" i="30"/>
  <c r="R277" i="25"/>
  <c r="I278" i="26"/>
  <c r="J277" i="26"/>
  <c r="K277" i="26" s="1"/>
  <c r="R277" i="5"/>
  <c r="F278" i="31"/>
  <c r="G278" i="26"/>
  <c r="P278" i="25"/>
  <c r="I278" i="8"/>
  <c r="J278" i="8" s="1"/>
  <c r="K278" i="8" s="1"/>
  <c r="S278" i="5" s="1"/>
  <c r="S277" i="5"/>
  <c r="P278" i="5"/>
  <c r="E278" i="8"/>
  <c r="G278" i="8" s="1"/>
  <c r="H278" i="8" s="1"/>
  <c r="Q298" i="25"/>
  <c r="I278" i="25"/>
  <c r="J279" i="25" s="1"/>
  <c r="L278" i="25"/>
  <c r="M279" i="25" s="1"/>
  <c r="E279" i="5"/>
  <c r="F279" i="5" s="1"/>
  <c r="I278" i="5"/>
  <c r="J279" i="5" s="1"/>
  <c r="L278" i="5"/>
  <c r="M279" i="5" s="1"/>
  <c r="D280" i="8"/>
  <c r="Q280" i="5"/>
  <c r="A273" i="20" a="1"/>
  <c r="A291" i="27" a="1"/>
  <c r="E297" i="26" l="1"/>
  <c r="E279" i="31"/>
  <c r="I279" i="31" s="1"/>
  <c r="J280" i="31" s="1"/>
  <c r="P280" i="31" s="1"/>
  <c r="A291" i="27"/>
  <c r="D299" i="26"/>
  <c r="A273" i="20"/>
  <c r="D282" i="31"/>
  <c r="Q281" i="31"/>
  <c r="F278" i="30"/>
  <c r="Q296" i="30"/>
  <c r="D297" i="30"/>
  <c r="S277" i="25"/>
  <c r="J296" i="30"/>
  <c r="P296" i="30" s="1"/>
  <c r="H296" i="26" s="1"/>
  <c r="E298" i="25"/>
  <c r="F298" i="25" s="1"/>
  <c r="E298" i="30"/>
  <c r="I297" i="30"/>
  <c r="R278" i="25"/>
  <c r="I279" i="26"/>
  <c r="J278" i="26"/>
  <c r="K278" i="26" s="1"/>
  <c r="R278" i="5"/>
  <c r="F279" i="31"/>
  <c r="G279" i="26"/>
  <c r="P279" i="25"/>
  <c r="P279" i="5"/>
  <c r="I279" i="8"/>
  <c r="J279" i="8" s="1"/>
  <c r="K279" i="8" s="1"/>
  <c r="S279" i="5" s="1"/>
  <c r="I279" i="5"/>
  <c r="J280" i="5" s="1"/>
  <c r="L279" i="5"/>
  <c r="M280" i="5" s="1"/>
  <c r="E279" i="8"/>
  <c r="G279" i="8" s="1"/>
  <c r="H279" i="8" s="1"/>
  <c r="Q299" i="25"/>
  <c r="L279" i="25"/>
  <c r="M280" i="25" s="1"/>
  <c r="I279" i="25"/>
  <c r="J280" i="25" s="1"/>
  <c r="E280" i="5"/>
  <c r="F280" i="5" s="1"/>
  <c r="D281" i="8"/>
  <c r="Q281" i="5"/>
  <c r="A274" i="20" a="1"/>
  <c r="A292" i="27" a="1"/>
  <c r="E298" i="26" l="1"/>
  <c r="E280" i="31"/>
  <c r="I280" i="31" s="1"/>
  <c r="J281" i="31" s="1"/>
  <c r="P281" i="31" s="1"/>
  <c r="A292" i="27"/>
  <c r="D300" i="26"/>
  <c r="A274" i="20"/>
  <c r="Q282" i="31"/>
  <c r="D283" i="31"/>
  <c r="F279" i="30"/>
  <c r="Q297" i="30"/>
  <c r="D298" i="30"/>
  <c r="S278" i="25"/>
  <c r="J297" i="30"/>
  <c r="P297" i="30" s="1"/>
  <c r="H297" i="26" s="1"/>
  <c r="I298" i="30"/>
  <c r="E299" i="25"/>
  <c r="F299" i="25" s="1"/>
  <c r="E299" i="30"/>
  <c r="R279" i="25"/>
  <c r="I280" i="26"/>
  <c r="J279" i="26"/>
  <c r="K279" i="26" s="1"/>
  <c r="R279" i="5"/>
  <c r="F280" i="31"/>
  <c r="G280" i="26"/>
  <c r="P280" i="25"/>
  <c r="R280" i="25" s="1"/>
  <c r="I280" i="8"/>
  <c r="J280" i="8" s="1"/>
  <c r="K280" i="8" s="1"/>
  <c r="S280" i="5" s="1"/>
  <c r="P280" i="5"/>
  <c r="E280" i="8"/>
  <c r="G280" i="8" s="1"/>
  <c r="H280" i="8" s="1"/>
  <c r="L280" i="5"/>
  <c r="M281" i="5" s="1"/>
  <c r="Q300" i="25"/>
  <c r="I280" i="5"/>
  <c r="J281" i="5" s="1"/>
  <c r="E281" i="5"/>
  <c r="F281" i="5" s="1"/>
  <c r="I280" i="25"/>
  <c r="J281" i="25" s="1"/>
  <c r="L280" i="25"/>
  <c r="M281" i="25" s="1"/>
  <c r="D282" i="8"/>
  <c r="Q282" i="5"/>
  <c r="A293" i="27" a="1"/>
  <c r="A275" i="20" a="1"/>
  <c r="E299" i="26" l="1"/>
  <c r="E281" i="31"/>
  <c r="I281" i="31" s="1"/>
  <c r="J282" i="31" s="1"/>
  <c r="P282" i="31" s="1"/>
  <c r="A293" i="27"/>
  <c r="D301" i="26"/>
  <c r="A275" i="20"/>
  <c r="Q283" i="31"/>
  <c r="D284" i="31"/>
  <c r="F280" i="30"/>
  <c r="D299" i="30"/>
  <c r="Q298" i="30"/>
  <c r="J298" i="30"/>
  <c r="P298" i="30" s="1"/>
  <c r="H298" i="26" s="1"/>
  <c r="S279" i="25"/>
  <c r="E300" i="25"/>
  <c r="F300" i="25" s="1"/>
  <c r="E300" i="30"/>
  <c r="I299" i="30"/>
  <c r="I281" i="26"/>
  <c r="J280" i="26"/>
  <c r="K280" i="26" s="1"/>
  <c r="R280" i="5"/>
  <c r="F281" i="31"/>
  <c r="G281" i="26"/>
  <c r="P281" i="25"/>
  <c r="I281" i="8"/>
  <c r="J281" i="8" s="1"/>
  <c r="K281" i="8" s="1"/>
  <c r="P281" i="5"/>
  <c r="I281" i="5"/>
  <c r="J282" i="5" s="1"/>
  <c r="E281" i="8"/>
  <c r="G281" i="8" s="1"/>
  <c r="H281" i="8" s="1"/>
  <c r="E282" i="5"/>
  <c r="F282" i="5" s="1"/>
  <c r="L281" i="5"/>
  <c r="M282" i="5" s="1"/>
  <c r="Q301" i="25"/>
  <c r="I281" i="25"/>
  <c r="J282" i="25" s="1"/>
  <c r="L281" i="25"/>
  <c r="M282" i="25" s="1"/>
  <c r="D283" i="8"/>
  <c r="Q283" i="5"/>
  <c r="A276" i="20" a="1"/>
  <c r="A294" i="27" a="1"/>
  <c r="E300" i="26" l="1"/>
  <c r="E282" i="31"/>
  <c r="I282" i="31" s="1"/>
  <c r="J283" i="31" s="1"/>
  <c r="P283" i="31" s="1"/>
  <c r="A294" i="27"/>
  <c r="D302" i="26"/>
  <c r="A276" i="20"/>
  <c r="D285" i="31"/>
  <c r="Q284" i="31"/>
  <c r="F281" i="30"/>
  <c r="D300" i="30"/>
  <c r="Q299" i="30"/>
  <c r="I300" i="30"/>
  <c r="S280" i="25"/>
  <c r="E301" i="25"/>
  <c r="F301" i="25" s="1"/>
  <c r="E301" i="30"/>
  <c r="J299" i="30"/>
  <c r="P299" i="30" s="1"/>
  <c r="H299" i="26" s="1"/>
  <c r="R281" i="25"/>
  <c r="I282" i="26"/>
  <c r="J281" i="26"/>
  <c r="K281" i="26" s="1"/>
  <c r="R281" i="5"/>
  <c r="F282" i="31"/>
  <c r="G282" i="26"/>
  <c r="I282" i="8"/>
  <c r="J282" i="8" s="1"/>
  <c r="K282" i="8" s="1"/>
  <c r="P282" i="25"/>
  <c r="S281" i="5"/>
  <c r="E282" i="8"/>
  <c r="G282" i="8" s="1"/>
  <c r="H282" i="8" s="1"/>
  <c r="P282" i="5"/>
  <c r="Q302" i="25"/>
  <c r="I282" i="5"/>
  <c r="J283" i="5" s="1"/>
  <c r="L282" i="25"/>
  <c r="M283" i="25" s="1"/>
  <c r="I282" i="25"/>
  <c r="J283" i="25" s="1"/>
  <c r="L282" i="5"/>
  <c r="M283" i="5" s="1"/>
  <c r="E283" i="5"/>
  <c r="F283" i="5" s="1"/>
  <c r="D284" i="8"/>
  <c r="Q284" i="5"/>
  <c r="A277" i="20" a="1"/>
  <c r="A295" i="27" a="1"/>
  <c r="E301" i="26" l="1"/>
  <c r="E283" i="31"/>
  <c r="I283" i="31" s="1"/>
  <c r="J284" i="31" s="1"/>
  <c r="P284" i="31" s="1"/>
  <c r="A295" i="27"/>
  <c r="D303" i="26"/>
  <c r="A277" i="20"/>
  <c r="D286" i="31"/>
  <c r="Q285" i="31"/>
  <c r="F282" i="30"/>
  <c r="D301" i="30"/>
  <c r="Q300" i="30"/>
  <c r="J300" i="30"/>
  <c r="P300" i="30" s="1"/>
  <c r="H300" i="26" s="1"/>
  <c r="I301" i="30"/>
  <c r="E302" i="25"/>
  <c r="F302" i="25" s="1"/>
  <c r="E302" i="30"/>
  <c r="S281" i="25"/>
  <c r="R282" i="25"/>
  <c r="I283" i="26"/>
  <c r="S282" i="5"/>
  <c r="J282" i="26"/>
  <c r="K282" i="26" s="1"/>
  <c r="R282" i="5"/>
  <c r="F283" i="31"/>
  <c r="G283" i="26"/>
  <c r="P283" i="25"/>
  <c r="I283" i="5"/>
  <c r="J284" i="5" s="1"/>
  <c r="L283" i="5"/>
  <c r="M284" i="5" s="1"/>
  <c r="E283" i="8"/>
  <c r="G283" i="8" s="1"/>
  <c r="H283" i="8" s="1"/>
  <c r="P283" i="5"/>
  <c r="I283" i="8"/>
  <c r="J283" i="8" s="1"/>
  <c r="K283" i="8" s="1"/>
  <c r="S283" i="5" s="1"/>
  <c r="E284" i="5"/>
  <c r="F284" i="5" s="1"/>
  <c r="I283" i="25"/>
  <c r="J284" i="25" s="1"/>
  <c r="L283" i="25"/>
  <c r="M284" i="25" s="1"/>
  <c r="Q303" i="25"/>
  <c r="D285" i="8"/>
  <c r="Q285" i="5"/>
  <c r="A278" i="20" a="1"/>
  <c r="A296" i="27" a="1"/>
  <c r="E302" i="26" l="1"/>
  <c r="E284" i="31"/>
  <c r="I284" i="31" s="1"/>
  <c r="J285" i="31" s="1"/>
  <c r="P285" i="31" s="1"/>
  <c r="A296" i="27"/>
  <c r="D304" i="26"/>
  <c r="A278" i="20"/>
  <c r="D287" i="31"/>
  <c r="Q286" i="31"/>
  <c r="F283" i="30"/>
  <c r="Q301" i="30"/>
  <c r="D302" i="30"/>
  <c r="I302" i="30"/>
  <c r="S282" i="25"/>
  <c r="E303" i="25"/>
  <c r="F303" i="25" s="1"/>
  <c r="E303" i="30"/>
  <c r="J301" i="30"/>
  <c r="P301" i="30" s="1"/>
  <c r="H301" i="26" s="1"/>
  <c r="R283" i="25"/>
  <c r="I284" i="26"/>
  <c r="J283" i="26"/>
  <c r="K283" i="26" s="1"/>
  <c r="F284" i="31"/>
  <c r="G284" i="26"/>
  <c r="R283" i="5"/>
  <c r="P284" i="25"/>
  <c r="I284" i="8"/>
  <c r="J284" i="8" s="1"/>
  <c r="K284" i="8" s="1"/>
  <c r="E284" i="8"/>
  <c r="G284" i="8" s="1"/>
  <c r="H284" i="8" s="1"/>
  <c r="P284" i="5"/>
  <c r="I284" i="5"/>
  <c r="J285" i="5" s="1"/>
  <c r="L284" i="5"/>
  <c r="M285" i="5" s="1"/>
  <c r="Q304" i="25"/>
  <c r="E285" i="5"/>
  <c r="F285" i="5" s="1"/>
  <c r="I284" i="25"/>
  <c r="J285" i="25" s="1"/>
  <c r="L284" i="25"/>
  <c r="M285" i="25" s="1"/>
  <c r="D286" i="8"/>
  <c r="Q286" i="5"/>
  <c r="A297" i="27" a="1"/>
  <c r="A279" i="20" a="1"/>
  <c r="E303" i="26" l="1"/>
  <c r="E285" i="31"/>
  <c r="I285" i="31" s="1"/>
  <c r="J286" i="31" s="1"/>
  <c r="P286" i="31" s="1"/>
  <c r="A297" i="27"/>
  <c r="D305" i="26"/>
  <c r="A279" i="20"/>
  <c r="D288" i="31"/>
  <c r="Q287" i="31"/>
  <c r="F284" i="30"/>
  <c r="Q302" i="30"/>
  <c r="D303" i="30"/>
  <c r="J302" i="30"/>
  <c r="P302" i="30" s="1"/>
  <c r="H302" i="26" s="1"/>
  <c r="I303" i="30"/>
  <c r="E304" i="25"/>
  <c r="F304" i="25" s="1"/>
  <c r="E304" i="30"/>
  <c r="S283" i="25"/>
  <c r="R284" i="25"/>
  <c r="I285" i="26"/>
  <c r="J284" i="26"/>
  <c r="K284" i="26" s="1"/>
  <c r="R284" i="5"/>
  <c r="F285" i="31"/>
  <c r="G285" i="26"/>
  <c r="P285" i="25"/>
  <c r="S284" i="5"/>
  <c r="I285" i="8"/>
  <c r="J285" i="8" s="1"/>
  <c r="K285" i="8" s="1"/>
  <c r="S285" i="5" s="1"/>
  <c r="P285" i="5"/>
  <c r="L285" i="5"/>
  <c r="M286" i="5" s="1"/>
  <c r="Q305" i="25"/>
  <c r="L285" i="25"/>
  <c r="M286" i="25" s="1"/>
  <c r="I285" i="25"/>
  <c r="J286" i="25" s="1"/>
  <c r="E286" i="5"/>
  <c r="F286" i="5" s="1"/>
  <c r="E285" i="8"/>
  <c r="G285" i="8" s="1"/>
  <c r="H285" i="8" s="1"/>
  <c r="I285" i="5"/>
  <c r="J286" i="5" s="1"/>
  <c r="D287" i="8"/>
  <c r="Q287" i="5"/>
  <c r="A280" i="20" a="1"/>
  <c r="A298" i="27" a="1"/>
  <c r="E304" i="26" l="1"/>
  <c r="E286" i="31"/>
  <c r="I286" i="31" s="1"/>
  <c r="J287" i="31" s="1"/>
  <c r="P287" i="31" s="1"/>
  <c r="A298" i="27"/>
  <c r="D306" i="26"/>
  <c r="A280" i="20"/>
  <c r="Q288" i="31"/>
  <c r="D289" i="31"/>
  <c r="F285" i="30"/>
  <c r="Q303" i="30"/>
  <c r="D304" i="30"/>
  <c r="I304" i="30"/>
  <c r="S284" i="25"/>
  <c r="E305" i="25"/>
  <c r="F305" i="25" s="1"/>
  <c r="E305" i="30"/>
  <c r="J303" i="30"/>
  <c r="P303" i="30" s="1"/>
  <c r="H303" i="26" s="1"/>
  <c r="P286" i="25"/>
  <c r="R286" i="25" s="1"/>
  <c r="R285" i="25"/>
  <c r="I286" i="26"/>
  <c r="J285" i="26"/>
  <c r="K285" i="26" s="1"/>
  <c r="R285" i="5"/>
  <c r="F286" i="31"/>
  <c r="G286" i="26"/>
  <c r="P286" i="5"/>
  <c r="I286" i="8"/>
  <c r="J286" i="8" s="1"/>
  <c r="K286" i="8" s="1"/>
  <c r="S286" i="5" s="1"/>
  <c r="L286" i="25"/>
  <c r="M287" i="25" s="1"/>
  <c r="I286" i="25"/>
  <c r="J287" i="25" s="1"/>
  <c r="E287" i="5"/>
  <c r="F287" i="5" s="1"/>
  <c r="I286" i="5"/>
  <c r="J287" i="5" s="1"/>
  <c r="Q306" i="25"/>
  <c r="L286" i="5"/>
  <c r="M287" i="5" s="1"/>
  <c r="E286" i="8"/>
  <c r="G286" i="8" s="1"/>
  <c r="H286" i="8" s="1"/>
  <c r="D288" i="8"/>
  <c r="Q288" i="5"/>
  <c r="A299" i="27" a="1"/>
  <c r="A281" i="20" a="1"/>
  <c r="E305" i="26" l="1"/>
  <c r="E287" i="31"/>
  <c r="I287" i="31" s="1"/>
  <c r="J288" i="31" s="1"/>
  <c r="P288" i="31" s="1"/>
  <c r="A299" i="27"/>
  <c r="D307" i="26"/>
  <c r="A281" i="20"/>
  <c r="D290" i="31"/>
  <c r="Q289" i="31"/>
  <c r="F286" i="30"/>
  <c r="D305" i="30"/>
  <c r="Q304" i="30"/>
  <c r="J304" i="30"/>
  <c r="P304" i="30" s="1"/>
  <c r="H304" i="26" s="1"/>
  <c r="I305" i="30"/>
  <c r="E306" i="25"/>
  <c r="F306" i="25" s="1"/>
  <c r="E306" i="30"/>
  <c r="S285" i="25"/>
  <c r="I287" i="26"/>
  <c r="J286" i="26"/>
  <c r="K286" i="26" s="1"/>
  <c r="F287" i="31"/>
  <c r="G287" i="26"/>
  <c r="R286" i="5"/>
  <c r="P287" i="25"/>
  <c r="I287" i="8"/>
  <c r="J287" i="8" s="1"/>
  <c r="K287" i="8" s="1"/>
  <c r="S287" i="5" s="1"/>
  <c r="E287" i="8"/>
  <c r="G287" i="8" s="1"/>
  <c r="H287" i="8" s="1"/>
  <c r="P287" i="5"/>
  <c r="E288" i="5"/>
  <c r="F288" i="5" s="1"/>
  <c r="Q307" i="25"/>
  <c r="L287" i="25"/>
  <c r="M288" i="25" s="1"/>
  <c r="I287" i="25"/>
  <c r="J288" i="25" s="1"/>
  <c r="I287" i="5"/>
  <c r="J288" i="5" s="1"/>
  <c r="L287" i="5"/>
  <c r="M288" i="5" s="1"/>
  <c r="D289" i="8"/>
  <c r="Q289" i="5"/>
  <c r="A282" i="20" a="1"/>
  <c r="A300" i="27" a="1"/>
  <c r="E306" i="26" l="1"/>
  <c r="E288" i="31"/>
  <c r="I288" i="31" s="1"/>
  <c r="J289" i="31" s="1"/>
  <c r="P289" i="31" s="1"/>
  <c r="A300" i="27"/>
  <c r="D308" i="26"/>
  <c r="A282" i="20"/>
  <c r="Q290" i="31"/>
  <c r="D291" i="31"/>
  <c r="F287" i="30"/>
  <c r="D306" i="30"/>
  <c r="Q305" i="30"/>
  <c r="I306" i="30"/>
  <c r="E307" i="25"/>
  <c r="F307" i="25" s="1"/>
  <c r="E307" i="30"/>
  <c r="S286" i="25"/>
  <c r="J305" i="30"/>
  <c r="P305" i="30" s="1"/>
  <c r="H305" i="26" s="1"/>
  <c r="R287" i="25"/>
  <c r="I288" i="26"/>
  <c r="P288" i="25"/>
  <c r="J287" i="26"/>
  <c r="K287" i="26" s="1"/>
  <c r="R287" i="5"/>
  <c r="F288" i="31"/>
  <c r="G288" i="26"/>
  <c r="P288" i="5"/>
  <c r="I288" i="8"/>
  <c r="J288" i="8" s="1"/>
  <c r="K288" i="8" s="1"/>
  <c r="S288" i="5" s="1"/>
  <c r="Q308" i="25"/>
  <c r="E288" i="8"/>
  <c r="G288" i="8" s="1"/>
  <c r="H288" i="8" s="1"/>
  <c r="L288" i="25"/>
  <c r="M289" i="25" s="1"/>
  <c r="I288" i="25"/>
  <c r="J289" i="25" s="1"/>
  <c r="I288" i="5"/>
  <c r="J289" i="5" s="1"/>
  <c r="E289" i="5"/>
  <c r="F289" i="5" s="1"/>
  <c r="L288" i="5"/>
  <c r="M289" i="5" s="1"/>
  <c r="D290" i="8"/>
  <c r="Q290" i="5"/>
  <c r="A301" i="27" a="1"/>
  <c r="A283" i="20" a="1"/>
  <c r="E307" i="26" l="1"/>
  <c r="E289" i="31"/>
  <c r="I289" i="31" s="1"/>
  <c r="J290" i="31" s="1"/>
  <c r="P290" i="31" s="1"/>
  <c r="A301" i="27"/>
  <c r="D309" i="26"/>
  <c r="A283" i="20"/>
  <c r="D292" i="31"/>
  <c r="Q291" i="31"/>
  <c r="F288" i="30"/>
  <c r="D307" i="30"/>
  <c r="Q306" i="30"/>
  <c r="I307" i="30"/>
  <c r="J306" i="30"/>
  <c r="P306" i="30" s="1"/>
  <c r="H306" i="26" s="1"/>
  <c r="S287" i="25"/>
  <c r="E308" i="25"/>
  <c r="F308" i="25" s="1"/>
  <c r="E308" i="30"/>
  <c r="R288" i="25"/>
  <c r="I289" i="26"/>
  <c r="J288" i="26"/>
  <c r="K288" i="26" s="1"/>
  <c r="R288" i="5"/>
  <c r="F289" i="31"/>
  <c r="G289" i="26"/>
  <c r="P289" i="25"/>
  <c r="P289" i="5"/>
  <c r="I289" i="8"/>
  <c r="J289" i="8" s="1"/>
  <c r="K289" i="8" s="1"/>
  <c r="I289" i="5"/>
  <c r="J290" i="5" s="1"/>
  <c r="E289" i="8"/>
  <c r="G289" i="8" s="1"/>
  <c r="H289" i="8" s="1"/>
  <c r="L289" i="5"/>
  <c r="M290" i="5" s="1"/>
  <c r="E290" i="5"/>
  <c r="F290" i="5" s="1"/>
  <c r="Q309" i="25"/>
  <c r="I289" i="25"/>
  <c r="J290" i="25" s="1"/>
  <c r="L289" i="25"/>
  <c r="M290" i="25" s="1"/>
  <c r="D291" i="8"/>
  <c r="Q291" i="5"/>
  <c r="A284" i="20" a="1"/>
  <c r="A302" i="27" a="1"/>
  <c r="E308" i="26" l="1"/>
  <c r="E290" i="31"/>
  <c r="I290" i="31" s="1"/>
  <c r="J291" i="31" s="1"/>
  <c r="P291" i="31" s="1"/>
  <c r="A302" i="27"/>
  <c r="D310" i="26"/>
  <c r="A284" i="20"/>
  <c r="D293" i="31"/>
  <c r="Q292" i="31"/>
  <c r="F289" i="30"/>
  <c r="D308" i="30"/>
  <c r="Q307" i="30"/>
  <c r="S288" i="25"/>
  <c r="I308" i="30"/>
  <c r="E309" i="25"/>
  <c r="F309" i="25" s="1"/>
  <c r="E309" i="30"/>
  <c r="J307" i="30"/>
  <c r="P307" i="30" s="1"/>
  <c r="H307" i="26" s="1"/>
  <c r="R289" i="25"/>
  <c r="I290" i="26"/>
  <c r="J289" i="26"/>
  <c r="K289" i="26" s="1"/>
  <c r="R289" i="5"/>
  <c r="F290" i="31"/>
  <c r="G290" i="26"/>
  <c r="P290" i="25"/>
  <c r="S289" i="5"/>
  <c r="I290" i="8"/>
  <c r="J290" i="8" s="1"/>
  <c r="K290" i="8" s="1"/>
  <c r="P290" i="5"/>
  <c r="L290" i="5"/>
  <c r="M291" i="5" s="1"/>
  <c r="I290" i="25"/>
  <c r="J291" i="25" s="1"/>
  <c r="L290" i="25"/>
  <c r="M291" i="25" s="1"/>
  <c r="Q310" i="25"/>
  <c r="E290" i="8"/>
  <c r="G290" i="8" s="1"/>
  <c r="H290" i="8" s="1"/>
  <c r="E291" i="5"/>
  <c r="F291" i="5" s="1"/>
  <c r="I290" i="5"/>
  <c r="J291" i="5" s="1"/>
  <c r="D292" i="8"/>
  <c r="Q292" i="5"/>
  <c r="A285" i="20" a="1"/>
  <c r="A303" i="27" a="1"/>
  <c r="E309" i="26" l="1"/>
  <c r="E291" i="31"/>
  <c r="I291" i="31" s="1"/>
  <c r="J292" i="31" s="1"/>
  <c r="P292" i="31" s="1"/>
  <c r="A303" i="27"/>
  <c r="D311" i="26"/>
  <c r="A285" i="20"/>
  <c r="D294" i="31"/>
  <c r="Q293" i="31"/>
  <c r="F290" i="30"/>
  <c r="Q308" i="30"/>
  <c r="D309" i="30"/>
  <c r="J308" i="30"/>
  <c r="P308" i="30" s="1"/>
  <c r="H308" i="26" s="1"/>
  <c r="I309" i="30"/>
  <c r="E310" i="25"/>
  <c r="F310" i="25" s="1"/>
  <c r="E310" i="30"/>
  <c r="S289" i="25"/>
  <c r="I291" i="26"/>
  <c r="R290" i="25"/>
  <c r="J290" i="26"/>
  <c r="K290" i="26" s="1"/>
  <c r="R290" i="5"/>
  <c r="I291" i="8"/>
  <c r="J291" i="8" s="1"/>
  <c r="K291" i="8" s="1"/>
  <c r="F291" i="31"/>
  <c r="G291" i="26"/>
  <c r="P291" i="25"/>
  <c r="S290" i="5"/>
  <c r="P291" i="5"/>
  <c r="I291" i="5"/>
  <c r="J292" i="5" s="1"/>
  <c r="L291" i="5"/>
  <c r="M292" i="5" s="1"/>
  <c r="E291" i="8"/>
  <c r="G291" i="8" s="1"/>
  <c r="H291" i="8" s="1"/>
  <c r="Q311" i="25"/>
  <c r="E292" i="5"/>
  <c r="F292" i="5" s="1"/>
  <c r="L291" i="25"/>
  <c r="M292" i="25" s="1"/>
  <c r="I291" i="25"/>
  <c r="J292" i="25" s="1"/>
  <c r="D293" i="8"/>
  <c r="Q293" i="5"/>
  <c r="A304" i="27" a="1"/>
  <c r="A286" i="20" a="1"/>
  <c r="E310" i="26" l="1"/>
  <c r="E292" i="31"/>
  <c r="I292" i="31" s="1"/>
  <c r="J293" i="31" s="1"/>
  <c r="P293" i="31" s="1"/>
  <c r="A304" i="27"/>
  <c r="D312" i="26"/>
  <c r="A286" i="20"/>
  <c r="D295" i="31"/>
  <c r="Q294" i="31"/>
  <c r="F291" i="30"/>
  <c r="D310" i="30"/>
  <c r="Q309" i="30"/>
  <c r="I310" i="30"/>
  <c r="S290" i="25"/>
  <c r="E311" i="25"/>
  <c r="F311" i="25" s="1"/>
  <c r="E311" i="30"/>
  <c r="J309" i="30"/>
  <c r="P309" i="30" s="1"/>
  <c r="H309" i="26" s="1"/>
  <c r="R291" i="25"/>
  <c r="I292" i="26"/>
  <c r="S291" i="5"/>
  <c r="J291" i="26"/>
  <c r="K291" i="26" s="1"/>
  <c r="P292" i="25"/>
  <c r="F292" i="31"/>
  <c r="G292" i="26"/>
  <c r="R291" i="5"/>
  <c r="I292" i="8"/>
  <c r="J292" i="8" s="1"/>
  <c r="K292" i="8" s="1"/>
  <c r="S292" i="5" s="1"/>
  <c r="P292" i="5"/>
  <c r="Q312" i="25"/>
  <c r="I292" i="25"/>
  <c r="J293" i="25" s="1"/>
  <c r="L292" i="25"/>
  <c r="M293" i="25" s="1"/>
  <c r="E292" i="8"/>
  <c r="G292" i="8" s="1"/>
  <c r="H292" i="8" s="1"/>
  <c r="E293" i="5"/>
  <c r="F293" i="5" s="1"/>
  <c r="I292" i="5"/>
  <c r="J293" i="5" s="1"/>
  <c r="L292" i="5"/>
  <c r="M293" i="5" s="1"/>
  <c r="D294" i="8"/>
  <c r="Q294" i="5"/>
  <c r="A287" i="20" a="1"/>
  <c r="A305" i="27" a="1"/>
  <c r="E311" i="26" l="1"/>
  <c r="E293" i="31"/>
  <c r="I293" i="31" s="1"/>
  <c r="J294" i="31" s="1"/>
  <c r="P294" i="31" s="1"/>
  <c r="A305" i="27"/>
  <c r="D313" i="26"/>
  <c r="A287" i="20"/>
  <c r="Q295" i="31"/>
  <c r="D296" i="31"/>
  <c r="F292" i="30"/>
  <c r="Q310" i="30"/>
  <c r="D311" i="30"/>
  <c r="J310" i="30"/>
  <c r="P310" i="30" s="1"/>
  <c r="H310" i="26" s="1"/>
  <c r="S291" i="25"/>
  <c r="I311" i="30"/>
  <c r="E312" i="25"/>
  <c r="F312" i="25" s="1"/>
  <c r="E312" i="30"/>
  <c r="R292" i="25"/>
  <c r="I293" i="26"/>
  <c r="J292" i="26"/>
  <c r="K292" i="26" s="1"/>
  <c r="F293" i="31"/>
  <c r="G293" i="26"/>
  <c r="R292" i="5"/>
  <c r="P293" i="25"/>
  <c r="I293" i="8"/>
  <c r="J293" i="8" s="1"/>
  <c r="K293" i="8" s="1"/>
  <c r="S293" i="5" s="1"/>
  <c r="P293" i="5"/>
  <c r="L293" i="5"/>
  <c r="M294" i="5" s="1"/>
  <c r="E293" i="8"/>
  <c r="G293" i="8" s="1"/>
  <c r="H293" i="8" s="1"/>
  <c r="I293" i="5"/>
  <c r="J294" i="5" s="1"/>
  <c r="E294" i="5"/>
  <c r="F294" i="5" s="1"/>
  <c r="Q313" i="25"/>
  <c r="L293" i="25"/>
  <c r="M294" i="25" s="1"/>
  <c r="I293" i="25"/>
  <c r="J294" i="25" s="1"/>
  <c r="D295" i="8"/>
  <c r="Q295" i="5"/>
  <c r="A288" i="20" a="1"/>
  <c r="A306" i="27" a="1"/>
  <c r="E312" i="26" l="1"/>
  <c r="E294" i="31"/>
  <c r="I294" i="31" s="1"/>
  <c r="J295" i="31" s="1"/>
  <c r="P295" i="31" s="1"/>
  <c r="A306" i="27"/>
  <c r="D314" i="26"/>
  <c r="A288" i="20"/>
  <c r="Q296" i="31"/>
  <c r="D297" i="31"/>
  <c r="F293" i="30"/>
  <c r="D312" i="30"/>
  <c r="Q311" i="30"/>
  <c r="I312" i="30"/>
  <c r="S292" i="25"/>
  <c r="E313" i="25"/>
  <c r="F313" i="25" s="1"/>
  <c r="E313" i="30"/>
  <c r="J311" i="30"/>
  <c r="P311" i="30" s="1"/>
  <c r="H311" i="26" s="1"/>
  <c r="R293" i="25"/>
  <c r="I294" i="26"/>
  <c r="P294" i="25"/>
  <c r="R294" i="25" s="1"/>
  <c r="J293" i="26"/>
  <c r="K293" i="26" s="1"/>
  <c r="R293" i="5"/>
  <c r="F294" i="31"/>
  <c r="G294" i="26"/>
  <c r="I294" i="8"/>
  <c r="J294" i="8" s="1"/>
  <c r="K294" i="8" s="1"/>
  <c r="S294" i="5" s="1"/>
  <c r="P294" i="5"/>
  <c r="E294" i="8"/>
  <c r="G294" i="8" s="1"/>
  <c r="H294" i="8" s="1"/>
  <c r="Q314" i="25"/>
  <c r="L294" i="25"/>
  <c r="M295" i="25" s="1"/>
  <c r="I294" i="25"/>
  <c r="J295" i="25" s="1"/>
  <c r="I294" i="5"/>
  <c r="J295" i="5" s="1"/>
  <c r="E295" i="5"/>
  <c r="F295" i="5" s="1"/>
  <c r="L294" i="5"/>
  <c r="M295" i="5" s="1"/>
  <c r="D296" i="8"/>
  <c r="Q296" i="5"/>
  <c r="A307" i="27" a="1"/>
  <c r="A289" i="20" a="1"/>
  <c r="E313" i="26" l="1"/>
  <c r="E295" i="31"/>
  <c r="I295" i="31" s="1"/>
  <c r="J296" i="31" s="1"/>
  <c r="P296" i="31" s="1"/>
  <c r="A307" i="27"/>
  <c r="D315" i="26"/>
  <c r="A289" i="20"/>
  <c r="D298" i="31"/>
  <c r="Q297" i="31"/>
  <c r="F294" i="30"/>
  <c r="D313" i="30"/>
  <c r="Q312" i="30"/>
  <c r="I313" i="30"/>
  <c r="J312" i="30"/>
  <c r="P312" i="30" s="1"/>
  <c r="H312" i="26" s="1"/>
  <c r="S293" i="25"/>
  <c r="E314" i="25"/>
  <c r="F314" i="25" s="1"/>
  <c r="E314" i="30"/>
  <c r="I295" i="26"/>
  <c r="J294" i="26"/>
  <c r="K294" i="26" s="1"/>
  <c r="R294" i="5"/>
  <c r="P295" i="25"/>
  <c r="R295" i="25" s="1"/>
  <c r="L295" i="5"/>
  <c r="M296" i="5" s="1"/>
  <c r="G295" i="26"/>
  <c r="I295" i="8"/>
  <c r="J295" i="8" s="1"/>
  <c r="K295" i="8" s="1"/>
  <c r="I295" i="5"/>
  <c r="J296" i="5" s="1"/>
  <c r="P295" i="5"/>
  <c r="L295" i="25"/>
  <c r="M296" i="25" s="1"/>
  <c r="I295" i="25"/>
  <c r="J296" i="25" s="1"/>
  <c r="E296" i="5"/>
  <c r="F296" i="5" s="1"/>
  <c r="Q315" i="25"/>
  <c r="F295" i="31"/>
  <c r="E295" i="8"/>
  <c r="G295" i="8" s="1"/>
  <c r="H295" i="8" s="1"/>
  <c r="D297" i="8"/>
  <c r="Q297" i="5"/>
  <c r="A290" i="20" a="1"/>
  <c r="A308" i="27" a="1"/>
  <c r="E314" i="26" l="1"/>
  <c r="E296" i="31"/>
  <c r="I296" i="31" s="1"/>
  <c r="J297" i="31" s="1"/>
  <c r="P297" i="31" s="1"/>
  <c r="A308" i="27"/>
  <c r="D316" i="26"/>
  <c r="A290" i="20"/>
  <c r="D299" i="31"/>
  <c r="Q298" i="31"/>
  <c r="F295" i="30"/>
  <c r="D314" i="30"/>
  <c r="Q313" i="30"/>
  <c r="J313" i="30"/>
  <c r="P313" i="30" s="1"/>
  <c r="H313" i="26" s="1"/>
  <c r="S294" i="25"/>
  <c r="E315" i="25"/>
  <c r="F315" i="25" s="1"/>
  <c r="E315" i="30"/>
  <c r="I314" i="30"/>
  <c r="I296" i="26"/>
  <c r="P296" i="25"/>
  <c r="R296" i="25" s="1"/>
  <c r="J295" i="26"/>
  <c r="K295" i="26" s="1"/>
  <c r="R295" i="5"/>
  <c r="I296" i="8"/>
  <c r="J296" i="8" s="1"/>
  <c r="K296" i="8" s="1"/>
  <c r="S296" i="5" s="1"/>
  <c r="S295" i="5"/>
  <c r="F296" i="31"/>
  <c r="G296" i="26"/>
  <c r="E296" i="8"/>
  <c r="G296" i="8" s="1"/>
  <c r="H296" i="8" s="1"/>
  <c r="P296" i="5"/>
  <c r="E297" i="5"/>
  <c r="F297" i="5" s="1"/>
  <c r="L296" i="25"/>
  <c r="M297" i="25" s="1"/>
  <c r="I296" i="25"/>
  <c r="J297" i="25" s="1"/>
  <c r="I296" i="5"/>
  <c r="J297" i="5" s="1"/>
  <c r="L296" i="5"/>
  <c r="M297" i="5" s="1"/>
  <c r="Q316" i="25"/>
  <c r="D298" i="8"/>
  <c r="Q298" i="5"/>
  <c r="A309" i="27" a="1"/>
  <c r="A291" i="20" a="1"/>
  <c r="E315" i="26" l="1"/>
  <c r="E297" i="31"/>
  <c r="I297" i="31" s="1"/>
  <c r="J298" i="31" s="1"/>
  <c r="P298" i="31" s="1"/>
  <c r="A309" i="27"/>
  <c r="D317" i="26"/>
  <c r="A291" i="20"/>
  <c r="D300" i="31"/>
  <c r="Q299" i="31"/>
  <c r="F296" i="30"/>
  <c r="D315" i="30"/>
  <c r="Q314" i="30"/>
  <c r="I315" i="30"/>
  <c r="S295" i="25"/>
  <c r="E316" i="25"/>
  <c r="F316" i="25" s="1"/>
  <c r="E316" i="30"/>
  <c r="J314" i="30"/>
  <c r="P314" i="30" s="1"/>
  <c r="H314" i="26" s="1"/>
  <c r="I297" i="26"/>
  <c r="P297" i="25"/>
  <c r="J296" i="26"/>
  <c r="K296" i="26" s="1"/>
  <c r="R296" i="5"/>
  <c r="F297" i="31"/>
  <c r="G297" i="26"/>
  <c r="I297" i="8"/>
  <c r="J297" i="8" s="1"/>
  <c r="K297" i="8" s="1"/>
  <c r="S297" i="5" s="1"/>
  <c r="I297" i="5"/>
  <c r="J298" i="5" s="1"/>
  <c r="P297" i="5"/>
  <c r="L297" i="5"/>
  <c r="M298" i="5" s="1"/>
  <c r="E297" i="8"/>
  <c r="G297" i="8" s="1"/>
  <c r="H297" i="8" s="1"/>
  <c r="E298" i="5"/>
  <c r="F298" i="5" s="1"/>
  <c r="I297" i="25"/>
  <c r="J298" i="25" s="1"/>
  <c r="L297" i="25"/>
  <c r="M298" i="25" s="1"/>
  <c r="Q317" i="25"/>
  <c r="D299" i="8"/>
  <c r="Q299" i="5"/>
  <c r="A310" i="27" a="1"/>
  <c r="A292" i="20" a="1"/>
  <c r="E316" i="26" l="1"/>
  <c r="E298" i="31"/>
  <c r="I298" i="31" s="1"/>
  <c r="J299" i="31" s="1"/>
  <c r="P299" i="31" s="1"/>
  <c r="A310" i="27"/>
  <c r="D318" i="26"/>
  <c r="A292" i="20"/>
  <c r="Q300" i="31"/>
  <c r="D301" i="31"/>
  <c r="F297" i="30"/>
  <c r="Q315" i="30"/>
  <c r="D316" i="30"/>
  <c r="S296" i="25"/>
  <c r="I316" i="30"/>
  <c r="E317" i="25"/>
  <c r="F317" i="25" s="1"/>
  <c r="E317" i="30"/>
  <c r="J315" i="30"/>
  <c r="P315" i="30" s="1"/>
  <c r="H315" i="26" s="1"/>
  <c r="I298" i="26"/>
  <c r="R297" i="25"/>
  <c r="J297" i="26"/>
  <c r="K297" i="26" s="1"/>
  <c r="R297" i="5"/>
  <c r="F298" i="31"/>
  <c r="G298" i="26"/>
  <c r="P298" i="25"/>
  <c r="I298" i="8"/>
  <c r="J298" i="8" s="1"/>
  <c r="K298" i="8" s="1"/>
  <c r="S298" i="5" s="1"/>
  <c r="P298" i="5"/>
  <c r="E298" i="8"/>
  <c r="G298" i="8" s="1"/>
  <c r="H298" i="8" s="1"/>
  <c r="E299" i="5"/>
  <c r="F299" i="5" s="1"/>
  <c r="L298" i="25"/>
  <c r="M299" i="25" s="1"/>
  <c r="I298" i="25"/>
  <c r="J299" i="25" s="1"/>
  <c r="I298" i="5"/>
  <c r="J299" i="5" s="1"/>
  <c r="L298" i="5"/>
  <c r="M299" i="5" s="1"/>
  <c r="Q318" i="25"/>
  <c r="D300" i="8"/>
  <c r="Q300" i="5"/>
  <c r="A311" i="27" a="1"/>
  <c r="A293" i="20" a="1"/>
  <c r="E317" i="26" l="1"/>
  <c r="E299" i="31"/>
  <c r="I299" i="31" s="1"/>
  <c r="J300" i="31" s="1"/>
  <c r="P300" i="31" s="1"/>
  <c r="A311" i="27"/>
  <c r="D319" i="26"/>
  <c r="A293" i="20"/>
  <c r="D302" i="31"/>
  <c r="Q301" i="31"/>
  <c r="F298" i="30"/>
  <c r="Q316" i="30"/>
  <c r="D317" i="30"/>
  <c r="J316" i="30"/>
  <c r="P316" i="30" s="1"/>
  <c r="H316" i="26" s="1"/>
  <c r="I317" i="30"/>
  <c r="S297" i="25"/>
  <c r="E318" i="25"/>
  <c r="F318" i="25" s="1"/>
  <c r="E318" i="30"/>
  <c r="I299" i="26"/>
  <c r="R298" i="25"/>
  <c r="J298" i="26"/>
  <c r="K298" i="26" s="1"/>
  <c r="R298" i="5"/>
  <c r="F299" i="31"/>
  <c r="G299" i="26"/>
  <c r="P299" i="25"/>
  <c r="I299" i="8"/>
  <c r="J299" i="8" s="1"/>
  <c r="K299" i="8" s="1"/>
  <c r="P299" i="5"/>
  <c r="E299" i="8"/>
  <c r="G299" i="8" s="1"/>
  <c r="H299" i="8" s="1"/>
  <c r="E300" i="5"/>
  <c r="F300" i="5" s="1"/>
  <c r="I299" i="25"/>
  <c r="J300" i="25" s="1"/>
  <c r="L299" i="25"/>
  <c r="M300" i="25" s="1"/>
  <c r="I299" i="5"/>
  <c r="J300" i="5" s="1"/>
  <c r="L299" i="5"/>
  <c r="M300" i="5" s="1"/>
  <c r="Q319" i="25"/>
  <c r="D301" i="8"/>
  <c r="Q301" i="5"/>
  <c r="A312" i="27" a="1"/>
  <c r="A294" i="20" a="1"/>
  <c r="E318" i="26" l="1"/>
  <c r="E300" i="31"/>
  <c r="I300" i="31" s="1"/>
  <c r="J301" i="31" s="1"/>
  <c r="P301" i="31" s="1"/>
  <c r="A312" i="27"/>
  <c r="D320" i="26"/>
  <c r="A294" i="20"/>
  <c r="D303" i="31"/>
  <c r="Q302" i="31"/>
  <c r="F299" i="30"/>
  <c r="Q317" i="30"/>
  <c r="D318" i="30"/>
  <c r="S298" i="25"/>
  <c r="E319" i="25"/>
  <c r="F319" i="25" s="1"/>
  <c r="E319" i="30"/>
  <c r="J317" i="30"/>
  <c r="P317" i="30" s="1"/>
  <c r="H317" i="26" s="1"/>
  <c r="I318" i="30"/>
  <c r="R299" i="25"/>
  <c r="I300" i="26"/>
  <c r="J299" i="26"/>
  <c r="K299" i="26" s="1"/>
  <c r="R299" i="5"/>
  <c r="F300" i="31"/>
  <c r="G300" i="26"/>
  <c r="P300" i="25"/>
  <c r="S299" i="5"/>
  <c r="I300" i="8"/>
  <c r="J300" i="8" s="1"/>
  <c r="K300" i="8" s="1"/>
  <c r="P300" i="5"/>
  <c r="E300" i="8"/>
  <c r="G300" i="8" s="1"/>
  <c r="H300" i="8" s="1"/>
  <c r="E301" i="5"/>
  <c r="F301" i="5" s="1"/>
  <c r="L300" i="25"/>
  <c r="M301" i="25" s="1"/>
  <c r="I300" i="25"/>
  <c r="J301" i="25" s="1"/>
  <c r="I300" i="5"/>
  <c r="J301" i="5" s="1"/>
  <c r="Q320" i="25"/>
  <c r="L300" i="5"/>
  <c r="M301" i="5" s="1"/>
  <c r="D302" i="8"/>
  <c r="Q302" i="5"/>
  <c r="A295" i="20" a="1"/>
  <c r="A313" i="27" a="1"/>
  <c r="E319" i="26" l="1"/>
  <c r="E301" i="31"/>
  <c r="I301" i="31" s="1"/>
  <c r="J302" i="31" s="1"/>
  <c r="P302" i="31" s="1"/>
  <c r="A313" i="27"/>
  <c r="D321" i="26"/>
  <c r="A295" i="20"/>
  <c r="Q303" i="31"/>
  <c r="D304" i="31"/>
  <c r="F300" i="30"/>
  <c r="D319" i="30"/>
  <c r="Q318" i="30"/>
  <c r="J318" i="30"/>
  <c r="P318" i="30" s="1"/>
  <c r="H318" i="26" s="1"/>
  <c r="I319" i="30"/>
  <c r="S299" i="25"/>
  <c r="E320" i="25"/>
  <c r="F320" i="25" s="1"/>
  <c r="E320" i="30"/>
  <c r="I301" i="26"/>
  <c r="R300" i="25"/>
  <c r="J300" i="26"/>
  <c r="K300" i="26" s="1"/>
  <c r="R300" i="5"/>
  <c r="E301" i="8"/>
  <c r="G301" i="8" s="1"/>
  <c r="H301" i="8" s="1"/>
  <c r="G301" i="26"/>
  <c r="P301" i="25"/>
  <c r="S300" i="5"/>
  <c r="I301" i="8"/>
  <c r="J301" i="8" s="1"/>
  <c r="K301" i="8" s="1"/>
  <c r="P301" i="5"/>
  <c r="I301" i="5"/>
  <c r="J302" i="5" s="1"/>
  <c r="F301" i="31"/>
  <c r="L301" i="5"/>
  <c r="M302" i="5" s="1"/>
  <c r="Q321" i="25"/>
  <c r="E302" i="5"/>
  <c r="F302" i="5" s="1"/>
  <c r="I301" i="25"/>
  <c r="J302" i="25" s="1"/>
  <c r="L301" i="25"/>
  <c r="M302" i="25" s="1"/>
  <c r="D303" i="8"/>
  <c r="Q303" i="5"/>
  <c r="A314" i="27" a="1"/>
  <c r="A296" i="20" a="1"/>
  <c r="E320" i="26" l="1"/>
  <c r="E302" i="31"/>
  <c r="I302" i="31" s="1"/>
  <c r="J303" i="31" s="1"/>
  <c r="P303" i="31" s="1"/>
  <c r="F302" i="31"/>
  <c r="A314" i="27"/>
  <c r="D322" i="26"/>
  <c r="A296" i="20"/>
  <c r="D305" i="31"/>
  <c r="Q304" i="31"/>
  <c r="F301" i="30"/>
  <c r="D320" i="30"/>
  <c r="Q319" i="30"/>
  <c r="I320" i="30"/>
  <c r="S300" i="25"/>
  <c r="E321" i="25"/>
  <c r="F321" i="25" s="1"/>
  <c r="E321" i="30"/>
  <c r="J319" i="30"/>
  <c r="P319" i="30" s="1"/>
  <c r="H319" i="26" s="1"/>
  <c r="R301" i="25"/>
  <c r="I302" i="26"/>
  <c r="J301" i="26"/>
  <c r="K301" i="26" s="1"/>
  <c r="R301" i="5"/>
  <c r="G302" i="26"/>
  <c r="P302" i="25"/>
  <c r="S301" i="5"/>
  <c r="I302" i="8"/>
  <c r="J302" i="8" s="1"/>
  <c r="K302" i="8" s="1"/>
  <c r="P302" i="5"/>
  <c r="I302" i="25"/>
  <c r="J303" i="25" s="1"/>
  <c r="L302" i="25"/>
  <c r="M303" i="25" s="1"/>
  <c r="E303" i="5"/>
  <c r="F303" i="5" s="1"/>
  <c r="E302" i="8"/>
  <c r="G302" i="8" s="1"/>
  <c r="H302" i="8" s="1"/>
  <c r="Q322" i="25"/>
  <c r="I302" i="5"/>
  <c r="J303" i="5" s="1"/>
  <c r="L302" i="5"/>
  <c r="M303" i="5" s="1"/>
  <c r="D304" i="8"/>
  <c r="Q304" i="5"/>
  <c r="A297" i="20" a="1"/>
  <c r="A315" i="27" a="1"/>
  <c r="E321" i="26" l="1"/>
  <c r="E303" i="31"/>
  <c r="I303" i="31" s="1"/>
  <c r="J304" i="31" s="1"/>
  <c r="P304" i="31" s="1"/>
  <c r="F303" i="31"/>
  <c r="A315" i="27"/>
  <c r="D323" i="26"/>
  <c r="A297" i="20"/>
  <c r="Q305" i="31"/>
  <c r="D306" i="31"/>
  <c r="F302" i="30"/>
  <c r="Q320" i="30"/>
  <c r="D321" i="30"/>
  <c r="I321" i="30"/>
  <c r="J320" i="30"/>
  <c r="P320" i="30" s="1"/>
  <c r="H320" i="26" s="1"/>
  <c r="E322" i="25"/>
  <c r="F322" i="25" s="1"/>
  <c r="E322" i="30"/>
  <c r="S301" i="25"/>
  <c r="R302" i="25"/>
  <c r="I303" i="26"/>
  <c r="J302" i="26"/>
  <c r="K302" i="26" s="1"/>
  <c r="S302" i="5"/>
  <c r="G303" i="26"/>
  <c r="R302" i="5"/>
  <c r="P303" i="25"/>
  <c r="I303" i="8"/>
  <c r="J303" i="8" s="1"/>
  <c r="K303" i="8" s="1"/>
  <c r="P303" i="5"/>
  <c r="E303" i="8"/>
  <c r="G303" i="8" s="1"/>
  <c r="H303" i="8" s="1"/>
  <c r="Q323" i="25"/>
  <c r="I303" i="25"/>
  <c r="J304" i="25" s="1"/>
  <c r="L303" i="25"/>
  <c r="M304" i="25" s="1"/>
  <c r="I303" i="5"/>
  <c r="J304" i="5" s="1"/>
  <c r="L303" i="5"/>
  <c r="M304" i="5" s="1"/>
  <c r="E304" i="5"/>
  <c r="F304" i="5" s="1"/>
  <c r="D305" i="8"/>
  <c r="Q305" i="5"/>
  <c r="A316" i="27" a="1"/>
  <c r="A298" i="20" a="1"/>
  <c r="E322" i="26" l="1"/>
  <c r="E304" i="31"/>
  <c r="I304" i="31" s="1"/>
  <c r="J305" i="31" s="1"/>
  <c r="P305" i="31" s="1"/>
  <c r="A316" i="27"/>
  <c r="D324" i="26"/>
  <c r="A298" i="20"/>
  <c r="Q306" i="31"/>
  <c r="D307" i="31"/>
  <c r="F303" i="30"/>
  <c r="Q321" i="30"/>
  <c r="D322" i="30"/>
  <c r="J321" i="30"/>
  <c r="P321" i="30" s="1"/>
  <c r="H321" i="26" s="1"/>
  <c r="I322" i="30"/>
  <c r="S302" i="25"/>
  <c r="E323" i="25"/>
  <c r="F323" i="25" s="1"/>
  <c r="E323" i="30"/>
  <c r="R303" i="25"/>
  <c r="I304" i="26"/>
  <c r="J303" i="26"/>
  <c r="K303" i="26" s="1"/>
  <c r="R303" i="5"/>
  <c r="F304" i="31"/>
  <c r="G304" i="26"/>
  <c r="I304" i="8"/>
  <c r="J304" i="8" s="1"/>
  <c r="K304" i="8" s="1"/>
  <c r="S304" i="5" s="1"/>
  <c r="P304" i="25"/>
  <c r="S303" i="5"/>
  <c r="L304" i="5"/>
  <c r="M305" i="5" s="1"/>
  <c r="I304" i="5"/>
  <c r="J305" i="5" s="1"/>
  <c r="P304" i="5"/>
  <c r="E304" i="8"/>
  <c r="G304" i="8" s="1"/>
  <c r="H304" i="8" s="1"/>
  <c r="E305" i="5"/>
  <c r="F305" i="5" s="1"/>
  <c r="Q324" i="25"/>
  <c r="I304" i="25"/>
  <c r="J305" i="25" s="1"/>
  <c r="L304" i="25"/>
  <c r="M305" i="25" s="1"/>
  <c r="D306" i="8"/>
  <c r="Q306" i="5"/>
  <c r="A317" i="27" a="1"/>
  <c r="A299" i="20" a="1"/>
  <c r="E323" i="26" l="1"/>
  <c r="E305" i="31"/>
  <c r="I305" i="31" s="1"/>
  <c r="J306" i="31" s="1"/>
  <c r="P306" i="31" s="1"/>
  <c r="A317" i="27"/>
  <c r="D325" i="26"/>
  <c r="A299" i="20"/>
  <c r="D308" i="31"/>
  <c r="Q307" i="31"/>
  <c r="F304" i="30"/>
  <c r="D323" i="30"/>
  <c r="Q322" i="30"/>
  <c r="S303" i="25"/>
  <c r="E324" i="25"/>
  <c r="F324" i="25" s="1"/>
  <c r="E324" i="30"/>
  <c r="I323" i="30"/>
  <c r="J322" i="30"/>
  <c r="P322" i="30" s="1"/>
  <c r="H322" i="26" s="1"/>
  <c r="R304" i="25"/>
  <c r="I305" i="26"/>
  <c r="P305" i="5"/>
  <c r="R305" i="5" s="1"/>
  <c r="J304" i="26"/>
  <c r="K304" i="26" s="1"/>
  <c r="R304" i="5"/>
  <c r="F305" i="31"/>
  <c r="G305" i="26"/>
  <c r="P305" i="25"/>
  <c r="I305" i="8"/>
  <c r="J305" i="8" s="1"/>
  <c r="K305" i="8" s="1"/>
  <c r="I305" i="5"/>
  <c r="J306" i="5" s="1"/>
  <c r="E305" i="8"/>
  <c r="G305" i="8" s="1"/>
  <c r="H305" i="8" s="1"/>
  <c r="L305" i="25"/>
  <c r="M306" i="25" s="1"/>
  <c r="I305" i="25"/>
  <c r="J306" i="25" s="1"/>
  <c r="L305" i="5"/>
  <c r="M306" i="5" s="1"/>
  <c r="Q325" i="25"/>
  <c r="E306" i="5"/>
  <c r="F306" i="5" s="1"/>
  <c r="D307" i="8"/>
  <c r="Q307" i="5"/>
  <c r="A300" i="20" a="1"/>
  <c r="A318" i="27" a="1"/>
  <c r="E324" i="26" l="1"/>
  <c r="E306" i="31"/>
  <c r="I306" i="31" s="1"/>
  <c r="J307" i="31" s="1"/>
  <c r="P307" i="31" s="1"/>
  <c r="A318" i="27"/>
  <c r="D326" i="26"/>
  <c r="A300" i="20"/>
  <c r="Q308" i="31"/>
  <c r="D309" i="31"/>
  <c r="F305" i="30"/>
  <c r="D324" i="30"/>
  <c r="Q323" i="30"/>
  <c r="S304" i="25"/>
  <c r="I324" i="30"/>
  <c r="J323" i="30"/>
  <c r="P323" i="30" s="1"/>
  <c r="H323" i="26" s="1"/>
  <c r="E325" i="25"/>
  <c r="F325" i="25" s="1"/>
  <c r="E325" i="30"/>
  <c r="I306" i="8"/>
  <c r="J306" i="8" s="1"/>
  <c r="K306" i="8" s="1"/>
  <c r="S306" i="5" s="1"/>
  <c r="R305" i="25"/>
  <c r="I306" i="26"/>
  <c r="P306" i="25"/>
  <c r="R306" i="25" s="1"/>
  <c r="J305" i="26"/>
  <c r="K305" i="26" s="1"/>
  <c r="F306" i="31"/>
  <c r="G306" i="26"/>
  <c r="S305" i="5"/>
  <c r="P306" i="5"/>
  <c r="E306" i="8"/>
  <c r="G306" i="8" s="1"/>
  <c r="H306" i="8" s="1"/>
  <c r="L306" i="25"/>
  <c r="M307" i="25" s="1"/>
  <c r="I306" i="25"/>
  <c r="J307" i="25" s="1"/>
  <c r="Q326" i="25"/>
  <c r="E307" i="5"/>
  <c r="F307" i="5" s="1"/>
  <c r="I306" i="5"/>
  <c r="J307" i="5" s="1"/>
  <c r="L306" i="5"/>
  <c r="M307" i="5" s="1"/>
  <c r="D308" i="8"/>
  <c r="Q308" i="5"/>
  <c r="A301" i="20" a="1"/>
  <c r="A319" i="27" a="1"/>
  <c r="E325" i="26" l="1"/>
  <c r="E307" i="31"/>
  <c r="I307" i="31" s="1"/>
  <c r="J308" i="31" s="1"/>
  <c r="P308" i="31" s="1"/>
  <c r="A319" i="27"/>
  <c r="D327" i="26"/>
  <c r="A301" i="20"/>
  <c r="D310" i="31"/>
  <c r="Q309" i="31"/>
  <c r="F306" i="30"/>
  <c r="Q324" i="30"/>
  <c r="D325" i="30"/>
  <c r="S305" i="25"/>
  <c r="J324" i="30"/>
  <c r="P324" i="30" s="1"/>
  <c r="H324" i="26" s="1"/>
  <c r="E326" i="25"/>
  <c r="F326" i="25" s="1"/>
  <c r="E326" i="30"/>
  <c r="I325" i="30"/>
  <c r="I307" i="26"/>
  <c r="R306" i="5"/>
  <c r="F307" i="31"/>
  <c r="G307" i="26"/>
  <c r="J306" i="26"/>
  <c r="K306" i="26" s="1"/>
  <c r="P307" i="25"/>
  <c r="I307" i="8"/>
  <c r="J307" i="8" s="1"/>
  <c r="K307" i="8" s="1"/>
  <c r="P307" i="5"/>
  <c r="I307" i="25"/>
  <c r="J308" i="25" s="1"/>
  <c r="L307" i="25"/>
  <c r="M308" i="25" s="1"/>
  <c r="L307" i="5"/>
  <c r="M308" i="5" s="1"/>
  <c r="I307" i="5"/>
  <c r="J308" i="5" s="1"/>
  <c r="Q327" i="25"/>
  <c r="E308" i="5"/>
  <c r="F308" i="5" s="1"/>
  <c r="E307" i="8"/>
  <c r="G307" i="8" s="1"/>
  <c r="H307" i="8" s="1"/>
  <c r="D309" i="8"/>
  <c r="Q309" i="5"/>
  <c r="A320" i="27" a="1"/>
  <c r="A302" i="20" a="1"/>
  <c r="E326" i="26" l="1"/>
  <c r="E308" i="31"/>
  <c r="I308" i="31" s="1"/>
  <c r="J309" i="31" s="1"/>
  <c r="P309" i="31" s="1"/>
  <c r="A320" i="27"/>
  <c r="D328" i="26"/>
  <c r="A302" i="20"/>
  <c r="D311" i="31"/>
  <c r="Q310" i="31"/>
  <c r="F307" i="30"/>
  <c r="D326" i="30"/>
  <c r="Q325" i="30"/>
  <c r="I326" i="30"/>
  <c r="S306" i="25"/>
  <c r="J325" i="30"/>
  <c r="P325" i="30" s="1"/>
  <c r="H325" i="26" s="1"/>
  <c r="E327" i="25"/>
  <c r="F327" i="25" s="1"/>
  <c r="E327" i="30"/>
  <c r="R307" i="25"/>
  <c r="R307" i="5"/>
  <c r="I308" i="26"/>
  <c r="F308" i="31"/>
  <c r="G308" i="26"/>
  <c r="J307" i="26"/>
  <c r="K307" i="26" s="1"/>
  <c r="S307" i="5"/>
  <c r="P308" i="25"/>
  <c r="I308" i="8"/>
  <c r="J308" i="8" s="1"/>
  <c r="K308" i="8" s="1"/>
  <c r="L308" i="5"/>
  <c r="M309" i="5" s="1"/>
  <c r="P308" i="5"/>
  <c r="E308" i="8"/>
  <c r="G308" i="8" s="1"/>
  <c r="H308" i="8" s="1"/>
  <c r="I308" i="5"/>
  <c r="J309" i="5" s="1"/>
  <c r="Q328" i="25"/>
  <c r="E309" i="5"/>
  <c r="F309" i="5" s="1"/>
  <c r="L308" i="25"/>
  <c r="M309" i="25" s="1"/>
  <c r="I308" i="25"/>
  <c r="J309" i="25" s="1"/>
  <c r="D310" i="8"/>
  <c r="Q310" i="5"/>
  <c r="A321" i="27" a="1"/>
  <c r="A303" i="20" a="1"/>
  <c r="E327" i="26" l="1"/>
  <c r="E309" i="31"/>
  <c r="I309" i="31" s="1"/>
  <c r="J310" i="31" s="1"/>
  <c r="P310" i="31" s="1"/>
  <c r="A321" i="27"/>
  <c r="D329" i="26"/>
  <c r="A303" i="20"/>
  <c r="Q311" i="31"/>
  <c r="D312" i="31"/>
  <c r="F308" i="30"/>
  <c r="D327" i="30"/>
  <c r="Q326" i="30"/>
  <c r="J326" i="30"/>
  <c r="P326" i="30" s="1"/>
  <c r="H326" i="26" s="1"/>
  <c r="E328" i="25"/>
  <c r="F328" i="25" s="1"/>
  <c r="E328" i="30"/>
  <c r="S307" i="25"/>
  <c r="I327" i="30"/>
  <c r="R308" i="25"/>
  <c r="I309" i="26"/>
  <c r="P309" i="25"/>
  <c r="R309" i="25" s="1"/>
  <c r="R308" i="5"/>
  <c r="J308" i="26"/>
  <c r="K308" i="26" s="1"/>
  <c r="F309" i="31"/>
  <c r="G309" i="26"/>
  <c r="S308" i="5"/>
  <c r="I309" i="8"/>
  <c r="J309" i="8" s="1"/>
  <c r="K309" i="8" s="1"/>
  <c r="S309" i="5" s="1"/>
  <c r="P309" i="5"/>
  <c r="Q329" i="25"/>
  <c r="E309" i="8"/>
  <c r="G309" i="8" s="1"/>
  <c r="H309" i="8" s="1"/>
  <c r="I309" i="25"/>
  <c r="J310" i="25" s="1"/>
  <c r="L309" i="25"/>
  <c r="M310" i="25" s="1"/>
  <c r="E310" i="5"/>
  <c r="F310" i="5" s="1"/>
  <c r="I309" i="5"/>
  <c r="J310" i="5" s="1"/>
  <c r="L309" i="5"/>
  <c r="M310" i="5" s="1"/>
  <c r="D311" i="8"/>
  <c r="Q311" i="5"/>
  <c r="A304" i="20" a="1"/>
  <c r="A322" i="27" a="1"/>
  <c r="E328" i="26" l="1"/>
  <c r="E310" i="31"/>
  <c r="I310" i="31" s="1"/>
  <c r="J311" i="31" s="1"/>
  <c r="P311" i="31" s="1"/>
  <c r="A322" i="27"/>
  <c r="D330" i="26"/>
  <c r="A304" i="20"/>
  <c r="Q312" i="31"/>
  <c r="D313" i="31"/>
  <c r="F309" i="30"/>
  <c r="D328" i="30"/>
  <c r="Q327" i="30"/>
  <c r="I328" i="30"/>
  <c r="S308" i="25"/>
  <c r="E329" i="25"/>
  <c r="F329" i="25" s="1"/>
  <c r="E329" i="30"/>
  <c r="J327" i="30"/>
  <c r="P327" i="30" s="1"/>
  <c r="H327" i="26" s="1"/>
  <c r="I310" i="26"/>
  <c r="R309" i="5"/>
  <c r="F310" i="31"/>
  <c r="G310" i="26"/>
  <c r="J309" i="26"/>
  <c r="K309" i="26" s="1"/>
  <c r="P310" i="25"/>
  <c r="P310" i="5"/>
  <c r="I310" i="8"/>
  <c r="J310" i="8" s="1"/>
  <c r="K310" i="8" s="1"/>
  <c r="S310" i="5" s="1"/>
  <c r="I310" i="5"/>
  <c r="J311" i="5" s="1"/>
  <c r="L310" i="5"/>
  <c r="M311" i="5" s="1"/>
  <c r="L310" i="25"/>
  <c r="M311" i="25" s="1"/>
  <c r="I310" i="25"/>
  <c r="J311" i="25" s="1"/>
  <c r="E311" i="5"/>
  <c r="F311" i="5" s="1"/>
  <c r="E310" i="8"/>
  <c r="G310" i="8" s="1"/>
  <c r="H310" i="8" s="1"/>
  <c r="Q330" i="25"/>
  <c r="D312" i="8"/>
  <c r="Q312" i="5"/>
  <c r="A323" i="27" a="1"/>
  <c r="A305" i="20" a="1"/>
  <c r="E329" i="26" l="1"/>
  <c r="E311" i="31"/>
  <c r="I311" i="31" s="1"/>
  <c r="J312" i="31" s="1"/>
  <c r="P312" i="31" s="1"/>
  <c r="A323" i="27"/>
  <c r="D331" i="26"/>
  <c r="A305" i="20"/>
  <c r="D314" i="31"/>
  <c r="Q313" i="31"/>
  <c r="F310" i="30"/>
  <c r="D329" i="30"/>
  <c r="Q328" i="30"/>
  <c r="S309" i="25"/>
  <c r="I329" i="30"/>
  <c r="J328" i="30"/>
  <c r="P328" i="30" s="1"/>
  <c r="H328" i="26" s="1"/>
  <c r="E330" i="25"/>
  <c r="F330" i="25" s="1"/>
  <c r="E330" i="30"/>
  <c r="R310" i="25"/>
  <c r="I311" i="26"/>
  <c r="I311" i="8"/>
  <c r="J311" i="8" s="1"/>
  <c r="K311" i="8" s="1"/>
  <c r="S311" i="5" s="1"/>
  <c r="R310" i="5"/>
  <c r="J310" i="26"/>
  <c r="K310" i="26" s="1"/>
  <c r="F311" i="31"/>
  <c r="G311" i="26"/>
  <c r="P311" i="25"/>
  <c r="P311" i="5"/>
  <c r="E312" i="5"/>
  <c r="F312" i="5" s="1"/>
  <c r="L311" i="5"/>
  <c r="M312" i="5" s="1"/>
  <c r="I311" i="25"/>
  <c r="J312" i="25" s="1"/>
  <c r="L311" i="25"/>
  <c r="M312" i="25" s="1"/>
  <c r="E311" i="8"/>
  <c r="G311" i="8" s="1"/>
  <c r="H311" i="8" s="1"/>
  <c r="I311" i="5"/>
  <c r="J312" i="5" s="1"/>
  <c r="Q331" i="25"/>
  <c r="D313" i="8"/>
  <c r="Q313" i="5"/>
  <c r="A306" i="20" a="1"/>
  <c r="A324" i="27" a="1"/>
  <c r="E330" i="26" l="1"/>
  <c r="E312" i="31"/>
  <c r="I312" i="31" s="1"/>
  <c r="J313" i="31" s="1"/>
  <c r="P313" i="31" s="1"/>
  <c r="A324" i="27"/>
  <c r="D332" i="26"/>
  <c r="A306" i="20"/>
  <c r="D315" i="31"/>
  <c r="Q314" i="31"/>
  <c r="F311" i="30"/>
  <c r="Q329" i="30"/>
  <c r="D330" i="30"/>
  <c r="S310" i="25"/>
  <c r="J329" i="30"/>
  <c r="P329" i="30" s="1"/>
  <c r="H329" i="26" s="1"/>
  <c r="E331" i="25"/>
  <c r="F331" i="25" s="1"/>
  <c r="E331" i="30"/>
  <c r="I330" i="30"/>
  <c r="R311" i="25"/>
  <c r="I312" i="26"/>
  <c r="R311" i="5"/>
  <c r="J311" i="26"/>
  <c r="K311" i="26" s="1"/>
  <c r="F312" i="31"/>
  <c r="G312" i="26"/>
  <c r="P312" i="25"/>
  <c r="I312" i="8"/>
  <c r="J312" i="8" s="1"/>
  <c r="K312" i="8" s="1"/>
  <c r="S312" i="5" s="1"/>
  <c r="I312" i="5"/>
  <c r="J313" i="5" s="1"/>
  <c r="P312" i="5"/>
  <c r="E312" i="8"/>
  <c r="G312" i="8" s="1"/>
  <c r="H312" i="8" s="1"/>
  <c r="L312" i="5"/>
  <c r="M313" i="5" s="1"/>
  <c r="E313" i="5"/>
  <c r="F313" i="5" s="1"/>
  <c r="I312" i="25"/>
  <c r="J313" i="25" s="1"/>
  <c r="L312" i="25"/>
  <c r="M313" i="25" s="1"/>
  <c r="Q332" i="25"/>
  <c r="D314" i="8"/>
  <c r="Q314" i="5"/>
  <c r="A325" i="27" a="1"/>
  <c r="A307" i="20" a="1"/>
  <c r="E331" i="26" l="1"/>
  <c r="E313" i="31"/>
  <c r="I313" i="31" s="1"/>
  <c r="J314" i="31" s="1"/>
  <c r="P314" i="31" s="1"/>
  <c r="A325" i="27"/>
  <c r="D333" i="26"/>
  <c r="A307" i="20"/>
  <c r="D316" i="31"/>
  <c r="Q315" i="31"/>
  <c r="F312" i="30"/>
  <c r="Q330" i="30"/>
  <c r="D331" i="30"/>
  <c r="I331" i="30"/>
  <c r="J330" i="30"/>
  <c r="P330" i="30" s="1"/>
  <c r="H330" i="26" s="1"/>
  <c r="S311" i="25"/>
  <c r="E332" i="25"/>
  <c r="F332" i="25" s="1"/>
  <c r="E332" i="30"/>
  <c r="R312" i="25"/>
  <c r="I313" i="26"/>
  <c r="R312" i="5"/>
  <c r="F313" i="31"/>
  <c r="G313" i="26"/>
  <c r="J312" i="26"/>
  <c r="K312" i="26" s="1"/>
  <c r="P313" i="25"/>
  <c r="I313" i="8"/>
  <c r="J313" i="8" s="1"/>
  <c r="K313" i="8" s="1"/>
  <c r="S313" i="5" s="1"/>
  <c r="P313" i="5"/>
  <c r="L313" i="25"/>
  <c r="M314" i="25" s="1"/>
  <c r="I313" i="25"/>
  <c r="J314" i="25" s="1"/>
  <c r="E313" i="8"/>
  <c r="G313" i="8" s="1"/>
  <c r="H313" i="8" s="1"/>
  <c r="E314" i="5"/>
  <c r="F314" i="5" s="1"/>
  <c r="I313" i="5"/>
  <c r="J314" i="5" s="1"/>
  <c r="Q333" i="25"/>
  <c r="L313" i="5"/>
  <c r="M314" i="5" s="1"/>
  <c r="D315" i="8"/>
  <c r="Q315" i="5"/>
  <c r="A308" i="20" a="1"/>
  <c r="A326" i="27" a="1"/>
  <c r="E332" i="26" l="1"/>
  <c r="E314" i="31"/>
  <c r="I314" i="31" s="1"/>
  <c r="J315" i="31" s="1"/>
  <c r="P315" i="31" s="1"/>
  <c r="A326" i="27"/>
  <c r="D334" i="26"/>
  <c r="A308" i="20"/>
  <c r="Q316" i="31"/>
  <c r="D317" i="31"/>
  <c r="F313" i="30"/>
  <c r="D332" i="30"/>
  <c r="Q331" i="30"/>
  <c r="S312" i="25"/>
  <c r="J331" i="30"/>
  <c r="P331" i="30" s="1"/>
  <c r="H331" i="26" s="1"/>
  <c r="E333" i="25"/>
  <c r="F333" i="25" s="1"/>
  <c r="E333" i="30"/>
  <c r="I332" i="30"/>
  <c r="R313" i="25"/>
  <c r="I314" i="26"/>
  <c r="R313" i="5"/>
  <c r="J313" i="26"/>
  <c r="K313" i="26" s="1"/>
  <c r="F314" i="31"/>
  <c r="G314" i="26"/>
  <c r="P314" i="25"/>
  <c r="I314" i="8"/>
  <c r="J314" i="8" s="1"/>
  <c r="K314" i="8" s="1"/>
  <c r="P314" i="5"/>
  <c r="I314" i="25"/>
  <c r="J315" i="25" s="1"/>
  <c r="L314" i="25"/>
  <c r="M315" i="25" s="1"/>
  <c r="E315" i="5"/>
  <c r="F315" i="5" s="1"/>
  <c r="I314" i="5"/>
  <c r="J315" i="5" s="1"/>
  <c r="L314" i="5"/>
  <c r="M315" i="5" s="1"/>
  <c r="E314" i="8"/>
  <c r="G314" i="8" s="1"/>
  <c r="H314" i="8" s="1"/>
  <c r="Q334" i="25"/>
  <c r="D316" i="8"/>
  <c r="Q316" i="5"/>
  <c r="A309" i="20" a="1"/>
  <c r="A327" i="27" a="1"/>
  <c r="E333" i="26" l="1"/>
  <c r="E315" i="31"/>
  <c r="I315" i="31" s="1"/>
  <c r="J316" i="31" s="1"/>
  <c r="P316" i="31" s="1"/>
  <c r="A327" i="27"/>
  <c r="D335" i="26"/>
  <c r="A309" i="20"/>
  <c r="Q317" i="31"/>
  <c r="D318" i="31"/>
  <c r="F314" i="30"/>
  <c r="Q332" i="30"/>
  <c r="D333" i="30"/>
  <c r="I333" i="30"/>
  <c r="J332" i="30"/>
  <c r="P332" i="30" s="1"/>
  <c r="H332" i="26" s="1"/>
  <c r="S313" i="25"/>
  <c r="E334" i="25"/>
  <c r="F334" i="25" s="1"/>
  <c r="E334" i="30"/>
  <c r="R314" i="25"/>
  <c r="I315" i="26"/>
  <c r="R314" i="5"/>
  <c r="F315" i="31"/>
  <c r="G315" i="26"/>
  <c r="J314" i="26"/>
  <c r="K314" i="26" s="1"/>
  <c r="P315" i="25"/>
  <c r="S314" i="5"/>
  <c r="I315" i="8"/>
  <c r="J315" i="8" s="1"/>
  <c r="K315" i="8" s="1"/>
  <c r="P315" i="5"/>
  <c r="E316" i="5"/>
  <c r="F316" i="5" s="1"/>
  <c r="I315" i="25"/>
  <c r="J316" i="25" s="1"/>
  <c r="L315" i="25"/>
  <c r="M316" i="25" s="1"/>
  <c r="E315" i="8"/>
  <c r="G315" i="8" s="1"/>
  <c r="H315" i="8" s="1"/>
  <c r="I315" i="5"/>
  <c r="J316" i="5" s="1"/>
  <c r="L315" i="5"/>
  <c r="M316" i="5" s="1"/>
  <c r="Q335" i="25"/>
  <c r="D317" i="8"/>
  <c r="Q317" i="5"/>
  <c r="A310" i="20" a="1"/>
  <c r="A328" i="27" a="1"/>
  <c r="E334" i="26" l="1"/>
  <c r="E316" i="31"/>
  <c r="I316" i="31" s="1"/>
  <c r="J317" i="31" s="1"/>
  <c r="P317" i="31" s="1"/>
  <c r="A328" i="27"/>
  <c r="D336" i="26"/>
  <c r="A310" i="20"/>
  <c r="Q318" i="31"/>
  <c r="D319" i="31"/>
  <c r="F315" i="30"/>
  <c r="D334" i="30"/>
  <c r="Q333" i="30"/>
  <c r="S314" i="25"/>
  <c r="J333" i="30"/>
  <c r="P333" i="30" s="1"/>
  <c r="H333" i="26" s="1"/>
  <c r="E335" i="25"/>
  <c r="F335" i="25" s="1"/>
  <c r="E335" i="30"/>
  <c r="I334" i="30"/>
  <c r="R315" i="25"/>
  <c r="I316" i="26"/>
  <c r="R315" i="5"/>
  <c r="F316" i="31"/>
  <c r="G316" i="26"/>
  <c r="J315" i="26"/>
  <c r="K315" i="26" s="1"/>
  <c r="P316" i="25"/>
  <c r="S315" i="5"/>
  <c r="I316" i="8"/>
  <c r="J316" i="8" s="1"/>
  <c r="K316" i="8" s="1"/>
  <c r="S316" i="5" s="1"/>
  <c r="P316" i="5"/>
  <c r="E316" i="8"/>
  <c r="G316" i="8" s="1"/>
  <c r="H316" i="8" s="1"/>
  <c r="I316" i="5"/>
  <c r="J317" i="5" s="1"/>
  <c r="I316" i="25"/>
  <c r="J317" i="25" s="1"/>
  <c r="L316" i="25"/>
  <c r="M317" i="25" s="1"/>
  <c r="E317" i="5"/>
  <c r="F317" i="5" s="1"/>
  <c r="L316" i="5"/>
  <c r="M317" i="5" s="1"/>
  <c r="Q336" i="25"/>
  <c r="D318" i="8"/>
  <c r="Q318" i="5"/>
  <c r="A329" i="27" a="1"/>
  <c r="A311" i="20" a="1"/>
  <c r="E335" i="26" l="1"/>
  <c r="E317" i="31"/>
  <c r="I317" i="31" s="1"/>
  <c r="J318" i="31" s="1"/>
  <c r="P318" i="31" s="1"/>
  <c r="A329" i="27"/>
  <c r="D337" i="26"/>
  <c r="A311" i="20"/>
  <c r="Q319" i="31"/>
  <c r="D320" i="31"/>
  <c r="F316" i="30"/>
  <c r="D335" i="30"/>
  <c r="Q334" i="30"/>
  <c r="J334" i="30"/>
  <c r="P334" i="30" s="1"/>
  <c r="H334" i="26" s="1"/>
  <c r="I335" i="30"/>
  <c r="S315" i="25"/>
  <c r="E336" i="25"/>
  <c r="F336" i="25" s="1"/>
  <c r="E336" i="30"/>
  <c r="I317" i="26"/>
  <c r="R316" i="25"/>
  <c r="R316" i="5"/>
  <c r="J316" i="26"/>
  <c r="K316" i="26" s="1"/>
  <c r="F317" i="31"/>
  <c r="G317" i="26"/>
  <c r="P317" i="25"/>
  <c r="I317" i="8"/>
  <c r="J317" i="8" s="1"/>
  <c r="K317" i="8" s="1"/>
  <c r="P317" i="5"/>
  <c r="L317" i="25"/>
  <c r="M318" i="25" s="1"/>
  <c r="I317" i="25"/>
  <c r="J318" i="25" s="1"/>
  <c r="E317" i="8"/>
  <c r="G317" i="8" s="1"/>
  <c r="H317" i="8" s="1"/>
  <c r="I317" i="5"/>
  <c r="J318" i="5" s="1"/>
  <c r="E318" i="5"/>
  <c r="F318" i="5" s="1"/>
  <c r="L317" i="5"/>
  <c r="M318" i="5" s="1"/>
  <c r="Q337" i="25"/>
  <c r="D319" i="8"/>
  <c r="Q319" i="5"/>
  <c r="A312" i="20" a="1"/>
  <c r="A330" i="27" a="1"/>
  <c r="E336" i="26" l="1"/>
  <c r="E318" i="31"/>
  <c r="I318" i="31" s="1"/>
  <c r="J319" i="31" s="1"/>
  <c r="P319" i="31" s="1"/>
  <c r="A330" i="27"/>
  <c r="D338" i="26"/>
  <c r="A312" i="20"/>
  <c r="Q320" i="31"/>
  <c r="D321" i="31"/>
  <c r="F317" i="30"/>
  <c r="Q335" i="30"/>
  <c r="D336" i="30"/>
  <c r="S316" i="25"/>
  <c r="E337" i="25"/>
  <c r="F337" i="25" s="1"/>
  <c r="E337" i="30"/>
  <c r="J335" i="30"/>
  <c r="P335" i="30" s="1"/>
  <c r="H335" i="26" s="1"/>
  <c r="I336" i="30"/>
  <c r="R317" i="25"/>
  <c r="I318" i="26"/>
  <c r="J317" i="26"/>
  <c r="K317" i="26" s="1"/>
  <c r="R317" i="5"/>
  <c r="F318" i="31"/>
  <c r="G318" i="26"/>
  <c r="P318" i="25"/>
  <c r="I318" i="8"/>
  <c r="J318" i="8" s="1"/>
  <c r="K318" i="8" s="1"/>
  <c r="S318" i="5" s="1"/>
  <c r="S317" i="5"/>
  <c r="P318" i="5"/>
  <c r="E318" i="8"/>
  <c r="G318" i="8" s="1"/>
  <c r="H318" i="8" s="1"/>
  <c r="L318" i="25"/>
  <c r="M319" i="25" s="1"/>
  <c r="I318" i="25"/>
  <c r="J319" i="25" s="1"/>
  <c r="E319" i="5"/>
  <c r="F319" i="5" s="1"/>
  <c r="I318" i="5"/>
  <c r="J319" i="5" s="1"/>
  <c r="L318" i="5"/>
  <c r="M319" i="5" s="1"/>
  <c r="Q338" i="25"/>
  <c r="D320" i="8"/>
  <c r="Q320" i="5"/>
  <c r="A313" i="20" a="1"/>
  <c r="A331" i="27" a="1"/>
  <c r="E337" i="26" l="1"/>
  <c r="E319" i="31"/>
  <c r="I319" i="31" s="1"/>
  <c r="J320" i="31" s="1"/>
  <c r="P320" i="31" s="1"/>
  <c r="A331" i="27"/>
  <c r="D339" i="26"/>
  <c r="A313" i="20"/>
  <c r="D322" i="31"/>
  <c r="Q321" i="31"/>
  <c r="F318" i="30"/>
  <c r="Q336" i="30"/>
  <c r="D337" i="30"/>
  <c r="J336" i="30"/>
  <c r="P336" i="30" s="1"/>
  <c r="H336" i="26" s="1"/>
  <c r="I337" i="30"/>
  <c r="S317" i="25"/>
  <c r="E338" i="25"/>
  <c r="F338" i="25" s="1"/>
  <c r="E338" i="30"/>
  <c r="I319" i="26"/>
  <c r="R318" i="25"/>
  <c r="J318" i="26"/>
  <c r="K318" i="26" s="1"/>
  <c r="R318" i="5"/>
  <c r="F319" i="31"/>
  <c r="G319" i="26"/>
  <c r="P319" i="25"/>
  <c r="I319" i="8"/>
  <c r="J319" i="8" s="1"/>
  <c r="K319" i="8" s="1"/>
  <c r="P319" i="5"/>
  <c r="I319" i="25"/>
  <c r="J320" i="25" s="1"/>
  <c r="L319" i="25"/>
  <c r="M320" i="25" s="1"/>
  <c r="E320" i="5"/>
  <c r="F320" i="5" s="1"/>
  <c r="L319" i="5"/>
  <c r="M320" i="5" s="1"/>
  <c r="I319" i="5"/>
  <c r="J320" i="5" s="1"/>
  <c r="E319" i="8"/>
  <c r="G319" i="8" s="1"/>
  <c r="H319" i="8" s="1"/>
  <c r="Q339" i="25"/>
  <c r="D321" i="8"/>
  <c r="Q321" i="5"/>
  <c r="A314" i="20" a="1"/>
  <c r="A332" i="27" a="1"/>
  <c r="E338" i="26" l="1"/>
  <c r="E320" i="31"/>
  <c r="I320" i="31" s="1"/>
  <c r="J321" i="31" s="1"/>
  <c r="P321" i="31" s="1"/>
  <c r="A332" i="27"/>
  <c r="D340" i="26"/>
  <c r="A314" i="20"/>
  <c r="D323" i="31"/>
  <c r="Q322" i="31"/>
  <c r="F319" i="30"/>
  <c r="D338" i="30"/>
  <c r="Q337" i="30"/>
  <c r="S318" i="25"/>
  <c r="E339" i="25"/>
  <c r="F339" i="25" s="1"/>
  <c r="E339" i="30"/>
  <c r="J337" i="30"/>
  <c r="P337" i="30" s="1"/>
  <c r="H337" i="26" s="1"/>
  <c r="I338" i="30"/>
  <c r="R319" i="25"/>
  <c r="I320" i="26"/>
  <c r="J319" i="26"/>
  <c r="K319" i="26" s="1"/>
  <c r="S319" i="5"/>
  <c r="R319" i="5"/>
  <c r="F320" i="31"/>
  <c r="G320" i="26"/>
  <c r="P320" i="25"/>
  <c r="R320" i="25" s="1"/>
  <c r="I320" i="8"/>
  <c r="J320" i="8" s="1"/>
  <c r="K320" i="8" s="1"/>
  <c r="S320" i="5" s="1"/>
  <c r="P320" i="5"/>
  <c r="L320" i="25"/>
  <c r="M321" i="25" s="1"/>
  <c r="I320" i="25"/>
  <c r="J321" i="25" s="1"/>
  <c r="E320" i="8"/>
  <c r="G320" i="8" s="1"/>
  <c r="H320" i="8" s="1"/>
  <c r="E321" i="5"/>
  <c r="F321" i="5" s="1"/>
  <c r="I320" i="5"/>
  <c r="J321" i="5" s="1"/>
  <c r="Q340" i="25"/>
  <c r="L320" i="5"/>
  <c r="M321" i="5" s="1"/>
  <c r="D322" i="8"/>
  <c r="Q322" i="5"/>
  <c r="A315" i="20" a="1"/>
  <c r="A333" i="27" a="1"/>
  <c r="E339" i="26" l="1"/>
  <c r="E321" i="31"/>
  <c r="I321" i="31" s="1"/>
  <c r="J322" i="31" s="1"/>
  <c r="P322" i="31" s="1"/>
  <c r="A333" i="27"/>
  <c r="D341" i="26"/>
  <c r="A315" i="20"/>
  <c r="Q323" i="31"/>
  <c r="D324" i="31"/>
  <c r="F320" i="30"/>
  <c r="D339" i="30"/>
  <c r="Q338" i="30"/>
  <c r="J338" i="30"/>
  <c r="P338" i="30" s="1"/>
  <c r="H338" i="26" s="1"/>
  <c r="I339" i="30"/>
  <c r="S319" i="25"/>
  <c r="E340" i="25"/>
  <c r="F340" i="25" s="1"/>
  <c r="E340" i="30"/>
  <c r="I321" i="26"/>
  <c r="J320" i="26"/>
  <c r="K320" i="26" s="1"/>
  <c r="R320" i="5"/>
  <c r="F321" i="31"/>
  <c r="G321" i="26"/>
  <c r="P321" i="25"/>
  <c r="P321" i="5"/>
  <c r="I321" i="8"/>
  <c r="J321" i="8" s="1"/>
  <c r="K321" i="8" s="1"/>
  <c r="S321" i="5" s="1"/>
  <c r="L321" i="25"/>
  <c r="M322" i="25" s="1"/>
  <c r="I321" i="25"/>
  <c r="J322" i="25" s="1"/>
  <c r="I321" i="5"/>
  <c r="J322" i="5" s="1"/>
  <c r="L321" i="5"/>
  <c r="M322" i="5" s="1"/>
  <c r="E321" i="8"/>
  <c r="G321" i="8" s="1"/>
  <c r="H321" i="8" s="1"/>
  <c r="E322" i="5"/>
  <c r="F322" i="5" s="1"/>
  <c r="Q341" i="25"/>
  <c r="D323" i="8"/>
  <c r="Q323" i="5"/>
  <c r="A334" i="27" a="1"/>
  <c r="A316" i="20" a="1"/>
  <c r="E340" i="26" l="1"/>
  <c r="E322" i="31"/>
  <c r="I322" i="31" s="1"/>
  <c r="J323" i="31" s="1"/>
  <c r="P323" i="31" s="1"/>
  <c r="A334" i="27"/>
  <c r="D342" i="26"/>
  <c r="A316" i="20"/>
  <c r="Q324" i="31"/>
  <c r="D325" i="31"/>
  <c r="F321" i="30"/>
  <c r="Q339" i="30"/>
  <c r="D340" i="30"/>
  <c r="S320" i="25"/>
  <c r="E341" i="25"/>
  <c r="F341" i="25" s="1"/>
  <c r="E341" i="30"/>
  <c r="J339" i="30"/>
  <c r="P339" i="30" s="1"/>
  <c r="H339" i="26" s="1"/>
  <c r="I340" i="30"/>
  <c r="R321" i="25"/>
  <c r="I322" i="26"/>
  <c r="J321" i="26"/>
  <c r="K321" i="26" s="1"/>
  <c r="R321" i="5"/>
  <c r="F322" i="31"/>
  <c r="G322" i="26"/>
  <c r="P322" i="25"/>
  <c r="I322" i="8"/>
  <c r="J322" i="8" s="1"/>
  <c r="K322" i="8" s="1"/>
  <c r="P322" i="5"/>
  <c r="E323" i="5"/>
  <c r="F323" i="5" s="1"/>
  <c r="I322" i="5"/>
  <c r="J323" i="5" s="1"/>
  <c r="E322" i="8"/>
  <c r="G322" i="8" s="1"/>
  <c r="H322" i="8" s="1"/>
  <c r="L322" i="5"/>
  <c r="M323" i="5" s="1"/>
  <c r="Q342" i="25"/>
  <c r="I322" i="25"/>
  <c r="J323" i="25" s="1"/>
  <c r="L322" i="25"/>
  <c r="M323" i="25" s="1"/>
  <c r="D324" i="8"/>
  <c r="Q324" i="5"/>
  <c r="A335" i="27" a="1"/>
  <c r="A317" i="20" a="1"/>
  <c r="E341" i="26" l="1"/>
  <c r="E323" i="31"/>
  <c r="I323" i="31" s="1"/>
  <c r="J324" i="31" s="1"/>
  <c r="P324" i="31" s="1"/>
  <c r="A335" i="27"/>
  <c r="D343" i="26"/>
  <c r="A317" i="20"/>
  <c r="D326" i="31"/>
  <c r="Q325" i="31"/>
  <c r="F322" i="30"/>
  <c r="Q340" i="30"/>
  <c r="D341" i="30"/>
  <c r="I341" i="30"/>
  <c r="J340" i="30"/>
  <c r="P340" i="30" s="1"/>
  <c r="H340" i="26" s="1"/>
  <c r="S321" i="25"/>
  <c r="E342" i="25"/>
  <c r="F342" i="25" s="1"/>
  <c r="E342" i="30"/>
  <c r="R322" i="25"/>
  <c r="I323" i="26"/>
  <c r="J322" i="26"/>
  <c r="K322" i="26" s="1"/>
  <c r="F323" i="31"/>
  <c r="G323" i="26"/>
  <c r="R322" i="5"/>
  <c r="P323" i="25"/>
  <c r="S322" i="5"/>
  <c r="I323" i="8"/>
  <c r="J323" i="8" s="1"/>
  <c r="K323" i="8" s="1"/>
  <c r="S323" i="5" s="1"/>
  <c r="P323" i="5"/>
  <c r="Q343" i="25"/>
  <c r="E324" i="5"/>
  <c r="F324" i="5" s="1"/>
  <c r="L323" i="25"/>
  <c r="M324" i="25" s="1"/>
  <c r="I323" i="25"/>
  <c r="J324" i="25" s="1"/>
  <c r="E323" i="8"/>
  <c r="G323" i="8" s="1"/>
  <c r="H323" i="8" s="1"/>
  <c r="I323" i="5"/>
  <c r="J324" i="5" s="1"/>
  <c r="L323" i="5"/>
  <c r="M324" i="5" s="1"/>
  <c r="D325" i="8"/>
  <c r="Q325" i="5"/>
  <c r="A318" i="20" a="1"/>
  <c r="A336" i="27" a="1"/>
  <c r="E342" i="26" l="1"/>
  <c r="E324" i="31"/>
  <c r="I324" i="31" s="1"/>
  <c r="J325" i="31" s="1"/>
  <c r="P325" i="31" s="1"/>
  <c r="A336" i="27"/>
  <c r="D344" i="26"/>
  <c r="A318" i="20"/>
  <c r="Q326" i="31"/>
  <c r="D327" i="31"/>
  <c r="F323" i="30"/>
  <c r="Q341" i="30"/>
  <c r="D342" i="30"/>
  <c r="J341" i="30"/>
  <c r="P341" i="30" s="1"/>
  <c r="H341" i="26" s="1"/>
  <c r="S322" i="25"/>
  <c r="E343" i="25"/>
  <c r="F343" i="25" s="1"/>
  <c r="E343" i="30"/>
  <c r="I342" i="30"/>
  <c r="P324" i="25"/>
  <c r="R324" i="25" s="1"/>
  <c r="R323" i="25"/>
  <c r="I324" i="26"/>
  <c r="J323" i="26"/>
  <c r="K323" i="26" s="1"/>
  <c r="R323" i="5"/>
  <c r="F324" i="31"/>
  <c r="G324" i="26"/>
  <c r="P324" i="5"/>
  <c r="I324" i="8"/>
  <c r="J324" i="8" s="1"/>
  <c r="K324" i="8" s="1"/>
  <c r="S324" i="5" s="1"/>
  <c r="L324" i="25"/>
  <c r="M325" i="25" s="1"/>
  <c r="I324" i="25"/>
  <c r="J325" i="25" s="1"/>
  <c r="I324" i="5"/>
  <c r="J325" i="5" s="1"/>
  <c r="E325" i="5"/>
  <c r="F325" i="5" s="1"/>
  <c r="L324" i="5"/>
  <c r="M325" i="5" s="1"/>
  <c r="E324" i="8"/>
  <c r="G324" i="8" s="1"/>
  <c r="H324" i="8" s="1"/>
  <c r="Q344" i="25"/>
  <c r="D326" i="8"/>
  <c r="Q326" i="5"/>
  <c r="A337" i="27" a="1"/>
  <c r="A319" i="20" a="1"/>
  <c r="E343" i="26" l="1"/>
  <c r="E325" i="31"/>
  <c r="I325" i="31" s="1"/>
  <c r="J326" i="31" s="1"/>
  <c r="P326" i="31" s="1"/>
  <c r="A337" i="27"/>
  <c r="D345" i="26"/>
  <c r="A319" i="20"/>
  <c r="Q327" i="31"/>
  <c r="D328" i="31"/>
  <c r="F324" i="30"/>
  <c r="Q342" i="30"/>
  <c r="D343" i="30"/>
  <c r="S323" i="25"/>
  <c r="I343" i="30"/>
  <c r="E344" i="25"/>
  <c r="F344" i="25" s="1"/>
  <c r="E344" i="30"/>
  <c r="J342" i="30"/>
  <c r="P342" i="30" s="1"/>
  <c r="H342" i="26" s="1"/>
  <c r="I325" i="26"/>
  <c r="P325" i="25"/>
  <c r="R325" i="25" s="1"/>
  <c r="J324" i="26"/>
  <c r="K324" i="26" s="1"/>
  <c r="R324" i="5"/>
  <c r="F325" i="31"/>
  <c r="G325" i="26"/>
  <c r="I325" i="8"/>
  <c r="J325" i="8" s="1"/>
  <c r="K325" i="8" s="1"/>
  <c r="S325" i="5" s="1"/>
  <c r="P325" i="5"/>
  <c r="L325" i="25"/>
  <c r="M326" i="25" s="1"/>
  <c r="I325" i="25"/>
  <c r="J326" i="25" s="1"/>
  <c r="E326" i="5"/>
  <c r="F326" i="5" s="1"/>
  <c r="E325" i="8"/>
  <c r="G325" i="8" s="1"/>
  <c r="H325" i="8" s="1"/>
  <c r="I325" i="5"/>
  <c r="J326" i="5" s="1"/>
  <c r="L325" i="5"/>
  <c r="M326" i="5" s="1"/>
  <c r="Q345" i="25"/>
  <c r="D327" i="8"/>
  <c r="Q327" i="5"/>
  <c r="A320" i="20" a="1"/>
  <c r="A338" i="27" a="1"/>
  <c r="E344" i="26" l="1"/>
  <c r="E326" i="31"/>
  <c r="I326" i="31" s="1"/>
  <c r="J327" i="31" s="1"/>
  <c r="P327" i="31" s="1"/>
  <c r="A338" i="27"/>
  <c r="D346" i="26"/>
  <c r="A320" i="20"/>
  <c r="D329" i="31"/>
  <c r="Q328" i="31"/>
  <c r="F325" i="30"/>
  <c r="D344" i="30"/>
  <c r="Q343" i="30"/>
  <c r="I344" i="30"/>
  <c r="S324" i="25"/>
  <c r="J343" i="30"/>
  <c r="P343" i="30" s="1"/>
  <c r="H343" i="26" s="1"/>
  <c r="E345" i="25"/>
  <c r="F345" i="25" s="1"/>
  <c r="E345" i="30"/>
  <c r="I326" i="26"/>
  <c r="J325" i="26"/>
  <c r="K325" i="26" s="1"/>
  <c r="R325" i="5"/>
  <c r="F326" i="31"/>
  <c r="G326" i="26"/>
  <c r="P326" i="25"/>
  <c r="I326" i="8"/>
  <c r="J326" i="8" s="1"/>
  <c r="K326" i="8" s="1"/>
  <c r="S326" i="5" s="1"/>
  <c r="P326" i="5"/>
  <c r="I326" i="25"/>
  <c r="J327" i="25" s="1"/>
  <c r="L326" i="25"/>
  <c r="M327" i="25" s="1"/>
  <c r="E326" i="8"/>
  <c r="G326" i="8" s="1"/>
  <c r="H326" i="8" s="1"/>
  <c r="L326" i="5"/>
  <c r="M327" i="5" s="1"/>
  <c r="I326" i="5"/>
  <c r="J327" i="5" s="1"/>
  <c r="E327" i="5"/>
  <c r="F327" i="5" s="1"/>
  <c r="Q346" i="25"/>
  <c r="D328" i="8"/>
  <c r="Q328" i="5"/>
  <c r="A321" i="20" a="1"/>
  <c r="A339" i="27" a="1"/>
  <c r="E345" i="26" l="1"/>
  <c r="E327" i="31"/>
  <c r="I327" i="31" s="1"/>
  <c r="J328" i="31" s="1"/>
  <c r="P328" i="31" s="1"/>
  <c r="F327" i="31"/>
  <c r="A339" i="27"/>
  <c r="D347" i="26"/>
  <c r="A321" i="20"/>
  <c r="D330" i="31"/>
  <c r="Q329" i="31"/>
  <c r="F326" i="30"/>
  <c r="Q344" i="30"/>
  <c r="D345" i="30"/>
  <c r="J344" i="30"/>
  <c r="P344" i="30" s="1"/>
  <c r="H344" i="26" s="1"/>
  <c r="S325" i="25"/>
  <c r="E346" i="25"/>
  <c r="F346" i="25" s="1"/>
  <c r="E346" i="30"/>
  <c r="I345" i="30"/>
  <c r="I327" i="26"/>
  <c r="R326" i="25"/>
  <c r="J326" i="26"/>
  <c r="K326" i="26" s="1"/>
  <c r="R326" i="5"/>
  <c r="G327" i="26"/>
  <c r="P327" i="25"/>
  <c r="I327" i="8"/>
  <c r="J327" i="8" s="1"/>
  <c r="K327" i="8" s="1"/>
  <c r="I327" i="5"/>
  <c r="J328" i="5" s="1"/>
  <c r="P327" i="5"/>
  <c r="L327" i="5"/>
  <c r="M328" i="5" s="1"/>
  <c r="Q347" i="25"/>
  <c r="E327" i="8"/>
  <c r="G327" i="8" s="1"/>
  <c r="H327" i="8" s="1"/>
  <c r="E328" i="5"/>
  <c r="F328" i="5" s="1"/>
  <c r="I327" i="25"/>
  <c r="J328" i="25" s="1"/>
  <c r="L327" i="25"/>
  <c r="M328" i="25" s="1"/>
  <c r="D329" i="8"/>
  <c r="Q329" i="5"/>
  <c r="A340" i="27" a="1"/>
  <c r="A322" i="20" a="1"/>
  <c r="E346" i="26" l="1"/>
  <c r="E328" i="31"/>
  <c r="I328" i="31" s="1"/>
  <c r="J329" i="31" s="1"/>
  <c r="P329" i="31" s="1"/>
  <c r="A340" i="27"/>
  <c r="D348" i="26"/>
  <c r="A322" i="20"/>
  <c r="Q330" i="31"/>
  <c r="D331" i="31"/>
  <c r="F327" i="30"/>
  <c r="Q345" i="30"/>
  <c r="D346" i="30"/>
  <c r="I346" i="30"/>
  <c r="S326" i="25"/>
  <c r="E347" i="25"/>
  <c r="F347" i="25" s="1"/>
  <c r="E347" i="30"/>
  <c r="J345" i="30"/>
  <c r="P345" i="30" s="1"/>
  <c r="H345" i="26" s="1"/>
  <c r="R327" i="25"/>
  <c r="I328" i="26"/>
  <c r="P328" i="25"/>
  <c r="J327" i="26"/>
  <c r="K327" i="26" s="1"/>
  <c r="E328" i="8"/>
  <c r="G328" i="8" s="1"/>
  <c r="H328" i="8" s="1"/>
  <c r="G328" i="26"/>
  <c r="R327" i="5"/>
  <c r="I328" i="8"/>
  <c r="J328" i="8" s="1"/>
  <c r="K328" i="8" s="1"/>
  <c r="S328" i="5" s="1"/>
  <c r="S327" i="5"/>
  <c r="P328" i="5"/>
  <c r="F328" i="31"/>
  <c r="I328" i="25"/>
  <c r="J329" i="25" s="1"/>
  <c r="L328" i="25"/>
  <c r="M329" i="25" s="1"/>
  <c r="L328" i="5"/>
  <c r="M329" i="5" s="1"/>
  <c r="I328" i="5"/>
  <c r="J329" i="5" s="1"/>
  <c r="E329" i="5"/>
  <c r="F329" i="5" s="1"/>
  <c r="Q348" i="25"/>
  <c r="D330" i="8"/>
  <c r="Q330" i="5"/>
  <c r="A323" i="20" a="1"/>
  <c r="A341" i="27" a="1"/>
  <c r="E347" i="26" l="1"/>
  <c r="E329" i="31"/>
  <c r="I329" i="31" s="1"/>
  <c r="J330" i="31" s="1"/>
  <c r="P330" i="31" s="1"/>
  <c r="A341" i="27"/>
  <c r="D349" i="26"/>
  <c r="A323" i="20"/>
  <c r="D332" i="31"/>
  <c r="Q331" i="31"/>
  <c r="F328" i="30"/>
  <c r="Q346" i="30"/>
  <c r="D347" i="30"/>
  <c r="I347" i="30"/>
  <c r="S327" i="25"/>
  <c r="J346" i="30"/>
  <c r="P346" i="30" s="1"/>
  <c r="H346" i="26" s="1"/>
  <c r="E348" i="25"/>
  <c r="F348" i="25" s="1"/>
  <c r="E348" i="30"/>
  <c r="I329" i="26"/>
  <c r="P329" i="25"/>
  <c r="R329" i="25" s="1"/>
  <c r="R328" i="25"/>
  <c r="J328" i="26"/>
  <c r="K328" i="26" s="1"/>
  <c r="R328" i="5"/>
  <c r="F329" i="31"/>
  <c r="G329" i="26"/>
  <c r="I329" i="8"/>
  <c r="J329" i="8" s="1"/>
  <c r="K329" i="8" s="1"/>
  <c r="S329" i="5" s="1"/>
  <c r="P329" i="5"/>
  <c r="L329" i="25"/>
  <c r="M330" i="25" s="1"/>
  <c r="I329" i="25"/>
  <c r="J330" i="25" s="1"/>
  <c r="E329" i="8"/>
  <c r="G329" i="8" s="1"/>
  <c r="H329" i="8" s="1"/>
  <c r="E330" i="5"/>
  <c r="F330" i="5" s="1"/>
  <c r="I329" i="5"/>
  <c r="J330" i="5" s="1"/>
  <c r="Q349" i="25"/>
  <c r="L329" i="5"/>
  <c r="M330" i="5" s="1"/>
  <c r="D331" i="8"/>
  <c r="Q331" i="5"/>
  <c r="A324" i="20" a="1"/>
  <c r="A342" i="27" a="1"/>
  <c r="E348" i="26" l="1"/>
  <c r="E330" i="31"/>
  <c r="I330" i="31" s="1"/>
  <c r="J331" i="31" s="1"/>
  <c r="P331" i="31" s="1"/>
  <c r="A342" i="27"/>
  <c r="D350" i="26"/>
  <c r="A324" i="20"/>
  <c r="D333" i="31"/>
  <c r="Q332" i="31"/>
  <c r="F329" i="30"/>
  <c r="D348" i="30"/>
  <c r="Q347" i="30"/>
  <c r="I348" i="30"/>
  <c r="S328" i="25"/>
  <c r="J347" i="30"/>
  <c r="P347" i="30" s="1"/>
  <c r="H347" i="26" s="1"/>
  <c r="E349" i="25"/>
  <c r="F349" i="25" s="1"/>
  <c r="E349" i="30"/>
  <c r="I330" i="26"/>
  <c r="J329" i="26"/>
  <c r="K329" i="26" s="1"/>
  <c r="F330" i="31"/>
  <c r="G330" i="26"/>
  <c r="R329" i="5"/>
  <c r="P330" i="25"/>
  <c r="P330" i="5"/>
  <c r="I330" i="8"/>
  <c r="J330" i="8" s="1"/>
  <c r="K330" i="8" s="1"/>
  <c r="S330" i="5" s="1"/>
  <c r="L330" i="25"/>
  <c r="M331" i="25" s="1"/>
  <c r="I330" i="25"/>
  <c r="J331" i="25" s="1"/>
  <c r="E330" i="8"/>
  <c r="G330" i="8" s="1"/>
  <c r="H330" i="8" s="1"/>
  <c r="E331" i="5"/>
  <c r="F331" i="5" s="1"/>
  <c r="L330" i="5"/>
  <c r="M331" i="5" s="1"/>
  <c r="I330" i="5"/>
  <c r="J331" i="5" s="1"/>
  <c r="Q350" i="25"/>
  <c r="D332" i="8"/>
  <c r="Q332" i="5"/>
  <c r="A343" i="27" a="1"/>
  <c r="A325" i="20" a="1"/>
  <c r="E349" i="26" l="1"/>
  <c r="E331" i="31"/>
  <c r="I331" i="31" s="1"/>
  <c r="J332" i="31" s="1"/>
  <c r="P332" i="31" s="1"/>
  <c r="A343" i="27"/>
  <c r="D351" i="26"/>
  <c r="A325" i="20"/>
  <c r="Q333" i="31"/>
  <c r="D334" i="31"/>
  <c r="F330" i="30"/>
  <c r="Q348" i="30"/>
  <c r="D349" i="30"/>
  <c r="J348" i="30"/>
  <c r="P348" i="30" s="1"/>
  <c r="H348" i="26" s="1"/>
  <c r="S329" i="25"/>
  <c r="E350" i="25"/>
  <c r="F350" i="25" s="1"/>
  <c r="E350" i="30"/>
  <c r="I349" i="30"/>
  <c r="R330" i="25"/>
  <c r="I331" i="26"/>
  <c r="J330" i="26"/>
  <c r="K330" i="26" s="1"/>
  <c r="F331" i="31"/>
  <c r="G331" i="26"/>
  <c r="R330" i="5"/>
  <c r="P331" i="25"/>
  <c r="I331" i="8"/>
  <c r="J331" i="8" s="1"/>
  <c r="K331" i="8" s="1"/>
  <c r="S331" i="5" s="1"/>
  <c r="P331" i="5"/>
  <c r="L331" i="25"/>
  <c r="M332" i="25" s="1"/>
  <c r="I331" i="25"/>
  <c r="J332" i="25" s="1"/>
  <c r="E332" i="5"/>
  <c r="F332" i="5" s="1"/>
  <c r="E331" i="8"/>
  <c r="G331" i="8" s="1"/>
  <c r="H331" i="8" s="1"/>
  <c r="I331" i="5"/>
  <c r="J332" i="5" s="1"/>
  <c r="L331" i="5"/>
  <c r="M332" i="5" s="1"/>
  <c r="Q351" i="25"/>
  <c r="D333" i="8"/>
  <c r="Q333" i="5"/>
  <c r="A326" i="20" a="1"/>
  <c r="A344" i="27" a="1"/>
  <c r="E350" i="26" l="1"/>
  <c r="E332" i="31"/>
  <c r="I332" i="31" s="1"/>
  <c r="J333" i="31" s="1"/>
  <c r="P333" i="31" s="1"/>
  <c r="A344" i="27"/>
  <c r="D352" i="26"/>
  <c r="A326" i="20"/>
  <c r="D335" i="31"/>
  <c r="Q334" i="31"/>
  <c r="F331" i="30"/>
  <c r="D350" i="30"/>
  <c r="Q349" i="30"/>
  <c r="I350" i="30"/>
  <c r="J349" i="30"/>
  <c r="P349" i="30" s="1"/>
  <c r="H349" i="26" s="1"/>
  <c r="S330" i="25"/>
  <c r="E351" i="25"/>
  <c r="F351" i="25" s="1"/>
  <c r="E351" i="30"/>
  <c r="R331" i="25"/>
  <c r="J331" i="26"/>
  <c r="K331" i="26" s="1"/>
  <c r="R331" i="5"/>
  <c r="I332" i="26"/>
  <c r="F332" i="31"/>
  <c r="G332" i="26"/>
  <c r="P332" i="25"/>
  <c r="I332" i="8"/>
  <c r="J332" i="8" s="1"/>
  <c r="K332" i="8" s="1"/>
  <c r="P332" i="5"/>
  <c r="E332" i="8"/>
  <c r="G332" i="8" s="1"/>
  <c r="H332" i="8" s="1"/>
  <c r="I332" i="5"/>
  <c r="J333" i="5" s="1"/>
  <c r="L332" i="5"/>
  <c r="M333" i="5" s="1"/>
  <c r="L332" i="25"/>
  <c r="M333" i="25" s="1"/>
  <c r="I332" i="25"/>
  <c r="J333" i="25" s="1"/>
  <c r="E333" i="5"/>
  <c r="F333" i="5" s="1"/>
  <c r="Q352" i="25"/>
  <c r="D334" i="8"/>
  <c r="Q334" i="5"/>
  <c r="A345" i="27" a="1"/>
  <c r="A327" i="20" a="1"/>
  <c r="E351" i="26" l="1"/>
  <c r="E333" i="31"/>
  <c r="I333" i="31" s="1"/>
  <c r="J334" i="31" s="1"/>
  <c r="P334" i="31" s="1"/>
  <c r="A345" i="27"/>
  <c r="D353" i="26"/>
  <c r="A327" i="20"/>
  <c r="D336" i="31"/>
  <c r="Q335" i="31"/>
  <c r="F332" i="30"/>
  <c r="D351" i="30"/>
  <c r="Q350" i="30"/>
  <c r="S331" i="25"/>
  <c r="I351" i="30"/>
  <c r="J350" i="30"/>
  <c r="P350" i="30" s="1"/>
  <c r="H350" i="26" s="1"/>
  <c r="E352" i="25"/>
  <c r="F352" i="25" s="1"/>
  <c r="E352" i="30"/>
  <c r="R332" i="25"/>
  <c r="I333" i="26"/>
  <c r="J332" i="26"/>
  <c r="K332" i="26" s="1"/>
  <c r="R332" i="5"/>
  <c r="F333" i="31"/>
  <c r="G333" i="26"/>
  <c r="P333" i="25"/>
  <c r="S332" i="5"/>
  <c r="I333" i="8"/>
  <c r="J333" i="8" s="1"/>
  <c r="K333" i="8" s="1"/>
  <c r="S333" i="5" s="1"/>
  <c r="P333" i="5"/>
  <c r="E334" i="5"/>
  <c r="F334" i="5" s="1"/>
  <c r="Q353" i="25"/>
  <c r="E333" i="8"/>
  <c r="G333" i="8" s="1"/>
  <c r="H333" i="8" s="1"/>
  <c r="I333" i="5"/>
  <c r="J334" i="5" s="1"/>
  <c r="L333" i="5"/>
  <c r="M334" i="5" s="1"/>
  <c r="I333" i="25"/>
  <c r="J334" i="25" s="1"/>
  <c r="L333" i="25"/>
  <c r="M334" i="25" s="1"/>
  <c r="D335" i="8"/>
  <c r="Q335" i="5"/>
  <c r="A346" i="27" a="1"/>
  <c r="A328" i="20" a="1"/>
  <c r="E352" i="26" l="1"/>
  <c r="E334" i="31"/>
  <c r="I334" i="31" s="1"/>
  <c r="J335" i="31" s="1"/>
  <c r="P335" i="31" s="1"/>
  <c r="A346" i="27"/>
  <c r="D354" i="26"/>
  <c r="A328" i="20"/>
  <c r="D337" i="31"/>
  <c r="Q336" i="31"/>
  <c r="F333" i="30"/>
  <c r="Q351" i="30"/>
  <c r="D352" i="30"/>
  <c r="J351" i="30"/>
  <c r="P351" i="30" s="1"/>
  <c r="H351" i="26" s="1"/>
  <c r="I352" i="30"/>
  <c r="S332" i="25"/>
  <c r="E353" i="25"/>
  <c r="F353" i="25" s="1"/>
  <c r="E353" i="30"/>
  <c r="I334" i="26"/>
  <c r="R333" i="25"/>
  <c r="P334" i="25"/>
  <c r="R334" i="25" s="1"/>
  <c r="J333" i="26"/>
  <c r="K333" i="26" s="1"/>
  <c r="R333" i="5"/>
  <c r="F334" i="31"/>
  <c r="G334" i="26"/>
  <c r="I334" i="8"/>
  <c r="J334" i="8" s="1"/>
  <c r="K334" i="8" s="1"/>
  <c r="S334" i="5" s="1"/>
  <c r="I334" i="5"/>
  <c r="J335" i="5" s="1"/>
  <c r="P334" i="5"/>
  <c r="E334" i="8"/>
  <c r="G334" i="8" s="1"/>
  <c r="H334" i="8" s="1"/>
  <c r="L334" i="25"/>
  <c r="M335" i="25" s="1"/>
  <c r="I334" i="25"/>
  <c r="J335" i="25" s="1"/>
  <c r="L334" i="5"/>
  <c r="M335" i="5" s="1"/>
  <c r="Q354" i="25"/>
  <c r="E335" i="5"/>
  <c r="F335" i="5" s="1"/>
  <c r="D336" i="8"/>
  <c r="Q336" i="5"/>
  <c r="A329" i="20" a="1"/>
  <c r="A347" i="27" a="1"/>
  <c r="E353" i="26" l="1"/>
  <c r="E335" i="31"/>
  <c r="I335" i="31" s="1"/>
  <c r="J336" i="31" s="1"/>
  <c r="P336" i="31" s="1"/>
  <c r="A347" i="27"/>
  <c r="D355" i="26"/>
  <c r="A329" i="20"/>
  <c r="D338" i="31"/>
  <c r="Q337" i="31"/>
  <c r="F334" i="30"/>
  <c r="Q352" i="30"/>
  <c r="D353" i="30"/>
  <c r="I353" i="30"/>
  <c r="S333" i="25"/>
  <c r="E354" i="25"/>
  <c r="F354" i="25" s="1"/>
  <c r="E354" i="30"/>
  <c r="J352" i="30"/>
  <c r="P352" i="30" s="1"/>
  <c r="H352" i="26" s="1"/>
  <c r="I335" i="26"/>
  <c r="P335" i="25"/>
  <c r="J334" i="26"/>
  <c r="K334" i="26" s="1"/>
  <c r="F335" i="31"/>
  <c r="G335" i="26"/>
  <c r="R334" i="5"/>
  <c r="I335" i="8"/>
  <c r="J335" i="8" s="1"/>
  <c r="K335" i="8" s="1"/>
  <c r="E335" i="8"/>
  <c r="G335" i="8" s="1"/>
  <c r="H335" i="8" s="1"/>
  <c r="I335" i="5"/>
  <c r="J336" i="5" s="1"/>
  <c r="L335" i="5"/>
  <c r="M336" i="5" s="1"/>
  <c r="P335" i="5"/>
  <c r="E336" i="5"/>
  <c r="F336" i="5" s="1"/>
  <c r="L335" i="25"/>
  <c r="M336" i="25" s="1"/>
  <c r="I335" i="25"/>
  <c r="J336" i="25" s="1"/>
  <c r="Q355" i="25"/>
  <c r="D337" i="8"/>
  <c r="Q337" i="5"/>
  <c r="A348" i="27" a="1"/>
  <c r="A330" i="20" a="1"/>
  <c r="E354" i="26" l="1"/>
  <c r="E336" i="31"/>
  <c r="I336" i="31" s="1"/>
  <c r="J337" i="31" s="1"/>
  <c r="P337" i="31" s="1"/>
  <c r="A348" i="27"/>
  <c r="D356" i="26"/>
  <c r="A330" i="20"/>
  <c r="Q338" i="31"/>
  <c r="D339" i="31"/>
  <c r="F335" i="30"/>
  <c r="D354" i="30"/>
  <c r="Q353" i="30"/>
  <c r="I354" i="30"/>
  <c r="J353" i="30"/>
  <c r="P353" i="30" s="1"/>
  <c r="H353" i="26" s="1"/>
  <c r="S334" i="25"/>
  <c r="E355" i="25"/>
  <c r="F355" i="25" s="1"/>
  <c r="E355" i="30"/>
  <c r="I336" i="26"/>
  <c r="R335" i="25"/>
  <c r="P336" i="25"/>
  <c r="R336" i="25" s="1"/>
  <c r="J335" i="26"/>
  <c r="K335" i="26" s="1"/>
  <c r="R335" i="5"/>
  <c r="F336" i="31"/>
  <c r="G336" i="26"/>
  <c r="S335" i="5"/>
  <c r="I336" i="8"/>
  <c r="J336" i="8" s="1"/>
  <c r="K336" i="8" s="1"/>
  <c r="S336" i="5" s="1"/>
  <c r="P336" i="5"/>
  <c r="L336" i="5"/>
  <c r="M337" i="5" s="1"/>
  <c r="E336" i="8"/>
  <c r="G336" i="8" s="1"/>
  <c r="H336" i="8" s="1"/>
  <c r="I336" i="5"/>
  <c r="J337" i="5" s="1"/>
  <c r="L336" i="25"/>
  <c r="M337" i="25" s="1"/>
  <c r="I336" i="25"/>
  <c r="J337" i="25" s="1"/>
  <c r="E337" i="5"/>
  <c r="F337" i="5" s="1"/>
  <c r="Q356" i="25"/>
  <c r="D338" i="8"/>
  <c r="Q338" i="5"/>
  <c r="A331" i="20" a="1"/>
  <c r="A349" i="27" a="1"/>
  <c r="E355" i="26" l="1"/>
  <c r="E337" i="31"/>
  <c r="I337" i="31" s="1"/>
  <c r="J338" i="31" s="1"/>
  <c r="P338" i="31" s="1"/>
  <c r="A349" i="27"/>
  <c r="D357" i="26"/>
  <c r="A331" i="20"/>
  <c r="D340" i="31"/>
  <c r="Q339" i="31"/>
  <c r="F336" i="30"/>
  <c r="Q354" i="30"/>
  <c r="D355" i="30"/>
  <c r="S335" i="25"/>
  <c r="J354" i="30"/>
  <c r="P354" i="30" s="1"/>
  <c r="H354" i="26" s="1"/>
  <c r="E356" i="25"/>
  <c r="F356" i="25" s="1"/>
  <c r="E356" i="30"/>
  <c r="I355" i="30"/>
  <c r="I337" i="26"/>
  <c r="J336" i="26"/>
  <c r="K336" i="26" s="1"/>
  <c r="R336" i="5"/>
  <c r="F337" i="31"/>
  <c r="G337" i="26"/>
  <c r="P337" i="25"/>
  <c r="I337" i="8"/>
  <c r="J337" i="8" s="1"/>
  <c r="K337" i="8" s="1"/>
  <c r="S337" i="5" s="1"/>
  <c r="P337" i="5"/>
  <c r="L337" i="25"/>
  <c r="M338" i="25" s="1"/>
  <c r="I337" i="25"/>
  <c r="J338" i="25" s="1"/>
  <c r="E338" i="5"/>
  <c r="F338" i="5" s="1"/>
  <c r="Q357" i="25"/>
  <c r="E337" i="8"/>
  <c r="G337" i="8" s="1"/>
  <c r="H337" i="8" s="1"/>
  <c r="I337" i="5"/>
  <c r="J338" i="5" s="1"/>
  <c r="L337" i="5"/>
  <c r="M338" i="5" s="1"/>
  <c r="D339" i="8"/>
  <c r="Q339" i="5"/>
  <c r="A350" i="27" a="1"/>
  <c r="A332" i="20" a="1"/>
  <c r="E356" i="26" l="1"/>
  <c r="E338" i="31"/>
  <c r="I338" i="31" s="1"/>
  <c r="J339" i="31" s="1"/>
  <c r="P339" i="31" s="1"/>
  <c r="F338" i="31"/>
  <c r="A350" i="27"/>
  <c r="D358" i="26"/>
  <c r="A332" i="20"/>
  <c r="Q340" i="31"/>
  <c r="D341" i="31"/>
  <c r="F337" i="30"/>
  <c r="Q355" i="30"/>
  <c r="D356" i="30"/>
  <c r="J355" i="30"/>
  <c r="P355" i="30" s="1"/>
  <c r="H355" i="26" s="1"/>
  <c r="I356" i="30"/>
  <c r="S336" i="25"/>
  <c r="E357" i="25"/>
  <c r="F357" i="25" s="1"/>
  <c r="E357" i="30"/>
  <c r="R337" i="25"/>
  <c r="I338" i="26"/>
  <c r="J337" i="26"/>
  <c r="K337" i="26" s="1"/>
  <c r="R337" i="5"/>
  <c r="G338" i="26"/>
  <c r="P338" i="25"/>
  <c r="I338" i="8"/>
  <c r="J338" i="8" s="1"/>
  <c r="K338" i="8" s="1"/>
  <c r="P338" i="5"/>
  <c r="E338" i="8"/>
  <c r="G338" i="8" s="1"/>
  <c r="H338" i="8" s="1"/>
  <c r="L338" i="5"/>
  <c r="M339" i="5" s="1"/>
  <c r="Q358" i="25"/>
  <c r="I338" i="5"/>
  <c r="J339" i="5" s="1"/>
  <c r="L338" i="25"/>
  <c r="M339" i="25" s="1"/>
  <c r="I338" i="25"/>
  <c r="J339" i="25" s="1"/>
  <c r="E339" i="5"/>
  <c r="F339" i="5" s="1"/>
  <c r="D340" i="8"/>
  <c r="Q340" i="5"/>
  <c r="A351" i="27" a="1"/>
  <c r="A333" i="20" a="1"/>
  <c r="E357" i="26" l="1"/>
  <c r="E339" i="31"/>
  <c r="I339" i="31" s="1"/>
  <c r="J340" i="31" s="1"/>
  <c r="P340" i="31" s="1"/>
  <c r="A351" i="27"/>
  <c r="D359" i="26"/>
  <c r="A333" i="20"/>
  <c r="Q341" i="31"/>
  <c r="D342" i="31"/>
  <c r="F338" i="30"/>
  <c r="Q356" i="30"/>
  <c r="D357" i="30"/>
  <c r="J356" i="30"/>
  <c r="P356" i="30" s="1"/>
  <c r="H356" i="26" s="1"/>
  <c r="S337" i="25"/>
  <c r="E358" i="25"/>
  <c r="F358" i="25" s="1"/>
  <c r="E358" i="30"/>
  <c r="I357" i="30"/>
  <c r="R338" i="25"/>
  <c r="I339" i="26"/>
  <c r="J338" i="26"/>
  <c r="K338" i="26" s="1"/>
  <c r="R338" i="5"/>
  <c r="F339" i="31"/>
  <c r="G339" i="26"/>
  <c r="S338" i="5"/>
  <c r="P339" i="25"/>
  <c r="I339" i="8"/>
  <c r="J339" i="8" s="1"/>
  <c r="K339" i="8" s="1"/>
  <c r="S339" i="5" s="1"/>
  <c r="P339" i="5"/>
  <c r="L339" i="5"/>
  <c r="M340" i="5" s="1"/>
  <c r="E339" i="8"/>
  <c r="G339" i="8" s="1"/>
  <c r="H339" i="8" s="1"/>
  <c r="I339" i="5"/>
  <c r="J340" i="5" s="1"/>
  <c r="Q359" i="25"/>
  <c r="E340" i="5"/>
  <c r="F340" i="5" s="1"/>
  <c r="I339" i="25"/>
  <c r="J340" i="25" s="1"/>
  <c r="L339" i="25"/>
  <c r="M340" i="25" s="1"/>
  <c r="D341" i="8"/>
  <c r="Q341" i="5"/>
  <c r="A352" i="27" a="1"/>
  <c r="A334" i="20" a="1"/>
  <c r="E358" i="26" l="1"/>
  <c r="E340" i="31"/>
  <c r="I340" i="31" s="1"/>
  <c r="J341" i="31" s="1"/>
  <c r="P341" i="31" s="1"/>
  <c r="A352" i="27"/>
  <c r="D360" i="26"/>
  <c r="A334" i="20"/>
  <c r="D343" i="31"/>
  <c r="Q342" i="31"/>
  <c r="F339" i="30"/>
  <c r="Q357" i="30"/>
  <c r="D358" i="30"/>
  <c r="S338" i="25"/>
  <c r="I358" i="30"/>
  <c r="E359" i="25"/>
  <c r="F359" i="25" s="1"/>
  <c r="E359" i="30"/>
  <c r="J357" i="30"/>
  <c r="P357" i="30" s="1"/>
  <c r="H357" i="26" s="1"/>
  <c r="R339" i="25"/>
  <c r="I340" i="26"/>
  <c r="J339" i="26"/>
  <c r="K339" i="26" s="1"/>
  <c r="R339" i="5"/>
  <c r="F340" i="31"/>
  <c r="G340" i="26"/>
  <c r="P340" i="25"/>
  <c r="I340" i="8"/>
  <c r="J340" i="8" s="1"/>
  <c r="K340" i="8" s="1"/>
  <c r="S340" i="5" s="1"/>
  <c r="P340" i="5"/>
  <c r="I340" i="25"/>
  <c r="J341" i="25" s="1"/>
  <c r="L340" i="25"/>
  <c r="M341" i="25" s="1"/>
  <c r="E340" i="8"/>
  <c r="G340" i="8" s="1"/>
  <c r="H340" i="8" s="1"/>
  <c r="E341" i="5"/>
  <c r="F341" i="5" s="1"/>
  <c r="Q360" i="25"/>
  <c r="I340" i="5"/>
  <c r="J341" i="5" s="1"/>
  <c r="L340" i="5"/>
  <c r="M341" i="5" s="1"/>
  <c r="D342" i="8"/>
  <c r="Q342" i="5"/>
  <c r="A335" i="20" a="1"/>
  <c r="A353" i="27" a="1"/>
  <c r="E359" i="26" l="1"/>
  <c r="E341" i="31"/>
  <c r="I341" i="31" s="1"/>
  <c r="J342" i="31" s="1"/>
  <c r="P342" i="31" s="1"/>
  <c r="A353" i="27"/>
  <c r="D361" i="26"/>
  <c r="A335" i="20"/>
  <c r="D344" i="31"/>
  <c r="Q343" i="31"/>
  <c r="F340" i="30"/>
  <c r="D359" i="30"/>
  <c r="Q358" i="30"/>
  <c r="I359" i="30"/>
  <c r="J358" i="30"/>
  <c r="P358" i="30" s="1"/>
  <c r="H358" i="26" s="1"/>
  <c r="S339" i="25"/>
  <c r="E360" i="25"/>
  <c r="F360" i="25" s="1"/>
  <c r="E360" i="30"/>
  <c r="R340" i="25"/>
  <c r="I341" i="26"/>
  <c r="J340" i="26"/>
  <c r="K340" i="26" s="1"/>
  <c r="R340" i="5"/>
  <c r="F341" i="31"/>
  <c r="G341" i="26"/>
  <c r="P341" i="25"/>
  <c r="I341" i="8"/>
  <c r="J341" i="8" s="1"/>
  <c r="K341" i="8" s="1"/>
  <c r="S341" i="5" s="1"/>
  <c r="P341" i="5"/>
  <c r="E342" i="5"/>
  <c r="F342" i="5" s="1"/>
  <c r="E341" i="8"/>
  <c r="G341" i="8" s="1"/>
  <c r="H341" i="8" s="1"/>
  <c r="L341" i="25"/>
  <c r="M342" i="25" s="1"/>
  <c r="I341" i="25"/>
  <c r="J342" i="25" s="1"/>
  <c r="I341" i="5"/>
  <c r="J342" i="5" s="1"/>
  <c r="L341" i="5"/>
  <c r="M342" i="5" s="1"/>
  <c r="Q361" i="25"/>
  <c r="D343" i="8"/>
  <c r="Q343" i="5"/>
  <c r="A336" i="20" a="1"/>
  <c r="A354" i="27" a="1"/>
  <c r="E360" i="26" l="1"/>
  <c r="E342" i="31"/>
  <c r="I342" i="31" s="1"/>
  <c r="J343" i="31" s="1"/>
  <c r="P343" i="31" s="1"/>
  <c r="A354" i="27"/>
  <c r="D362" i="26"/>
  <c r="A336" i="20"/>
  <c r="D345" i="31"/>
  <c r="Q344" i="31"/>
  <c r="F341" i="30"/>
  <c r="D360" i="30"/>
  <c r="Q359" i="30"/>
  <c r="J359" i="30"/>
  <c r="P359" i="30" s="1"/>
  <c r="H359" i="26" s="1"/>
  <c r="S340" i="25"/>
  <c r="E361" i="25"/>
  <c r="F361" i="25" s="1"/>
  <c r="E361" i="30"/>
  <c r="I360" i="30"/>
  <c r="R341" i="25"/>
  <c r="I342" i="26"/>
  <c r="J341" i="26"/>
  <c r="K341" i="26" s="1"/>
  <c r="F342" i="31"/>
  <c r="G342" i="26"/>
  <c r="R341" i="5"/>
  <c r="P342" i="25"/>
  <c r="I342" i="5"/>
  <c r="J343" i="5" s="1"/>
  <c r="I342" i="8"/>
  <c r="J342" i="8" s="1"/>
  <c r="K342" i="8" s="1"/>
  <c r="P342" i="5"/>
  <c r="E342" i="8"/>
  <c r="G342" i="8" s="1"/>
  <c r="H342" i="8" s="1"/>
  <c r="E343" i="5"/>
  <c r="F343" i="5" s="1"/>
  <c r="L342" i="25"/>
  <c r="M343" i="25" s="1"/>
  <c r="I342" i="25"/>
  <c r="J343" i="25" s="1"/>
  <c r="Q362" i="25"/>
  <c r="L342" i="5"/>
  <c r="M343" i="5" s="1"/>
  <c r="D344" i="8"/>
  <c r="Q344" i="5"/>
  <c r="A355" i="27" a="1"/>
  <c r="A337" i="20" a="1"/>
  <c r="E361" i="26" l="1"/>
  <c r="E343" i="31"/>
  <c r="I343" i="31" s="1"/>
  <c r="J344" i="31" s="1"/>
  <c r="P344" i="31" s="1"/>
  <c r="A355" i="27"/>
  <c r="D363" i="26"/>
  <c r="A337" i="20"/>
  <c r="D346" i="31"/>
  <c r="Q345" i="31"/>
  <c r="F342" i="30"/>
  <c r="Q360" i="30"/>
  <c r="D361" i="30"/>
  <c r="I361" i="30"/>
  <c r="S341" i="25"/>
  <c r="E362" i="25"/>
  <c r="F362" i="25" s="1"/>
  <c r="E362" i="30"/>
  <c r="J360" i="30"/>
  <c r="P360" i="30" s="1"/>
  <c r="H360" i="26" s="1"/>
  <c r="R342" i="25"/>
  <c r="I343" i="26"/>
  <c r="P343" i="25"/>
  <c r="J342" i="26"/>
  <c r="K342" i="26" s="1"/>
  <c r="R342" i="5"/>
  <c r="F343" i="31"/>
  <c r="G343" i="26"/>
  <c r="S342" i="5"/>
  <c r="I343" i="8"/>
  <c r="J343" i="8" s="1"/>
  <c r="K343" i="8" s="1"/>
  <c r="P343" i="5"/>
  <c r="L343" i="5"/>
  <c r="M344" i="5" s="1"/>
  <c r="E344" i="5"/>
  <c r="F344" i="5" s="1"/>
  <c r="I343" i="5"/>
  <c r="J344" i="5" s="1"/>
  <c r="E343" i="8"/>
  <c r="G343" i="8" s="1"/>
  <c r="H343" i="8" s="1"/>
  <c r="I343" i="25"/>
  <c r="J344" i="25" s="1"/>
  <c r="L343" i="25"/>
  <c r="M344" i="25" s="1"/>
  <c r="Q363" i="25"/>
  <c r="D345" i="8"/>
  <c r="Q345" i="5"/>
  <c r="A338" i="20" a="1"/>
  <c r="A356" i="27" a="1"/>
  <c r="E362" i="26" l="1"/>
  <c r="E344" i="31"/>
  <c r="I344" i="31" s="1"/>
  <c r="J345" i="31" s="1"/>
  <c r="P345" i="31" s="1"/>
  <c r="F344" i="31"/>
  <c r="A356" i="27"/>
  <c r="D364" i="26"/>
  <c r="A338" i="20"/>
  <c r="Q346" i="31"/>
  <c r="D347" i="31"/>
  <c r="F343" i="30"/>
  <c r="Q361" i="30"/>
  <c r="D362" i="30"/>
  <c r="J361" i="30"/>
  <c r="P361" i="30" s="1"/>
  <c r="H361" i="26" s="1"/>
  <c r="E363" i="25"/>
  <c r="F363" i="25" s="1"/>
  <c r="E363" i="30"/>
  <c r="I362" i="30"/>
  <c r="S342" i="25"/>
  <c r="I344" i="26"/>
  <c r="R343" i="25"/>
  <c r="J343" i="26"/>
  <c r="K343" i="26" s="1"/>
  <c r="R343" i="5"/>
  <c r="G344" i="26"/>
  <c r="P344" i="25"/>
  <c r="L344" i="5"/>
  <c r="M345" i="5" s="1"/>
  <c r="I344" i="8"/>
  <c r="J344" i="8" s="1"/>
  <c r="K344" i="8" s="1"/>
  <c r="S344" i="5" s="1"/>
  <c r="E344" i="8"/>
  <c r="G344" i="8" s="1"/>
  <c r="H344" i="8" s="1"/>
  <c r="S343" i="5"/>
  <c r="P344" i="5"/>
  <c r="I344" i="5"/>
  <c r="J345" i="5" s="1"/>
  <c r="E345" i="5"/>
  <c r="F345" i="5" s="1"/>
  <c r="L344" i="25"/>
  <c r="M345" i="25" s="1"/>
  <c r="I344" i="25"/>
  <c r="J345" i="25" s="1"/>
  <c r="Q364" i="25"/>
  <c r="D346" i="8"/>
  <c r="Q346" i="5"/>
  <c r="A339" i="20" a="1"/>
  <c r="A357" i="27" a="1"/>
  <c r="E363" i="26" l="1"/>
  <c r="E345" i="31"/>
  <c r="I345" i="31" s="1"/>
  <c r="J346" i="31" s="1"/>
  <c r="P346" i="31" s="1"/>
  <c r="A357" i="27"/>
  <c r="D365" i="26"/>
  <c r="A339" i="20"/>
  <c r="D348" i="31"/>
  <c r="Q347" i="31"/>
  <c r="F344" i="30"/>
  <c r="D363" i="30"/>
  <c r="Q362" i="30"/>
  <c r="I363" i="30"/>
  <c r="S343" i="25"/>
  <c r="E364" i="25"/>
  <c r="F364" i="25" s="1"/>
  <c r="E364" i="30"/>
  <c r="J362" i="30"/>
  <c r="P362" i="30" s="1"/>
  <c r="H362" i="26" s="1"/>
  <c r="R344" i="25"/>
  <c r="I345" i="26"/>
  <c r="J344" i="26"/>
  <c r="K344" i="26" s="1"/>
  <c r="R344" i="5"/>
  <c r="F345" i="31"/>
  <c r="G345" i="26"/>
  <c r="P345" i="25"/>
  <c r="I345" i="8"/>
  <c r="J345" i="8" s="1"/>
  <c r="K345" i="8" s="1"/>
  <c r="L345" i="5"/>
  <c r="M346" i="5" s="1"/>
  <c r="P345" i="5"/>
  <c r="I345" i="5"/>
  <c r="J346" i="5" s="1"/>
  <c r="E346" i="5"/>
  <c r="F346" i="5" s="1"/>
  <c r="L345" i="25"/>
  <c r="M346" i="25" s="1"/>
  <c r="I345" i="25"/>
  <c r="J346" i="25" s="1"/>
  <c r="E345" i="8"/>
  <c r="G345" i="8" s="1"/>
  <c r="H345" i="8" s="1"/>
  <c r="Q365" i="25"/>
  <c r="D347" i="8"/>
  <c r="Q347" i="5"/>
  <c r="A340" i="20" a="1"/>
  <c r="A358" i="27" a="1"/>
  <c r="E364" i="26" l="1"/>
  <c r="E346" i="31"/>
  <c r="I346" i="31" s="1"/>
  <c r="J347" i="31" s="1"/>
  <c r="P347" i="31" s="1"/>
  <c r="A358" i="27"/>
  <c r="D366" i="26"/>
  <c r="A340" i="20"/>
  <c r="Q348" i="31"/>
  <c r="D349" i="31"/>
  <c r="F345" i="30"/>
  <c r="D364" i="30"/>
  <c r="Q363" i="30"/>
  <c r="J363" i="30"/>
  <c r="P363" i="30" s="1"/>
  <c r="H363" i="26" s="1"/>
  <c r="I364" i="30"/>
  <c r="E365" i="25"/>
  <c r="F365" i="25" s="1"/>
  <c r="E365" i="30"/>
  <c r="S344" i="25"/>
  <c r="P346" i="25"/>
  <c r="R346" i="25" s="1"/>
  <c r="R345" i="25"/>
  <c r="I346" i="26"/>
  <c r="J345" i="26"/>
  <c r="K345" i="26" s="1"/>
  <c r="R345" i="5"/>
  <c r="F346" i="31"/>
  <c r="G346" i="26"/>
  <c r="P346" i="5"/>
  <c r="S345" i="5"/>
  <c r="I346" i="8"/>
  <c r="J346" i="8" s="1"/>
  <c r="K346" i="8" s="1"/>
  <c r="S346" i="5" s="1"/>
  <c r="E346" i="8"/>
  <c r="G346" i="8" s="1"/>
  <c r="H346" i="8" s="1"/>
  <c r="L346" i="25"/>
  <c r="M347" i="25" s="1"/>
  <c r="I346" i="25"/>
  <c r="J347" i="25" s="1"/>
  <c r="E347" i="5"/>
  <c r="F347" i="5" s="1"/>
  <c r="I346" i="5"/>
  <c r="J347" i="5" s="1"/>
  <c r="L346" i="5"/>
  <c r="M347" i="5" s="1"/>
  <c r="Q366" i="25"/>
  <c r="D348" i="8"/>
  <c r="Q348" i="5"/>
  <c r="A359" i="27" a="1"/>
  <c r="A341" i="20" a="1"/>
  <c r="E365" i="26" l="1"/>
  <c r="E347" i="31"/>
  <c r="I347" i="31" s="1"/>
  <c r="J348" i="31" s="1"/>
  <c r="P348" i="31" s="1"/>
  <c r="A359" i="27"/>
  <c r="D367" i="26"/>
  <c r="A341" i="20"/>
  <c r="Q349" i="31"/>
  <c r="D350" i="31"/>
  <c r="F346" i="30"/>
  <c r="Q364" i="30"/>
  <c r="D365" i="30"/>
  <c r="I347" i="26"/>
  <c r="I365" i="30"/>
  <c r="S345" i="25"/>
  <c r="J364" i="30"/>
  <c r="P364" i="30" s="1"/>
  <c r="H364" i="26" s="1"/>
  <c r="E366" i="25"/>
  <c r="F366" i="25" s="1"/>
  <c r="E366" i="30"/>
  <c r="R346" i="5"/>
  <c r="J346" i="26"/>
  <c r="K346" i="26" s="1"/>
  <c r="F347" i="31"/>
  <c r="G347" i="26"/>
  <c r="P347" i="25"/>
  <c r="I347" i="8"/>
  <c r="J347" i="8" s="1"/>
  <c r="K347" i="8" s="1"/>
  <c r="P347" i="5"/>
  <c r="E348" i="5"/>
  <c r="F348" i="5" s="1"/>
  <c r="I347" i="5"/>
  <c r="J348" i="5" s="1"/>
  <c r="L347" i="5"/>
  <c r="M348" i="5" s="1"/>
  <c r="I347" i="25"/>
  <c r="J348" i="25" s="1"/>
  <c r="L347" i="25"/>
  <c r="M348" i="25" s="1"/>
  <c r="E347" i="8"/>
  <c r="G347" i="8" s="1"/>
  <c r="H347" i="8" s="1"/>
  <c r="Q367" i="25"/>
  <c r="D349" i="8"/>
  <c r="Q349" i="5"/>
  <c r="A360" i="27" a="1"/>
  <c r="A342" i="20" a="1"/>
  <c r="E366" i="26" l="1"/>
  <c r="E348" i="31"/>
  <c r="I348" i="31" s="1"/>
  <c r="J349" i="31" s="1"/>
  <c r="P349" i="31" s="1"/>
  <c r="A360" i="27"/>
  <c r="D368" i="26"/>
  <c r="A342" i="20"/>
  <c r="Q350" i="31"/>
  <c r="D351" i="31"/>
  <c r="F347" i="30"/>
  <c r="D366" i="30"/>
  <c r="Q365" i="30"/>
  <c r="I366" i="30"/>
  <c r="J365" i="30"/>
  <c r="P365" i="30" s="1"/>
  <c r="H365" i="26" s="1"/>
  <c r="S346" i="25"/>
  <c r="E367" i="25"/>
  <c r="F367" i="25" s="1"/>
  <c r="E367" i="30"/>
  <c r="R347" i="25"/>
  <c r="I348" i="26"/>
  <c r="R347" i="5"/>
  <c r="F348" i="31"/>
  <c r="G348" i="26"/>
  <c r="J347" i="26"/>
  <c r="K347" i="26" s="1"/>
  <c r="P348" i="25"/>
  <c r="S347" i="5"/>
  <c r="I348" i="5"/>
  <c r="J349" i="5" s="1"/>
  <c r="I348" i="8"/>
  <c r="J348" i="8" s="1"/>
  <c r="K348" i="8" s="1"/>
  <c r="P348" i="5"/>
  <c r="E349" i="5"/>
  <c r="F349" i="5" s="1"/>
  <c r="E348" i="8"/>
  <c r="G348" i="8" s="1"/>
  <c r="H348" i="8" s="1"/>
  <c r="Q368" i="25"/>
  <c r="I348" i="25"/>
  <c r="J349" i="25" s="1"/>
  <c r="L348" i="25"/>
  <c r="M349" i="25" s="1"/>
  <c r="L348" i="5"/>
  <c r="M349" i="5" s="1"/>
  <c r="D350" i="8"/>
  <c r="Q350" i="5"/>
  <c r="A343" i="20" a="1"/>
  <c r="A361" i="27" a="1"/>
  <c r="E367" i="26" l="1"/>
  <c r="E349" i="31"/>
  <c r="I349" i="31" s="1"/>
  <c r="J350" i="31" s="1"/>
  <c r="P350" i="31" s="1"/>
  <c r="F349" i="31"/>
  <c r="A361" i="27"/>
  <c r="D369" i="26"/>
  <c r="A343" i="20"/>
  <c r="D352" i="31"/>
  <c r="Q351" i="31"/>
  <c r="F348" i="30"/>
  <c r="Q366" i="30"/>
  <c r="D367" i="30"/>
  <c r="S347" i="25"/>
  <c r="J366" i="30"/>
  <c r="P366" i="30" s="1"/>
  <c r="H366" i="26" s="1"/>
  <c r="E368" i="25"/>
  <c r="F368" i="25" s="1"/>
  <c r="E368" i="30"/>
  <c r="I367" i="30"/>
  <c r="R348" i="25"/>
  <c r="I349" i="26"/>
  <c r="R348" i="5"/>
  <c r="J348" i="26"/>
  <c r="K348" i="26" s="1"/>
  <c r="G349" i="26"/>
  <c r="P349" i="25"/>
  <c r="S348" i="5"/>
  <c r="I349" i="8"/>
  <c r="J349" i="8" s="1"/>
  <c r="K349" i="8" s="1"/>
  <c r="S349" i="5" s="1"/>
  <c r="P349" i="5"/>
  <c r="Q369" i="25"/>
  <c r="E350" i="5"/>
  <c r="F350" i="5" s="1"/>
  <c r="E349" i="8"/>
  <c r="G349" i="8" s="1"/>
  <c r="H349" i="8" s="1"/>
  <c r="I349" i="25"/>
  <c r="J350" i="25" s="1"/>
  <c r="L349" i="25"/>
  <c r="M350" i="25" s="1"/>
  <c r="L349" i="5"/>
  <c r="M350" i="5" s="1"/>
  <c r="I349" i="5"/>
  <c r="J350" i="5" s="1"/>
  <c r="D351" i="8"/>
  <c r="Q351" i="5"/>
  <c r="A344" i="20" a="1"/>
  <c r="A362" i="27" a="1"/>
  <c r="E368" i="26" l="1"/>
  <c r="E350" i="31"/>
  <c r="I350" i="31" s="1"/>
  <c r="J351" i="31" s="1"/>
  <c r="P351" i="31" s="1"/>
  <c r="A362" i="27"/>
  <c r="D370" i="26"/>
  <c r="A344" i="20"/>
  <c r="Q352" i="31"/>
  <c r="D353" i="31"/>
  <c r="F349" i="30"/>
  <c r="Q367" i="30"/>
  <c r="D368" i="30"/>
  <c r="I368" i="30"/>
  <c r="S348" i="25"/>
  <c r="J367" i="30"/>
  <c r="P367" i="30" s="1"/>
  <c r="H367" i="26" s="1"/>
  <c r="E369" i="25"/>
  <c r="F369" i="25" s="1"/>
  <c r="E369" i="30"/>
  <c r="R349" i="25"/>
  <c r="I350" i="26"/>
  <c r="J349" i="26"/>
  <c r="K349" i="26" s="1"/>
  <c r="R349" i="5"/>
  <c r="F350" i="31"/>
  <c r="G350" i="26"/>
  <c r="P350" i="25"/>
  <c r="I350" i="8"/>
  <c r="J350" i="8" s="1"/>
  <c r="K350" i="8" s="1"/>
  <c r="S350" i="5" s="1"/>
  <c r="P350" i="5"/>
  <c r="Q370" i="25"/>
  <c r="L350" i="25"/>
  <c r="M351" i="25" s="1"/>
  <c r="I350" i="25"/>
  <c r="J351" i="25" s="1"/>
  <c r="L350" i="5"/>
  <c r="M351" i="5" s="1"/>
  <c r="E351" i="5"/>
  <c r="F351" i="5" s="1"/>
  <c r="E350" i="8"/>
  <c r="G350" i="8" s="1"/>
  <c r="H350" i="8" s="1"/>
  <c r="I350" i="5"/>
  <c r="J351" i="5" s="1"/>
  <c r="D352" i="8"/>
  <c r="Q352" i="5"/>
  <c r="A363" i="27" a="1"/>
  <c r="A345" i="20" a="1"/>
  <c r="E369" i="26" l="1"/>
  <c r="E351" i="31"/>
  <c r="I351" i="31" s="1"/>
  <c r="J352" i="31" s="1"/>
  <c r="P352" i="31" s="1"/>
  <c r="A363" i="27"/>
  <c r="D371" i="26"/>
  <c r="A345" i="20"/>
  <c r="D354" i="31"/>
  <c r="Q353" i="31"/>
  <c r="F350" i="30"/>
  <c r="Q368" i="30"/>
  <c r="D369" i="30"/>
  <c r="J368" i="30"/>
  <c r="P368" i="30" s="1"/>
  <c r="H368" i="26" s="1"/>
  <c r="S349" i="25"/>
  <c r="E370" i="25"/>
  <c r="F370" i="25" s="1"/>
  <c r="E370" i="30"/>
  <c r="I369" i="30"/>
  <c r="R350" i="25"/>
  <c r="I351" i="26"/>
  <c r="J350" i="26"/>
  <c r="K350" i="26" s="1"/>
  <c r="R350" i="5"/>
  <c r="F351" i="31"/>
  <c r="G351" i="26"/>
  <c r="P351" i="25"/>
  <c r="I351" i="8"/>
  <c r="J351" i="8" s="1"/>
  <c r="K351" i="8" s="1"/>
  <c r="P351" i="5"/>
  <c r="I351" i="5"/>
  <c r="J352" i="5" s="1"/>
  <c r="L351" i="5"/>
  <c r="M352" i="5" s="1"/>
  <c r="E351" i="8"/>
  <c r="G351" i="8" s="1"/>
  <c r="H351" i="8" s="1"/>
  <c r="E352" i="5"/>
  <c r="F352" i="5" s="1"/>
  <c r="L351" i="25"/>
  <c r="M352" i="25" s="1"/>
  <c r="I351" i="25"/>
  <c r="J352" i="25" s="1"/>
  <c r="Q371" i="25"/>
  <c r="D353" i="8"/>
  <c r="Q353" i="5"/>
  <c r="A364" i="27" a="1"/>
  <c r="A346" i="20" a="1"/>
  <c r="E370" i="26" l="1"/>
  <c r="E352" i="31"/>
  <c r="I352" i="31" s="1"/>
  <c r="J353" i="31" s="1"/>
  <c r="P353" i="31" s="1"/>
  <c r="A364" i="27"/>
  <c r="D372" i="26"/>
  <c r="A346" i="20"/>
  <c r="Q354" i="31"/>
  <c r="D355" i="31"/>
  <c r="F351" i="30"/>
  <c r="D370" i="30"/>
  <c r="Q369" i="30"/>
  <c r="I370" i="30"/>
  <c r="S350" i="25"/>
  <c r="E371" i="25"/>
  <c r="F371" i="25" s="1"/>
  <c r="E371" i="30"/>
  <c r="J369" i="30"/>
  <c r="P369" i="30" s="1"/>
  <c r="H369" i="26" s="1"/>
  <c r="R351" i="25"/>
  <c r="I352" i="26"/>
  <c r="J351" i="26"/>
  <c r="K351" i="26" s="1"/>
  <c r="R351" i="5"/>
  <c r="F352" i="31"/>
  <c r="G352" i="26"/>
  <c r="P352" i="25"/>
  <c r="S351" i="5"/>
  <c r="I352" i="5"/>
  <c r="J353" i="5" s="1"/>
  <c r="P352" i="5"/>
  <c r="L352" i="5"/>
  <c r="M353" i="5" s="1"/>
  <c r="I352" i="8"/>
  <c r="J352" i="8" s="1"/>
  <c r="K352" i="8" s="1"/>
  <c r="S352" i="5" s="1"/>
  <c r="Q372" i="25"/>
  <c r="L352" i="25"/>
  <c r="M353" i="25" s="1"/>
  <c r="I352" i="25"/>
  <c r="J353" i="25" s="1"/>
  <c r="E352" i="8"/>
  <c r="G352" i="8" s="1"/>
  <c r="H352" i="8" s="1"/>
  <c r="E353" i="5"/>
  <c r="F353" i="5" s="1"/>
  <c r="D354" i="8"/>
  <c r="Q354" i="5"/>
  <c r="A347" i="20" a="1"/>
  <c r="A365" i="27" a="1"/>
  <c r="E371" i="26" l="1"/>
  <c r="E353" i="31"/>
  <c r="I353" i="31" s="1"/>
  <c r="J354" i="31" s="1"/>
  <c r="P354" i="31" s="1"/>
  <c r="A365" i="27"/>
  <c r="D373" i="26"/>
  <c r="A347" i="20"/>
  <c r="Q355" i="31"/>
  <c r="D356" i="31"/>
  <c r="F352" i="30"/>
  <c r="D371" i="30"/>
  <c r="Q370" i="30"/>
  <c r="J370" i="30"/>
  <c r="P370" i="30" s="1"/>
  <c r="H370" i="26" s="1"/>
  <c r="I371" i="30"/>
  <c r="S351" i="25"/>
  <c r="E372" i="25"/>
  <c r="F372" i="25" s="1"/>
  <c r="E372" i="30"/>
  <c r="R352" i="25"/>
  <c r="I353" i="26"/>
  <c r="P353" i="5"/>
  <c r="R353" i="5" s="1"/>
  <c r="J352" i="26"/>
  <c r="K352" i="26" s="1"/>
  <c r="R352" i="5"/>
  <c r="F353" i="31"/>
  <c r="G353" i="26"/>
  <c r="P353" i="25"/>
  <c r="I353" i="8"/>
  <c r="J353" i="8" s="1"/>
  <c r="K353" i="8" s="1"/>
  <c r="S353" i="5" s="1"/>
  <c r="L353" i="25"/>
  <c r="M354" i="25" s="1"/>
  <c r="I353" i="25"/>
  <c r="J354" i="25" s="1"/>
  <c r="Q373" i="25"/>
  <c r="L353" i="5"/>
  <c r="M354" i="5" s="1"/>
  <c r="E354" i="5"/>
  <c r="F354" i="5" s="1"/>
  <c r="I353" i="5"/>
  <c r="J354" i="5" s="1"/>
  <c r="E353" i="8"/>
  <c r="G353" i="8" s="1"/>
  <c r="H353" i="8" s="1"/>
  <c r="D355" i="8"/>
  <c r="Q355" i="5"/>
  <c r="A348" i="20" a="1"/>
  <c r="A366" i="27" a="1"/>
  <c r="E372" i="26" l="1"/>
  <c r="E354" i="31"/>
  <c r="I354" i="31" s="1"/>
  <c r="J355" i="31" s="1"/>
  <c r="P355" i="31" s="1"/>
  <c r="A366" i="27"/>
  <c r="D374" i="26"/>
  <c r="A348" i="20"/>
  <c r="Q356" i="31"/>
  <c r="D357" i="31"/>
  <c r="F353" i="30"/>
  <c r="D372" i="30"/>
  <c r="Q371" i="30"/>
  <c r="S352" i="25"/>
  <c r="E373" i="25"/>
  <c r="F373" i="25" s="1"/>
  <c r="E373" i="30"/>
  <c r="J371" i="30"/>
  <c r="P371" i="30" s="1"/>
  <c r="H371" i="26" s="1"/>
  <c r="I372" i="30"/>
  <c r="I354" i="8"/>
  <c r="J354" i="8" s="1"/>
  <c r="K354" i="8" s="1"/>
  <c r="S354" i="5" s="1"/>
  <c r="R353" i="25"/>
  <c r="I354" i="26"/>
  <c r="P354" i="25"/>
  <c r="R354" i="25" s="1"/>
  <c r="J353" i="26"/>
  <c r="K353" i="26" s="1"/>
  <c r="F354" i="31"/>
  <c r="G354" i="26"/>
  <c r="E354" i="8"/>
  <c r="G354" i="8" s="1"/>
  <c r="H354" i="8" s="1"/>
  <c r="P354" i="5"/>
  <c r="E355" i="5"/>
  <c r="F355" i="5" s="1"/>
  <c r="I354" i="5"/>
  <c r="J355" i="5" s="1"/>
  <c r="Q374" i="25"/>
  <c r="L354" i="5"/>
  <c r="M355" i="5" s="1"/>
  <c r="L354" i="25"/>
  <c r="M355" i="25" s="1"/>
  <c r="I354" i="25"/>
  <c r="J355" i="25" s="1"/>
  <c r="D356" i="8"/>
  <c r="Q356" i="5"/>
  <c r="A349" i="20" a="1"/>
  <c r="A367" i="27" a="1"/>
  <c r="E373" i="26" l="1"/>
  <c r="E355" i="31"/>
  <c r="I355" i="31" s="1"/>
  <c r="J356" i="31" s="1"/>
  <c r="P356" i="31" s="1"/>
  <c r="A367" i="27"/>
  <c r="D375" i="26"/>
  <c r="A349" i="20"/>
  <c r="Q357" i="31"/>
  <c r="D358" i="31"/>
  <c r="F354" i="30"/>
  <c r="D373" i="30"/>
  <c r="Q372" i="30"/>
  <c r="J372" i="30"/>
  <c r="P372" i="30" s="1"/>
  <c r="H372" i="26" s="1"/>
  <c r="I373" i="30"/>
  <c r="E374" i="25"/>
  <c r="F374" i="25" s="1"/>
  <c r="E374" i="30"/>
  <c r="S353" i="25"/>
  <c r="I355" i="26"/>
  <c r="F355" i="31"/>
  <c r="G355" i="26"/>
  <c r="R354" i="5"/>
  <c r="J354" i="26"/>
  <c r="K354" i="26" s="1"/>
  <c r="P355" i="25"/>
  <c r="P355" i="5"/>
  <c r="I355" i="8"/>
  <c r="J355" i="8" s="1"/>
  <c r="K355" i="8" s="1"/>
  <c r="S355" i="5" s="1"/>
  <c r="I355" i="5"/>
  <c r="J356" i="5" s="1"/>
  <c r="E355" i="8"/>
  <c r="G355" i="8" s="1"/>
  <c r="H355" i="8" s="1"/>
  <c r="L355" i="5"/>
  <c r="M356" i="5" s="1"/>
  <c r="E356" i="5"/>
  <c r="F356" i="5" s="1"/>
  <c r="I355" i="25"/>
  <c r="J356" i="25" s="1"/>
  <c r="L355" i="25"/>
  <c r="M356" i="25" s="1"/>
  <c r="Q375" i="25"/>
  <c r="D357" i="8"/>
  <c r="Q357" i="5"/>
  <c r="A368" i="27" a="1"/>
  <c r="A350" i="20" a="1"/>
  <c r="E374" i="26" l="1"/>
  <c r="E356" i="31"/>
  <c r="I356" i="31" s="1"/>
  <c r="J357" i="31" s="1"/>
  <c r="P357" i="31" s="1"/>
  <c r="A368" i="27"/>
  <c r="D376" i="26"/>
  <c r="A350" i="20"/>
  <c r="Q358" i="31"/>
  <c r="D359" i="31"/>
  <c r="F355" i="30"/>
  <c r="Q373" i="30"/>
  <c r="D374" i="30"/>
  <c r="S354" i="25"/>
  <c r="I374" i="30"/>
  <c r="E375" i="25"/>
  <c r="F375" i="25" s="1"/>
  <c r="E375" i="30"/>
  <c r="J373" i="30"/>
  <c r="P373" i="30" s="1"/>
  <c r="H373" i="26" s="1"/>
  <c r="R355" i="25"/>
  <c r="I356" i="26"/>
  <c r="J355" i="26"/>
  <c r="K355" i="26" s="1"/>
  <c r="R355" i="5"/>
  <c r="F356" i="31"/>
  <c r="G356" i="26"/>
  <c r="P356" i="25"/>
  <c r="I356" i="8"/>
  <c r="J356" i="8" s="1"/>
  <c r="K356" i="8" s="1"/>
  <c r="S356" i="5" s="1"/>
  <c r="P356" i="5"/>
  <c r="Q376" i="25"/>
  <c r="E357" i="5"/>
  <c r="F357" i="5" s="1"/>
  <c r="L356" i="25"/>
  <c r="M357" i="25" s="1"/>
  <c r="I356" i="25"/>
  <c r="J357" i="25" s="1"/>
  <c r="E356" i="8"/>
  <c r="G356" i="8" s="1"/>
  <c r="H356" i="8" s="1"/>
  <c r="I356" i="5"/>
  <c r="J357" i="5" s="1"/>
  <c r="L356" i="5"/>
  <c r="M357" i="5" s="1"/>
  <c r="D358" i="8"/>
  <c r="Q358" i="5"/>
  <c r="A351" i="20" a="1"/>
  <c r="A369" i="27" a="1"/>
  <c r="E375" i="26" l="1"/>
  <c r="E357" i="31"/>
  <c r="I357" i="31" s="1"/>
  <c r="J358" i="31" s="1"/>
  <c r="P358" i="31" s="1"/>
  <c r="A369" i="27"/>
  <c r="D377" i="26"/>
  <c r="A351" i="20"/>
  <c r="Q359" i="31"/>
  <c r="D360" i="31"/>
  <c r="F356" i="30"/>
  <c r="D375" i="30"/>
  <c r="Q374" i="30"/>
  <c r="I375" i="30"/>
  <c r="S355" i="25"/>
  <c r="J374" i="30"/>
  <c r="P374" i="30" s="1"/>
  <c r="H374" i="26" s="1"/>
  <c r="E376" i="25"/>
  <c r="F376" i="25" s="1"/>
  <c r="E376" i="30"/>
  <c r="R356" i="25"/>
  <c r="I357" i="26"/>
  <c r="P357" i="25"/>
  <c r="J356" i="26"/>
  <c r="K356" i="26" s="1"/>
  <c r="R356" i="5"/>
  <c r="F357" i="31"/>
  <c r="G357" i="26"/>
  <c r="I357" i="8"/>
  <c r="J357" i="8" s="1"/>
  <c r="K357" i="8" s="1"/>
  <c r="I357" i="5"/>
  <c r="J358" i="5" s="1"/>
  <c r="P357" i="5"/>
  <c r="E357" i="8"/>
  <c r="G357" i="8" s="1"/>
  <c r="H357" i="8" s="1"/>
  <c r="L357" i="25"/>
  <c r="M358" i="25" s="1"/>
  <c r="I357" i="25"/>
  <c r="J358" i="25" s="1"/>
  <c r="E358" i="5"/>
  <c r="F358" i="5" s="1"/>
  <c r="Q377" i="25"/>
  <c r="L357" i="5"/>
  <c r="M358" i="5" s="1"/>
  <c r="D359" i="8"/>
  <c r="Q359" i="5"/>
  <c r="A370" i="27" a="1"/>
  <c r="A352" i="20" a="1"/>
  <c r="E376" i="26" l="1"/>
  <c r="E358" i="31"/>
  <c r="I358" i="31" s="1"/>
  <c r="J359" i="31" s="1"/>
  <c r="P359" i="31" s="1"/>
  <c r="A370" i="27"/>
  <c r="D378" i="26"/>
  <c r="A352" i="20"/>
  <c r="Q360" i="31"/>
  <c r="D361" i="31"/>
  <c r="F357" i="30"/>
  <c r="D376" i="30"/>
  <c r="Q375" i="30"/>
  <c r="I376" i="30"/>
  <c r="J375" i="30"/>
  <c r="P375" i="30" s="1"/>
  <c r="H375" i="26" s="1"/>
  <c r="S356" i="25"/>
  <c r="E377" i="25"/>
  <c r="F377" i="25" s="1"/>
  <c r="E377" i="30"/>
  <c r="I358" i="26"/>
  <c r="R357" i="25"/>
  <c r="S357" i="5"/>
  <c r="J357" i="26"/>
  <c r="K357" i="26" s="1"/>
  <c r="R357" i="5"/>
  <c r="F358" i="31"/>
  <c r="G358" i="26"/>
  <c r="P358" i="25"/>
  <c r="P358" i="5"/>
  <c r="I358" i="8"/>
  <c r="J358" i="8" s="1"/>
  <c r="K358" i="8" s="1"/>
  <c r="S358" i="5" s="1"/>
  <c r="I358" i="25"/>
  <c r="J359" i="25" s="1"/>
  <c r="L358" i="25"/>
  <c r="M359" i="25" s="1"/>
  <c r="I358" i="5"/>
  <c r="J359" i="5" s="1"/>
  <c r="E358" i="8"/>
  <c r="G358" i="8" s="1"/>
  <c r="H358" i="8" s="1"/>
  <c r="L358" i="5"/>
  <c r="M359" i="5" s="1"/>
  <c r="E359" i="5"/>
  <c r="F359" i="5" s="1"/>
  <c r="Q378" i="25"/>
  <c r="D360" i="8"/>
  <c r="Q360" i="5"/>
  <c r="A353" i="20" a="1"/>
  <c r="A371" i="27" a="1"/>
  <c r="E377" i="26" l="1"/>
  <c r="E359" i="31"/>
  <c r="I359" i="31" s="1"/>
  <c r="J360" i="31" s="1"/>
  <c r="P360" i="31" s="1"/>
  <c r="A371" i="27"/>
  <c r="D379" i="26"/>
  <c r="A353" i="20"/>
  <c r="D362" i="31"/>
  <c r="Q361" i="31"/>
  <c r="F358" i="30"/>
  <c r="Q376" i="30"/>
  <c r="D377" i="30"/>
  <c r="I377" i="30"/>
  <c r="S357" i="25"/>
  <c r="J376" i="30"/>
  <c r="P376" i="30" s="1"/>
  <c r="H376" i="26" s="1"/>
  <c r="E378" i="25"/>
  <c r="F378" i="25" s="1"/>
  <c r="E378" i="30"/>
  <c r="R358" i="25"/>
  <c r="I359" i="26"/>
  <c r="J358" i="26"/>
  <c r="K358" i="26" s="1"/>
  <c r="F359" i="31"/>
  <c r="G359" i="26"/>
  <c r="R358" i="5"/>
  <c r="I359" i="8"/>
  <c r="J359" i="8" s="1"/>
  <c r="K359" i="8" s="1"/>
  <c r="S359" i="5" s="1"/>
  <c r="P359" i="25"/>
  <c r="P359" i="5"/>
  <c r="E360" i="5"/>
  <c r="F360" i="5" s="1"/>
  <c r="E359" i="8"/>
  <c r="G359" i="8" s="1"/>
  <c r="H359" i="8" s="1"/>
  <c r="L359" i="5"/>
  <c r="M360" i="5" s="1"/>
  <c r="I359" i="5"/>
  <c r="J360" i="5" s="1"/>
  <c r="Q379" i="25"/>
  <c r="I359" i="25"/>
  <c r="J360" i="25" s="1"/>
  <c r="L359" i="25"/>
  <c r="M360" i="25" s="1"/>
  <c r="D361" i="8"/>
  <c r="Q361" i="5"/>
  <c r="A372" i="27" a="1"/>
  <c r="A354" i="20" a="1"/>
  <c r="E378" i="26" l="1"/>
  <c r="E360" i="31"/>
  <c r="I360" i="31" s="1"/>
  <c r="J361" i="31" s="1"/>
  <c r="P361" i="31" s="1"/>
  <c r="A372" i="27"/>
  <c r="D380" i="26"/>
  <c r="A354" i="20"/>
  <c r="D363" i="31"/>
  <c r="Q362" i="31"/>
  <c r="F359" i="30"/>
  <c r="Q377" i="30"/>
  <c r="D378" i="30"/>
  <c r="J377" i="30"/>
  <c r="P377" i="30" s="1"/>
  <c r="H377" i="26" s="1"/>
  <c r="S358" i="25"/>
  <c r="E379" i="25"/>
  <c r="F379" i="25" s="1"/>
  <c r="E379" i="30"/>
  <c r="I378" i="30"/>
  <c r="R359" i="25"/>
  <c r="I360" i="26"/>
  <c r="J359" i="26"/>
  <c r="K359" i="26" s="1"/>
  <c r="F360" i="31"/>
  <c r="G360" i="26"/>
  <c r="R359" i="5"/>
  <c r="P360" i="25"/>
  <c r="I360" i="8"/>
  <c r="J360" i="8" s="1"/>
  <c r="K360" i="8" s="1"/>
  <c r="S360" i="5" s="1"/>
  <c r="L360" i="5"/>
  <c r="M361" i="5" s="1"/>
  <c r="E360" i="8"/>
  <c r="G360" i="8" s="1"/>
  <c r="H360" i="8" s="1"/>
  <c r="P360" i="5"/>
  <c r="I360" i="5"/>
  <c r="J361" i="5" s="1"/>
  <c r="I360" i="25"/>
  <c r="J361" i="25" s="1"/>
  <c r="L360" i="25"/>
  <c r="M361" i="25" s="1"/>
  <c r="E361" i="5"/>
  <c r="F361" i="5" s="1"/>
  <c r="Q380" i="25"/>
  <c r="D362" i="8"/>
  <c r="Q362" i="5"/>
  <c r="A373" i="27" a="1"/>
  <c r="A355" i="20" a="1"/>
  <c r="E379" i="26" l="1"/>
  <c r="E361" i="31"/>
  <c r="I361" i="31" s="1"/>
  <c r="J362" i="31" s="1"/>
  <c r="P362" i="31" s="1"/>
  <c r="F361" i="31"/>
  <c r="A373" i="27"/>
  <c r="D381" i="26"/>
  <c r="A355" i="20"/>
  <c r="D364" i="31"/>
  <c r="Q363" i="31"/>
  <c r="F360" i="30"/>
  <c r="D379" i="30"/>
  <c r="Q378" i="30"/>
  <c r="I379" i="30"/>
  <c r="S359" i="25"/>
  <c r="E380" i="25"/>
  <c r="F380" i="25" s="1"/>
  <c r="E380" i="30"/>
  <c r="J378" i="30"/>
  <c r="P378" i="30" s="1"/>
  <c r="H378" i="26" s="1"/>
  <c r="R360" i="25"/>
  <c r="I361" i="26"/>
  <c r="J360" i="26"/>
  <c r="K360" i="26" s="1"/>
  <c r="R360" i="5"/>
  <c r="G361" i="26"/>
  <c r="P361" i="25"/>
  <c r="I361" i="8"/>
  <c r="J361" i="8" s="1"/>
  <c r="K361" i="8" s="1"/>
  <c r="S361" i="5" s="1"/>
  <c r="P361" i="5"/>
  <c r="I361" i="25"/>
  <c r="J362" i="25" s="1"/>
  <c r="L361" i="25"/>
  <c r="M362" i="25" s="1"/>
  <c r="E361" i="8"/>
  <c r="G361" i="8" s="1"/>
  <c r="H361" i="8" s="1"/>
  <c r="Q381" i="25"/>
  <c r="E362" i="5"/>
  <c r="F362" i="5" s="1"/>
  <c r="I361" i="5"/>
  <c r="J362" i="5" s="1"/>
  <c r="L361" i="5"/>
  <c r="M362" i="5" s="1"/>
  <c r="D363" i="8"/>
  <c r="Q363" i="5"/>
  <c r="A374" i="27" a="1"/>
  <c r="A356" i="20" a="1"/>
  <c r="E380" i="26" l="1"/>
  <c r="E362" i="31"/>
  <c r="I362" i="31" s="1"/>
  <c r="J363" i="31" s="1"/>
  <c r="P363" i="31" s="1"/>
  <c r="A374" i="27"/>
  <c r="D382" i="26"/>
  <c r="A356" i="20"/>
  <c r="Q364" i="31"/>
  <c r="D365" i="31"/>
  <c r="F361" i="30"/>
  <c r="Q379" i="30"/>
  <c r="D380" i="30"/>
  <c r="S360" i="25"/>
  <c r="J379" i="30"/>
  <c r="P379" i="30" s="1"/>
  <c r="H379" i="26" s="1"/>
  <c r="I380" i="30"/>
  <c r="E381" i="25"/>
  <c r="F381" i="25" s="1"/>
  <c r="E381" i="30"/>
  <c r="R361" i="25"/>
  <c r="I362" i="26"/>
  <c r="J361" i="26"/>
  <c r="K361" i="26" s="1"/>
  <c r="F362" i="31"/>
  <c r="G362" i="26"/>
  <c r="R361" i="5"/>
  <c r="P362" i="25"/>
  <c r="I362" i="8"/>
  <c r="J362" i="8" s="1"/>
  <c r="K362" i="8" s="1"/>
  <c r="P362" i="5"/>
  <c r="E363" i="5"/>
  <c r="F363" i="5" s="1"/>
  <c r="L362" i="25"/>
  <c r="M363" i="25" s="1"/>
  <c r="I362" i="25"/>
  <c r="J363" i="25" s="1"/>
  <c r="E362" i="8"/>
  <c r="G362" i="8" s="1"/>
  <c r="H362" i="8" s="1"/>
  <c r="I362" i="5"/>
  <c r="J363" i="5" s="1"/>
  <c r="L362" i="5"/>
  <c r="M363" i="5" s="1"/>
  <c r="Q382" i="25"/>
  <c r="D364" i="8"/>
  <c r="Q364" i="5"/>
  <c r="A375" i="27" a="1"/>
  <c r="A357" i="20" a="1"/>
  <c r="E381" i="26" l="1"/>
  <c r="E363" i="31"/>
  <c r="I363" i="31" s="1"/>
  <c r="J364" i="31" s="1"/>
  <c r="P364" i="31" s="1"/>
  <c r="A375" i="27"/>
  <c r="D383" i="26"/>
  <c r="A357" i="20"/>
  <c r="D366" i="31"/>
  <c r="Q365" i="31"/>
  <c r="F362" i="30"/>
  <c r="Q380" i="30"/>
  <c r="D381" i="30"/>
  <c r="S361" i="25"/>
  <c r="J380" i="30"/>
  <c r="P380" i="30" s="1"/>
  <c r="H380" i="26" s="1"/>
  <c r="E382" i="25"/>
  <c r="F382" i="25" s="1"/>
  <c r="E382" i="30"/>
  <c r="I381" i="30"/>
  <c r="R362" i="25"/>
  <c r="I363" i="26"/>
  <c r="P363" i="25"/>
  <c r="R363" i="25" s="1"/>
  <c r="J362" i="26"/>
  <c r="K362" i="26" s="1"/>
  <c r="R362" i="5"/>
  <c r="F363" i="31"/>
  <c r="G363" i="26"/>
  <c r="E363" i="8"/>
  <c r="G363" i="8" s="1"/>
  <c r="H363" i="8" s="1"/>
  <c r="S362" i="5"/>
  <c r="I363" i="5"/>
  <c r="J364" i="5" s="1"/>
  <c r="I363" i="8"/>
  <c r="J363" i="8" s="1"/>
  <c r="K363" i="8" s="1"/>
  <c r="L363" i="5"/>
  <c r="M364" i="5" s="1"/>
  <c r="P363" i="5"/>
  <c r="E364" i="5"/>
  <c r="F364" i="5" s="1"/>
  <c r="L363" i="25"/>
  <c r="M364" i="25" s="1"/>
  <c r="I363" i="25"/>
  <c r="J364" i="25" s="1"/>
  <c r="Q383" i="25"/>
  <c r="D365" i="8"/>
  <c r="Q365" i="5"/>
  <c r="A376" i="27" a="1"/>
  <c r="A358" i="20" a="1"/>
  <c r="E382" i="26" l="1"/>
  <c r="E364" i="31"/>
  <c r="I364" i="31" s="1"/>
  <c r="J365" i="31" s="1"/>
  <c r="P365" i="31" s="1"/>
  <c r="F364" i="31"/>
  <c r="A376" i="27"/>
  <c r="D384" i="26"/>
  <c r="A358" i="20"/>
  <c r="D367" i="31"/>
  <c r="Q366" i="31"/>
  <c r="F363" i="30"/>
  <c r="D382" i="30"/>
  <c r="Q381" i="30"/>
  <c r="I382" i="30"/>
  <c r="S362" i="25"/>
  <c r="J381" i="30"/>
  <c r="P381" i="30" s="1"/>
  <c r="H381" i="26" s="1"/>
  <c r="E383" i="25"/>
  <c r="F383" i="25" s="1"/>
  <c r="E383" i="30"/>
  <c r="I364" i="26"/>
  <c r="J363" i="26"/>
  <c r="K363" i="26" s="1"/>
  <c r="G364" i="26"/>
  <c r="R363" i="5"/>
  <c r="P364" i="25"/>
  <c r="S363" i="5"/>
  <c r="P364" i="5"/>
  <c r="I364" i="8"/>
  <c r="J364" i="8" s="1"/>
  <c r="K364" i="8" s="1"/>
  <c r="L364" i="25"/>
  <c r="M365" i="25" s="1"/>
  <c r="I364" i="25"/>
  <c r="J365" i="25" s="1"/>
  <c r="E364" i="8"/>
  <c r="G364" i="8" s="1"/>
  <c r="H364" i="8" s="1"/>
  <c r="E365" i="5"/>
  <c r="F365" i="5" s="1"/>
  <c r="I364" i="5"/>
  <c r="J365" i="5" s="1"/>
  <c r="Q384" i="25"/>
  <c r="L364" i="5"/>
  <c r="M365" i="5" s="1"/>
  <c r="D366" i="8"/>
  <c r="Q366" i="5"/>
  <c r="A359" i="20" a="1"/>
  <c r="A377" i="27" a="1"/>
  <c r="E383" i="26" l="1"/>
  <c r="E365" i="31"/>
  <c r="I365" i="31" s="1"/>
  <c r="J366" i="31" s="1"/>
  <c r="P366" i="31" s="1"/>
  <c r="A377" i="27"/>
  <c r="D385" i="26"/>
  <c r="A359" i="20"/>
  <c r="Q367" i="31"/>
  <c r="D368" i="31"/>
  <c r="F364" i="30"/>
  <c r="D383" i="30"/>
  <c r="Q382" i="30"/>
  <c r="J382" i="30"/>
  <c r="P382" i="30" s="1"/>
  <c r="H382" i="26" s="1"/>
  <c r="S363" i="25"/>
  <c r="E384" i="25"/>
  <c r="F384" i="25" s="1"/>
  <c r="E384" i="30"/>
  <c r="I383" i="30"/>
  <c r="R364" i="25"/>
  <c r="I365" i="26"/>
  <c r="J364" i="26"/>
  <c r="K364" i="26" s="1"/>
  <c r="R364" i="5"/>
  <c r="F365" i="31"/>
  <c r="G365" i="26"/>
  <c r="I365" i="8"/>
  <c r="J365" i="8" s="1"/>
  <c r="K365" i="8" s="1"/>
  <c r="S365" i="5" s="1"/>
  <c r="P365" i="25"/>
  <c r="S364" i="5"/>
  <c r="P365" i="5"/>
  <c r="E365" i="8"/>
  <c r="G365" i="8" s="1"/>
  <c r="H365" i="8" s="1"/>
  <c r="E366" i="5"/>
  <c r="F366" i="5" s="1"/>
  <c r="L365" i="25"/>
  <c r="M366" i="25" s="1"/>
  <c r="I365" i="25"/>
  <c r="J366" i="25" s="1"/>
  <c r="I365" i="5"/>
  <c r="J366" i="5" s="1"/>
  <c r="L365" i="5"/>
  <c r="M366" i="5" s="1"/>
  <c r="Q385" i="25"/>
  <c r="D367" i="8"/>
  <c r="Q367" i="5"/>
  <c r="A378" i="27" a="1"/>
  <c r="A360" i="20" a="1"/>
  <c r="E384" i="26" l="1"/>
  <c r="E366" i="31"/>
  <c r="I366" i="31" s="1"/>
  <c r="J367" i="31" s="1"/>
  <c r="P367" i="31" s="1"/>
  <c r="A378" i="27"/>
  <c r="D386" i="26"/>
  <c r="A360" i="20"/>
  <c r="D369" i="31"/>
  <c r="Q368" i="31"/>
  <c r="F365" i="30"/>
  <c r="Q383" i="30"/>
  <c r="D384" i="30"/>
  <c r="I384" i="30"/>
  <c r="S364" i="25"/>
  <c r="E385" i="25"/>
  <c r="F385" i="25" s="1"/>
  <c r="E385" i="30"/>
  <c r="J383" i="30"/>
  <c r="P383" i="30" s="1"/>
  <c r="H383" i="26" s="1"/>
  <c r="P366" i="25"/>
  <c r="R366" i="25" s="1"/>
  <c r="R365" i="25"/>
  <c r="I366" i="26"/>
  <c r="J365" i="26"/>
  <c r="K365" i="26" s="1"/>
  <c r="R365" i="5"/>
  <c r="F366" i="31"/>
  <c r="G366" i="26"/>
  <c r="I366" i="8"/>
  <c r="J366" i="8" s="1"/>
  <c r="K366" i="8" s="1"/>
  <c r="S366" i="5" s="1"/>
  <c r="P366" i="5"/>
  <c r="E366" i="8"/>
  <c r="G366" i="8" s="1"/>
  <c r="H366" i="8" s="1"/>
  <c r="I366" i="25"/>
  <c r="J367" i="25" s="1"/>
  <c r="L366" i="25"/>
  <c r="M367" i="25" s="1"/>
  <c r="I366" i="5"/>
  <c r="J367" i="5" s="1"/>
  <c r="E367" i="5"/>
  <c r="F367" i="5" s="1"/>
  <c r="L366" i="5"/>
  <c r="M367" i="5" s="1"/>
  <c r="Q386" i="25"/>
  <c r="D368" i="8"/>
  <c r="Q368" i="5"/>
  <c r="A379" i="27" a="1"/>
  <c r="A361" i="20" a="1"/>
  <c r="E385" i="26" l="1"/>
  <c r="E367" i="31"/>
  <c r="I367" i="31" s="1"/>
  <c r="J368" i="31" s="1"/>
  <c r="P368" i="31" s="1"/>
  <c r="A379" i="27"/>
  <c r="D387" i="26"/>
  <c r="A361" i="20"/>
  <c r="Q369" i="31"/>
  <c r="D370" i="31"/>
  <c r="F366" i="30"/>
  <c r="Q384" i="30"/>
  <c r="D385" i="30"/>
  <c r="S365" i="25"/>
  <c r="J384" i="30"/>
  <c r="P384" i="30" s="1"/>
  <c r="H384" i="26" s="1"/>
  <c r="I385" i="30"/>
  <c r="E386" i="25"/>
  <c r="F386" i="25" s="1"/>
  <c r="E386" i="30"/>
  <c r="I367" i="26"/>
  <c r="J366" i="26"/>
  <c r="K366" i="26" s="1"/>
  <c r="R366" i="5"/>
  <c r="F367" i="31"/>
  <c r="G367" i="26"/>
  <c r="P367" i="25"/>
  <c r="I367" i="8"/>
  <c r="J367" i="8" s="1"/>
  <c r="K367" i="8" s="1"/>
  <c r="P367" i="5"/>
  <c r="I367" i="25"/>
  <c r="J368" i="25" s="1"/>
  <c r="L367" i="25"/>
  <c r="M368" i="25" s="1"/>
  <c r="I367" i="5"/>
  <c r="J368" i="5" s="1"/>
  <c r="E367" i="8"/>
  <c r="G367" i="8" s="1"/>
  <c r="H367" i="8" s="1"/>
  <c r="E368" i="5"/>
  <c r="F368" i="5" s="1"/>
  <c r="L367" i="5"/>
  <c r="M368" i="5" s="1"/>
  <c r="Q387" i="25"/>
  <c r="D369" i="8"/>
  <c r="Q369" i="5"/>
  <c r="A362" i="20" a="1"/>
  <c r="A380" i="27" a="1"/>
  <c r="E386" i="26" l="1"/>
  <c r="E368" i="31"/>
  <c r="I368" i="31" s="1"/>
  <c r="J369" i="31" s="1"/>
  <c r="P369" i="31" s="1"/>
  <c r="A380" i="27"/>
  <c r="D388" i="26"/>
  <c r="A362" i="20"/>
  <c r="D371" i="31"/>
  <c r="Q370" i="31"/>
  <c r="F367" i="30"/>
  <c r="D386" i="30"/>
  <c r="Q385" i="30"/>
  <c r="S366" i="25"/>
  <c r="J385" i="30"/>
  <c r="P385" i="30" s="1"/>
  <c r="H385" i="26" s="1"/>
  <c r="E387" i="25"/>
  <c r="F387" i="25" s="1"/>
  <c r="E387" i="30"/>
  <c r="I386" i="30"/>
  <c r="R367" i="25"/>
  <c r="I368" i="26"/>
  <c r="J367" i="26"/>
  <c r="K367" i="26" s="1"/>
  <c r="F368" i="31"/>
  <c r="G368" i="26"/>
  <c r="R367" i="5"/>
  <c r="P368" i="25"/>
  <c r="S367" i="5"/>
  <c r="I368" i="8"/>
  <c r="J368" i="8" s="1"/>
  <c r="K368" i="8" s="1"/>
  <c r="S368" i="5" s="1"/>
  <c r="P368" i="5"/>
  <c r="I368" i="5"/>
  <c r="J369" i="5" s="1"/>
  <c r="E369" i="5"/>
  <c r="F369" i="5" s="1"/>
  <c r="L368" i="25"/>
  <c r="M369" i="25" s="1"/>
  <c r="I368" i="25"/>
  <c r="J369" i="25" s="1"/>
  <c r="E368" i="8"/>
  <c r="G368" i="8" s="1"/>
  <c r="H368" i="8" s="1"/>
  <c r="L368" i="5"/>
  <c r="M369" i="5" s="1"/>
  <c r="Q388" i="25"/>
  <c r="D370" i="8"/>
  <c r="Q370" i="5"/>
  <c r="A381" i="27" a="1"/>
  <c r="A363" i="20" a="1"/>
  <c r="E387" i="26" l="1"/>
  <c r="E369" i="31"/>
  <c r="I369" i="31" s="1"/>
  <c r="J370" i="31" s="1"/>
  <c r="P370" i="31" s="1"/>
  <c r="A381" i="27"/>
  <c r="D389" i="26"/>
  <c r="A363" i="20"/>
  <c r="D372" i="31"/>
  <c r="Q371" i="31"/>
  <c r="F368" i="30"/>
  <c r="Q386" i="30"/>
  <c r="D387" i="30"/>
  <c r="J386" i="30"/>
  <c r="P386" i="30" s="1"/>
  <c r="H386" i="26" s="1"/>
  <c r="S367" i="25"/>
  <c r="E388" i="25"/>
  <c r="F388" i="25" s="1"/>
  <c r="E388" i="30"/>
  <c r="I387" i="30"/>
  <c r="P369" i="25"/>
  <c r="R369" i="25" s="1"/>
  <c r="R368" i="25"/>
  <c r="I369" i="26"/>
  <c r="J368" i="26"/>
  <c r="K368" i="26" s="1"/>
  <c r="R368" i="5"/>
  <c r="F369" i="31"/>
  <c r="G369" i="26"/>
  <c r="I369" i="8"/>
  <c r="J369" i="8" s="1"/>
  <c r="K369" i="8" s="1"/>
  <c r="P369" i="5"/>
  <c r="E370" i="5"/>
  <c r="F370" i="5" s="1"/>
  <c r="L369" i="25"/>
  <c r="M370" i="25" s="1"/>
  <c r="I369" i="25"/>
  <c r="J370" i="25" s="1"/>
  <c r="E369" i="8"/>
  <c r="G369" i="8" s="1"/>
  <c r="H369" i="8" s="1"/>
  <c r="I369" i="5"/>
  <c r="J370" i="5" s="1"/>
  <c r="L369" i="5"/>
  <c r="M370" i="5" s="1"/>
  <c r="Q389" i="25"/>
  <c r="D371" i="8"/>
  <c r="Q371" i="5"/>
  <c r="A364" i="20" a="1"/>
  <c r="A382" i="27" a="1"/>
  <c r="E388" i="26" l="1"/>
  <c r="E370" i="31"/>
  <c r="I370" i="31" s="1"/>
  <c r="J371" i="31" s="1"/>
  <c r="P371" i="31" s="1"/>
  <c r="A382" i="27"/>
  <c r="D390" i="26"/>
  <c r="A364" i="20"/>
  <c r="D373" i="31"/>
  <c r="Q372" i="31"/>
  <c r="F369" i="30"/>
  <c r="Q387" i="30"/>
  <c r="D388" i="30"/>
  <c r="I388" i="30"/>
  <c r="S368" i="25"/>
  <c r="E389" i="25"/>
  <c r="F389" i="25" s="1"/>
  <c r="E389" i="30"/>
  <c r="J387" i="30"/>
  <c r="P387" i="30" s="1"/>
  <c r="H387" i="26" s="1"/>
  <c r="I370" i="26"/>
  <c r="J369" i="26"/>
  <c r="K369" i="26" s="1"/>
  <c r="I370" i="8"/>
  <c r="J370" i="8" s="1"/>
  <c r="K370" i="8" s="1"/>
  <c r="S370" i="5" s="1"/>
  <c r="F370" i="31"/>
  <c r="G370" i="26"/>
  <c r="R369" i="5"/>
  <c r="P370" i="25"/>
  <c r="S369" i="5"/>
  <c r="E370" i="8"/>
  <c r="G370" i="8" s="1"/>
  <c r="H370" i="8" s="1"/>
  <c r="P370" i="5"/>
  <c r="L370" i="5"/>
  <c r="M371" i="5" s="1"/>
  <c r="I370" i="5"/>
  <c r="J371" i="5" s="1"/>
  <c r="I370" i="25"/>
  <c r="J371" i="25" s="1"/>
  <c r="L370" i="25"/>
  <c r="M371" i="25" s="1"/>
  <c r="E371" i="5"/>
  <c r="F371" i="5" s="1"/>
  <c r="Q390" i="25"/>
  <c r="D372" i="8"/>
  <c r="Q372" i="5"/>
  <c r="A383" i="27" a="1"/>
  <c r="A365" i="20" a="1"/>
  <c r="E389" i="26" l="1"/>
  <c r="E371" i="31"/>
  <c r="I371" i="31" s="1"/>
  <c r="J372" i="31" s="1"/>
  <c r="P372" i="31" s="1"/>
  <c r="A383" i="27"/>
  <c r="D391" i="26"/>
  <c r="A365" i="20"/>
  <c r="Q373" i="31"/>
  <c r="D374" i="31"/>
  <c r="F370" i="30"/>
  <c r="D389" i="30"/>
  <c r="Q388" i="30"/>
  <c r="I389" i="30"/>
  <c r="S369" i="25"/>
  <c r="E390" i="25"/>
  <c r="F390" i="25" s="1"/>
  <c r="E390" i="30"/>
  <c r="J388" i="30"/>
  <c r="P388" i="30" s="1"/>
  <c r="H388" i="26" s="1"/>
  <c r="R370" i="25"/>
  <c r="I371" i="26"/>
  <c r="J370" i="26"/>
  <c r="K370" i="26" s="1"/>
  <c r="F371" i="31"/>
  <c r="G371" i="26"/>
  <c r="R370" i="5"/>
  <c r="P371" i="25"/>
  <c r="P371" i="5"/>
  <c r="I371" i="8"/>
  <c r="J371" i="8" s="1"/>
  <c r="K371" i="8" s="1"/>
  <c r="L371" i="5"/>
  <c r="M372" i="5" s="1"/>
  <c r="E372" i="5"/>
  <c r="F372" i="5" s="1"/>
  <c r="E371" i="8"/>
  <c r="G371" i="8" s="1"/>
  <c r="H371" i="8" s="1"/>
  <c r="L371" i="25"/>
  <c r="M372" i="25" s="1"/>
  <c r="I371" i="25"/>
  <c r="J372" i="25" s="1"/>
  <c r="Q391" i="25"/>
  <c r="I371" i="5"/>
  <c r="J372" i="5" s="1"/>
  <c r="D373" i="8"/>
  <c r="Q373" i="5"/>
  <c r="A384" i="27" a="1"/>
  <c r="A366" i="20" a="1"/>
  <c r="E390" i="26" l="1"/>
  <c r="E372" i="31"/>
  <c r="I372" i="31" s="1"/>
  <c r="J373" i="31" s="1"/>
  <c r="P373" i="31" s="1"/>
  <c r="A384" i="27"/>
  <c r="D392" i="26"/>
  <c r="A366" i="20"/>
  <c r="Q374" i="31"/>
  <c r="D375" i="31"/>
  <c r="F371" i="30"/>
  <c r="D390" i="30"/>
  <c r="Q389" i="30"/>
  <c r="I390" i="30"/>
  <c r="S370" i="25"/>
  <c r="E391" i="25"/>
  <c r="F391" i="25" s="1"/>
  <c r="E391" i="30"/>
  <c r="J389" i="30"/>
  <c r="P389" i="30" s="1"/>
  <c r="H389" i="26" s="1"/>
  <c r="R371" i="25"/>
  <c r="I372" i="26"/>
  <c r="J371" i="26"/>
  <c r="K371" i="26" s="1"/>
  <c r="R371" i="5"/>
  <c r="I372" i="8"/>
  <c r="J372" i="8" s="1"/>
  <c r="K372" i="8" s="1"/>
  <c r="S372" i="5" s="1"/>
  <c r="F372" i="31"/>
  <c r="G372" i="26"/>
  <c r="P372" i="25"/>
  <c r="S371" i="5"/>
  <c r="P372" i="5"/>
  <c r="I372" i="5"/>
  <c r="J373" i="5" s="1"/>
  <c r="L372" i="5"/>
  <c r="M373" i="5" s="1"/>
  <c r="E372" i="8"/>
  <c r="G372" i="8" s="1"/>
  <c r="H372" i="8" s="1"/>
  <c r="E373" i="5"/>
  <c r="F373" i="5" s="1"/>
  <c r="I372" i="25"/>
  <c r="J373" i="25" s="1"/>
  <c r="L372" i="25"/>
  <c r="M373" i="25" s="1"/>
  <c r="Q392" i="25"/>
  <c r="D374" i="8"/>
  <c r="Q374" i="5"/>
  <c r="A385" i="27" a="1"/>
  <c r="A367" i="20" a="1"/>
  <c r="E391" i="26" l="1"/>
  <c r="E373" i="31"/>
  <c r="I373" i="31" s="1"/>
  <c r="J374" i="31" s="1"/>
  <c r="P374" i="31" s="1"/>
  <c r="A385" i="27"/>
  <c r="D393" i="26"/>
  <c r="A367" i="20"/>
  <c r="D376" i="31"/>
  <c r="Q375" i="31"/>
  <c r="F372" i="30"/>
  <c r="Q390" i="30"/>
  <c r="D391" i="30"/>
  <c r="I391" i="30"/>
  <c r="S371" i="25"/>
  <c r="E392" i="25"/>
  <c r="F392" i="25" s="1"/>
  <c r="E392" i="30"/>
  <c r="J390" i="30"/>
  <c r="P390" i="30" s="1"/>
  <c r="H390" i="26" s="1"/>
  <c r="R372" i="25"/>
  <c r="I373" i="26"/>
  <c r="J372" i="26"/>
  <c r="K372" i="26" s="1"/>
  <c r="R372" i="5"/>
  <c r="F373" i="31"/>
  <c r="G373" i="26"/>
  <c r="P373" i="25"/>
  <c r="I373" i="8"/>
  <c r="J373" i="8" s="1"/>
  <c r="K373" i="8" s="1"/>
  <c r="S373" i="5" s="1"/>
  <c r="P373" i="5"/>
  <c r="I373" i="5"/>
  <c r="J374" i="5" s="1"/>
  <c r="E373" i="8"/>
  <c r="G373" i="8" s="1"/>
  <c r="H373" i="8" s="1"/>
  <c r="E374" i="5"/>
  <c r="F374" i="5" s="1"/>
  <c r="Q393" i="25"/>
  <c r="I373" i="25"/>
  <c r="J374" i="25" s="1"/>
  <c r="L373" i="25"/>
  <c r="M374" i="25" s="1"/>
  <c r="L373" i="5"/>
  <c r="M374" i="5" s="1"/>
  <c r="D375" i="8"/>
  <c r="Q375" i="5"/>
  <c r="A386" i="27" a="1"/>
  <c r="A368" i="20" a="1"/>
  <c r="E392" i="26" l="1"/>
  <c r="E374" i="31"/>
  <c r="I374" i="31" s="1"/>
  <c r="J375" i="31" s="1"/>
  <c r="P375" i="31" s="1"/>
  <c r="A386" i="27"/>
  <c r="D394" i="26"/>
  <c r="A368" i="20"/>
  <c r="Q376" i="31"/>
  <c r="D377" i="31"/>
  <c r="F373" i="30"/>
  <c r="Q391" i="30"/>
  <c r="D392" i="30"/>
  <c r="J391" i="30"/>
  <c r="P391" i="30" s="1"/>
  <c r="H391" i="26" s="1"/>
  <c r="I392" i="30"/>
  <c r="E393" i="25"/>
  <c r="F393" i="25" s="1"/>
  <c r="E393" i="30"/>
  <c r="S372" i="25"/>
  <c r="R373" i="25"/>
  <c r="I374" i="26"/>
  <c r="I374" i="8"/>
  <c r="J374" i="8" s="1"/>
  <c r="K374" i="8" s="1"/>
  <c r="J373" i="26"/>
  <c r="K373" i="26" s="1"/>
  <c r="R373" i="5"/>
  <c r="F374" i="31"/>
  <c r="G374" i="26"/>
  <c r="P374" i="25"/>
  <c r="P374" i="5"/>
  <c r="I374" i="5"/>
  <c r="J375" i="5" s="1"/>
  <c r="L374" i="5"/>
  <c r="M375" i="5" s="1"/>
  <c r="Q394" i="25"/>
  <c r="L374" i="25"/>
  <c r="M375" i="25" s="1"/>
  <c r="I374" i="25"/>
  <c r="J375" i="25" s="1"/>
  <c r="E374" i="8"/>
  <c r="G374" i="8" s="1"/>
  <c r="H374" i="8" s="1"/>
  <c r="E375" i="5"/>
  <c r="F375" i="5" s="1"/>
  <c r="D376" i="8"/>
  <c r="Q376" i="5"/>
  <c r="A387" i="27" a="1"/>
  <c r="A369" i="20" a="1"/>
  <c r="E393" i="26" l="1"/>
  <c r="E375" i="31"/>
  <c r="I375" i="31" s="1"/>
  <c r="J376" i="31" s="1"/>
  <c r="P376" i="31" s="1"/>
  <c r="A387" i="27"/>
  <c r="D395" i="26"/>
  <c r="A369" i="20"/>
  <c r="Q377" i="31"/>
  <c r="D378" i="31"/>
  <c r="F374" i="30"/>
  <c r="D393" i="30"/>
  <c r="Q392" i="30"/>
  <c r="S373" i="25"/>
  <c r="I393" i="30"/>
  <c r="E394" i="25"/>
  <c r="F394" i="25" s="1"/>
  <c r="E394" i="30"/>
  <c r="J392" i="30"/>
  <c r="P392" i="30" s="1"/>
  <c r="H392" i="26" s="1"/>
  <c r="R374" i="25"/>
  <c r="I375" i="26"/>
  <c r="J374" i="26"/>
  <c r="K374" i="26" s="1"/>
  <c r="R374" i="5"/>
  <c r="F375" i="31"/>
  <c r="G375" i="26"/>
  <c r="P375" i="25"/>
  <c r="I375" i="8"/>
  <c r="J375" i="8" s="1"/>
  <c r="K375" i="8" s="1"/>
  <c r="S374" i="5"/>
  <c r="P375" i="5"/>
  <c r="E375" i="8"/>
  <c r="G375" i="8" s="1"/>
  <c r="H375" i="8" s="1"/>
  <c r="I375" i="5"/>
  <c r="J376" i="5" s="1"/>
  <c r="L375" i="5"/>
  <c r="M376" i="5" s="1"/>
  <c r="Q395" i="25"/>
  <c r="E376" i="5"/>
  <c r="F376" i="5" s="1"/>
  <c r="L375" i="25"/>
  <c r="M376" i="25" s="1"/>
  <c r="I375" i="25"/>
  <c r="J376" i="25" s="1"/>
  <c r="D377" i="8"/>
  <c r="Q377" i="5"/>
  <c r="A370" i="20" a="1"/>
  <c r="A388" i="27" a="1"/>
  <c r="E394" i="26" l="1"/>
  <c r="E376" i="31"/>
  <c r="I376" i="31" s="1"/>
  <c r="J377" i="31" s="1"/>
  <c r="P377" i="31" s="1"/>
  <c r="A388" i="27"/>
  <c r="D396" i="26"/>
  <c r="A370" i="20"/>
  <c r="Q378" i="31"/>
  <c r="D379" i="31"/>
  <c r="F375" i="30"/>
  <c r="D394" i="30"/>
  <c r="Q393" i="30"/>
  <c r="S374" i="25"/>
  <c r="J393" i="30"/>
  <c r="P393" i="30" s="1"/>
  <c r="H393" i="26" s="1"/>
  <c r="I394" i="30"/>
  <c r="E395" i="25"/>
  <c r="F395" i="25" s="1"/>
  <c r="E395" i="30"/>
  <c r="R375" i="25"/>
  <c r="I376" i="26"/>
  <c r="I376" i="8"/>
  <c r="J376" i="8" s="1"/>
  <c r="K376" i="8" s="1"/>
  <c r="S376" i="5" s="1"/>
  <c r="J375" i="26"/>
  <c r="K375" i="26" s="1"/>
  <c r="R375" i="5"/>
  <c r="F376" i="31"/>
  <c r="G376" i="26"/>
  <c r="P376" i="25"/>
  <c r="S375" i="5"/>
  <c r="P376" i="5"/>
  <c r="Q396" i="25"/>
  <c r="L376" i="25"/>
  <c r="M377" i="25" s="1"/>
  <c r="I376" i="25"/>
  <c r="J377" i="25" s="1"/>
  <c r="E376" i="8"/>
  <c r="G376" i="8" s="1"/>
  <c r="H376" i="8" s="1"/>
  <c r="I376" i="5"/>
  <c r="J377" i="5" s="1"/>
  <c r="E377" i="5"/>
  <c r="F377" i="5" s="1"/>
  <c r="L376" i="5"/>
  <c r="M377" i="5" s="1"/>
  <c r="D378" i="8"/>
  <c r="Q378" i="5"/>
  <c r="A389" i="27" a="1"/>
  <c r="A371" i="20" a="1"/>
  <c r="E395" i="26" l="1"/>
  <c r="E377" i="31"/>
  <c r="I377" i="31" s="1"/>
  <c r="J378" i="31" s="1"/>
  <c r="P378" i="31" s="1"/>
  <c r="A389" i="27"/>
  <c r="D397" i="26"/>
  <c r="A371" i="20"/>
  <c r="Q379" i="31"/>
  <c r="D380" i="31"/>
  <c r="F376" i="30"/>
  <c r="D395" i="30"/>
  <c r="Q394" i="30"/>
  <c r="S375" i="25"/>
  <c r="E396" i="25"/>
  <c r="F396" i="25" s="1"/>
  <c r="E396" i="30"/>
  <c r="J394" i="30"/>
  <c r="P394" i="30" s="1"/>
  <c r="H394" i="26" s="1"/>
  <c r="I395" i="30"/>
  <c r="P377" i="25"/>
  <c r="R377" i="25" s="1"/>
  <c r="R376" i="25"/>
  <c r="I377" i="26"/>
  <c r="J376" i="26"/>
  <c r="K376" i="26" s="1"/>
  <c r="F377" i="31"/>
  <c r="G377" i="26"/>
  <c r="R376" i="5"/>
  <c r="I377" i="8"/>
  <c r="J377" i="8" s="1"/>
  <c r="K377" i="8" s="1"/>
  <c r="S377" i="5" s="1"/>
  <c r="L377" i="5"/>
  <c r="M378" i="5" s="1"/>
  <c r="E377" i="8"/>
  <c r="G377" i="8" s="1"/>
  <c r="H377" i="8" s="1"/>
  <c r="P377" i="5"/>
  <c r="E378" i="5"/>
  <c r="F378" i="5" s="1"/>
  <c r="Q397" i="25"/>
  <c r="L377" i="25"/>
  <c r="M378" i="25" s="1"/>
  <c r="I377" i="25"/>
  <c r="J378" i="25" s="1"/>
  <c r="I377" i="5"/>
  <c r="J378" i="5" s="1"/>
  <c r="D379" i="8"/>
  <c r="Q379" i="5"/>
  <c r="A372" i="20" a="1"/>
  <c r="A390" i="27" a="1"/>
  <c r="E396" i="26" l="1"/>
  <c r="E378" i="31"/>
  <c r="I378" i="31" s="1"/>
  <c r="J379" i="31" s="1"/>
  <c r="P379" i="31" s="1"/>
  <c r="A390" i="27"/>
  <c r="D398" i="26"/>
  <c r="A372" i="20"/>
  <c r="D381" i="31"/>
  <c r="Q380" i="31"/>
  <c r="F377" i="30"/>
  <c r="Q395" i="30"/>
  <c r="D396" i="30"/>
  <c r="J395" i="30"/>
  <c r="P395" i="30" s="1"/>
  <c r="H395" i="26" s="1"/>
  <c r="S376" i="25"/>
  <c r="E397" i="25"/>
  <c r="F397" i="25" s="1"/>
  <c r="E397" i="30"/>
  <c r="I396" i="30"/>
  <c r="I378" i="26"/>
  <c r="J377" i="26"/>
  <c r="K377" i="26" s="1"/>
  <c r="R377" i="5"/>
  <c r="F378" i="31"/>
  <c r="G378" i="26"/>
  <c r="P378" i="25"/>
  <c r="P378" i="5"/>
  <c r="I378" i="5"/>
  <c r="J379" i="5" s="1"/>
  <c r="L378" i="5"/>
  <c r="M379" i="5" s="1"/>
  <c r="I378" i="8"/>
  <c r="J378" i="8" s="1"/>
  <c r="K378" i="8" s="1"/>
  <c r="E378" i="8"/>
  <c r="G378" i="8" s="1"/>
  <c r="H378" i="8" s="1"/>
  <c r="Q398" i="25"/>
  <c r="L378" i="25"/>
  <c r="M379" i="25" s="1"/>
  <c r="I378" i="25"/>
  <c r="J379" i="25" s="1"/>
  <c r="E379" i="5"/>
  <c r="F379" i="5" s="1"/>
  <c r="D380" i="8"/>
  <c r="Q380" i="5"/>
  <c r="A373" i="20" a="1"/>
  <c r="A391" i="27" a="1"/>
  <c r="E397" i="26" l="1"/>
  <c r="E379" i="31"/>
  <c r="I379" i="31" s="1"/>
  <c r="J380" i="31" s="1"/>
  <c r="P380" i="31" s="1"/>
  <c r="A391" i="27"/>
  <c r="D399" i="26"/>
  <c r="A373" i="20"/>
  <c r="D382" i="31"/>
  <c r="Q381" i="31"/>
  <c r="F378" i="30"/>
  <c r="D397" i="30"/>
  <c r="Q396" i="30"/>
  <c r="S377" i="25"/>
  <c r="I397" i="30"/>
  <c r="E398" i="25"/>
  <c r="F398" i="25" s="1"/>
  <c r="E398" i="30"/>
  <c r="J396" i="30"/>
  <c r="P396" i="30" s="1"/>
  <c r="H396" i="26" s="1"/>
  <c r="P379" i="25"/>
  <c r="R379" i="25" s="1"/>
  <c r="R378" i="25"/>
  <c r="I379" i="26"/>
  <c r="J378" i="26"/>
  <c r="K378" i="26" s="1"/>
  <c r="R378" i="5"/>
  <c r="F379" i="31"/>
  <c r="G379" i="26"/>
  <c r="I379" i="8"/>
  <c r="J379" i="8" s="1"/>
  <c r="K379" i="8" s="1"/>
  <c r="P379" i="5"/>
  <c r="S378" i="5"/>
  <c r="I379" i="5"/>
  <c r="J380" i="5" s="1"/>
  <c r="L379" i="25"/>
  <c r="M380" i="25" s="1"/>
  <c r="I379" i="25"/>
  <c r="J380" i="25" s="1"/>
  <c r="L379" i="5"/>
  <c r="M380" i="5" s="1"/>
  <c r="E380" i="5"/>
  <c r="F380" i="5" s="1"/>
  <c r="Q399" i="25"/>
  <c r="E379" i="8"/>
  <c r="G379" i="8" s="1"/>
  <c r="H379" i="8" s="1"/>
  <c r="D381" i="8"/>
  <c r="Q381" i="5"/>
  <c r="A392" i="27" a="1"/>
  <c r="A374" i="20" a="1"/>
  <c r="E398" i="26" l="1"/>
  <c r="E380" i="31"/>
  <c r="I380" i="31" s="1"/>
  <c r="J381" i="31" s="1"/>
  <c r="P381" i="31" s="1"/>
  <c r="A392" i="27"/>
  <c r="D400" i="26"/>
  <c r="A374" i="20"/>
  <c r="D383" i="31"/>
  <c r="Q382" i="31"/>
  <c r="F379" i="30"/>
  <c r="D398" i="30"/>
  <c r="Q397" i="30"/>
  <c r="I398" i="30"/>
  <c r="S378" i="25"/>
  <c r="J397" i="30"/>
  <c r="P397" i="30" s="1"/>
  <c r="H397" i="26" s="1"/>
  <c r="E399" i="25"/>
  <c r="F399" i="25" s="1"/>
  <c r="E399" i="30"/>
  <c r="J379" i="26"/>
  <c r="K379" i="26" s="1"/>
  <c r="R379" i="5"/>
  <c r="I380" i="26"/>
  <c r="F380" i="31"/>
  <c r="G380" i="26"/>
  <c r="P380" i="25"/>
  <c r="S379" i="5"/>
  <c r="I380" i="8"/>
  <c r="J380" i="8" s="1"/>
  <c r="K380" i="8" s="1"/>
  <c r="P380" i="5"/>
  <c r="L380" i="5"/>
  <c r="M381" i="5" s="1"/>
  <c r="I380" i="5"/>
  <c r="J381" i="5" s="1"/>
  <c r="I380" i="25"/>
  <c r="J381" i="25" s="1"/>
  <c r="L380" i="25"/>
  <c r="M381" i="25" s="1"/>
  <c r="Q400" i="25"/>
  <c r="E380" i="8"/>
  <c r="G380" i="8" s="1"/>
  <c r="H380" i="8" s="1"/>
  <c r="E381" i="5"/>
  <c r="F381" i="5" s="1"/>
  <c r="D382" i="8"/>
  <c r="Q382" i="5"/>
  <c r="A393" i="27" a="1"/>
  <c r="A375" i="20" a="1"/>
  <c r="E399" i="26" l="1"/>
  <c r="E381" i="31"/>
  <c r="I381" i="31" s="1"/>
  <c r="J382" i="31" s="1"/>
  <c r="P382" i="31" s="1"/>
  <c r="A393" i="27"/>
  <c r="D401" i="26"/>
  <c r="A375" i="20"/>
  <c r="Q383" i="31"/>
  <c r="D384" i="31"/>
  <c r="F380" i="30"/>
  <c r="Q398" i="30"/>
  <c r="D399" i="30"/>
  <c r="S379" i="25"/>
  <c r="J398" i="30"/>
  <c r="P398" i="30" s="1"/>
  <c r="H398" i="26" s="1"/>
  <c r="E400" i="25"/>
  <c r="F400" i="25" s="1"/>
  <c r="E400" i="30"/>
  <c r="I399" i="30"/>
  <c r="R380" i="25"/>
  <c r="I381" i="26"/>
  <c r="J380" i="26"/>
  <c r="K380" i="26" s="1"/>
  <c r="R380" i="5"/>
  <c r="F381" i="31"/>
  <c r="G381" i="26"/>
  <c r="P381" i="25"/>
  <c r="S380" i="5"/>
  <c r="I381" i="8"/>
  <c r="J381" i="8" s="1"/>
  <c r="K381" i="8" s="1"/>
  <c r="L381" i="5"/>
  <c r="M382" i="5" s="1"/>
  <c r="P381" i="5"/>
  <c r="I381" i="5"/>
  <c r="J382" i="5" s="1"/>
  <c r="E381" i="8"/>
  <c r="G381" i="8" s="1"/>
  <c r="H381" i="8" s="1"/>
  <c r="Q401" i="25"/>
  <c r="E382" i="5"/>
  <c r="F382" i="5" s="1"/>
  <c r="L381" i="25"/>
  <c r="M382" i="25" s="1"/>
  <c r="I381" i="25"/>
  <c r="J382" i="25" s="1"/>
  <c r="D383" i="8"/>
  <c r="Q383" i="5"/>
  <c r="A376" i="20" a="1"/>
  <c r="A394" i="27" a="1"/>
  <c r="E400" i="26" l="1"/>
  <c r="E382" i="31"/>
  <c r="I382" i="31" s="1"/>
  <c r="J383" i="31" s="1"/>
  <c r="P383" i="31" s="1"/>
  <c r="A394" i="27"/>
  <c r="D402" i="26"/>
  <c r="A376" i="20"/>
  <c r="Q384" i="31"/>
  <c r="D385" i="31"/>
  <c r="F381" i="30"/>
  <c r="D400" i="30"/>
  <c r="Q399" i="30"/>
  <c r="I400" i="30"/>
  <c r="S380" i="25"/>
  <c r="J399" i="30"/>
  <c r="P399" i="30" s="1"/>
  <c r="H399" i="26" s="1"/>
  <c r="E401" i="25"/>
  <c r="F401" i="25" s="1"/>
  <c r="E401" i="30"/>
  <c r="R381" i="25"/>
  <c r="I382" i="26"/>
  <c r="J381" i="26"/>
  <c r="K381" i="26" s="1"/>
  <c r="R381" i="5"/>
  <c r="F382" i="31"/>
  <c r="G382" i="26"/>
  <c r="P382" i="25"/>
  <c r="I382" i="8"/>
  <c r="J382" i="8" s="1"/>
  <c r="K382" i="8" s="1"/>
  <c r="P382" i="5"/>
  <c r="I382" i="5"/>
  <c r="J383" i="5" s="1"/>
  <c r="L382" i="5"/>
  <c r="M383" i="5" s="1"/>
  <c r="E383" i="5"/>
  <c r="F383" i="5" s="1"/>
  <c r="Q402" i="25"/>
  <c r="L382" i="25"/>
  <c r="M383" i="25" s="1"/>
  <c r="I382" i="25"/>
  <c r="J383" i="25" s="1"/>
  <c r="S381" i="5"/>
  <c r="E382" i="8"/>
  <c r="G382" i="8" s="1"/>
  <c r="H382" i="8" s="1"/>
  <c r="D384" i="8"/>
  <c r="Q384" i="5"/>
  <c r="A395" i="27" a="1"/>
  <c r="A377" i="20" a="1"/>
  <c r="E401" i="26" l="1"/>
  <c r="E383" i="31"/>
  <c r="I383" i="31" s="1"/>
  <c r="J384" i="31" s="1"/>
  <c r="P384" i="31" s="1"/>
  <c r="A395" i="27"/>
  <c r="D403" i="26"/>
  <c r="A377" i="20"/>
  <c r="D386" i="31"/>
  <c r="Q385" i="31"/>
  <c r="F382" i="30"/>
  <c r="Q400" i="30"/>
  <c r="D401" i="30"/>
  <c r="I401" i="30"/>
  <c r="J400" i="30"/>
  <c r="P400" i="30" s="1"/>
  <c r="H400" i="26" s="1"/>
  <c r="S381" i="25"/>
  <c r="E402" i="25"/>
  <c r="F402" i="25" s="1"/>
  <c r="E402" i="30"/>
  <c r="R382" i="25"/>
  <c r="I383" i="26"/>
  <c r="J382" i="26"/>
  <c r="K382" i="26" s="1"/>
  <c r="R382" i="5"/>
  <c r="P383" i="25"/>
  <c r="F383" i="31"/>
  <c r="G383" i="26"/>
  <c r="P383" i="5"/>
  <c r="I383" i="8"/>
  <c r="J383" i="8" s="1"/>
  <c r="K383" i="8" s="1"/>
  <c r="L383" i="5"/>
  <c r="M384" i="5" s="1"/>
  <c r="I383" i="5"/>
  <c r="J384" i="5" s="1"/>
  <c r="E383" i="8"/>
  <c r="G383" i="8" s="1"/>
  <c r="H383" i="8" s="1"/>
  <c r="S382" i="5"/>
  <c r="Q403" i="25"/>
  <c r="L383" i="25"/>
  <c r="M384" i="25" s="1"/>
  <c r="I383" i="25"/>
  <c r="J384" i="25" s="1"/>
  <c r="E384" i="5"/>
  <c r="F384" i="5" s="1"/>
  <c r="D385" i="8"/>
  <c r="Q385" i="5"/>
  <c r="A396" i="27" a="1"/>
  <c r="A378" i="20" a="1"/>
  <c r="E402" i="26" l="1"/>
  <c r="E384" i="31"/>
  <c r="I384" i="31" s="1"/>
  <c r="J385" i="31" s="1"/>
  <c r="P385" i="31" s="1"/>
  <c r="F384" i="31"/>
  <c r="A396" i="27"/>
  <c r="D404" i="26"/>
  <c r="A378" i="20"/>
  <c r="Q386" i="31"/>
  <c r="D387" i="31"/>
  <c r="F383" i="30"/>
  <c r="Q401" i="30"/>
  <c r="D402" i="30"/>
  <c r="S382" i="25"/>
  <c r="J401" i="30"/>
  <c r="P401" i="30" s="1"/>
  <c r="H401" i="26" s="1"/>
  <c r="E403" i="25"/>
  <c r="F403" i="25" s="1"/>
  <c r="E403" i="30"/>
  <c r="I402" i="30"/>
  <c r="R383" i="25"/>
  <c r="I384" i="26"/>
  <c r="J383" i="26"/>
  <c r="K383" i="26" s="1"/>
  <c r="G384" i="26"/>
  <c r="R383" i="5"/>
  <c r="P384" i="25"/>
  <c r="I384" i="8"/>
  <c r="J384" i="8" s="1"/>
  <c r="K384" i="8" s="1"/>
  <c r="P384" i="5"/>
  <c r="I384" i="5"/>
  <c r="J385" i="5" s="1"/>
  <c r="Q404" i="25"/>
  <c r="S383" i="5"/>
  <c r="L384" i="5"/>
  <c r="M385" i="5" s="1"/>
  <c r="E384" i="8"/>
  <c r="G384" i="8" s="1"/>
  <c r="H384" i="8" s="1"/>
  <c r="E385" i="5"/>
  <c r="F385" i="5" s="1"/>
  <c r="I384" i="25"/>
  <c r="J385" i="25" s="1"/>
  <c r="L384" i="25"/>
  <c r="M385" i="25" s="1"/>
  <c r="D386" i="8"/>
  <c r="Q386" i="5"/>
  <c r="A379" i="20" a="1"/>
  <c r="A397" i="27" a="1"/>
  <c r="E403" i="26" l="1"/>
  <c r="E385" i="31"/>
  <c r="I385" i="31" s="1"/>
  <c r="J386" i="31" s="1"/>
  <c r="P386" i="31" s="1"/>
  <c r="A397" i="27"/>
  <c r="D405" i="26"/>
  <c r="A379" i="20"/>
  <c r="D388" i="31"/>
  <c r="Q387" i="31"/>
  <c r="F384" i="30"/>
  <c r="Q402" i="30"/>
  <c r="D403" i="30"/>
  <c r="I403" i="30"/>
  <c r="J402" i="30"/>
  <c r="P402" i="30" s="1"/>
  <c r="H402" i="26" s="1"/>
  <c r="S383" i="25"/>
  <c r="E404" i="25"/>
  <c r="F404" i="25" s="1"/>
  <c r="E404" i="30"/>
  <c r="R384" i="25"/>
  <c r="I385" i="26"/>
  <c r="J384" i="26"/>
  <c r="K384" i="26" s="1"/>
  <c r="R384" i="5"/>
  <c r="F385" i="31"/>
  <c r="G385" i="26"/>
  <c r="I385" i="8"/>
  <c r="J385" i="8" s="1"/>
  <c r="K385" i="8" s="1"/>
  <c r="P385" i="25"/>
  <c r="P385" i="5"/>
  <c r="E385" i="8"/>
  <c r="G385" i="8" s="1"/>
  <c r="H385" i="8" s="1"/>
  <c r="E386" i="5"/>
  <c r="F386" i="5" s="1"/>
  <c r="S384" i="5"/>
  <c r="Q405" i="25"/>
  <c r="L385" i="5"/>
  <c r="M386" i="5" s="1"/>
  <c r="I385" i="5"/>
  <c r="J386" i="5" s="1"/>
  <c r="I385" i="25"/>
  <c r="J386" i="25" s="1"/>
  <c r="L385" i="25"/>
  <c r="M386" i="25" s="1"/>
  <c r="D387" i="8"/>
  <c r="Q387" i="5"/>
  <c r="A398" i="27" a="1"/>
  <c r="A380" i="20" a="1"/>
  <c r="E404" i="26" l="1"/>
  <c r="A398" i="27"/>
  <c r="D406" i="26"/>
  <c r="A380" i="20"/>
  <c r="D389" i="31"/>
  <c r="Q388" i="31"/>
  <c r="I386" i="5"/>
  <c r="J387" i="5" s="1"/>
  <c r="E386" i="31"/>
  <c r="I386" i="31" s="1"/>
  <c r="J387" i="31" s="1"/>
  <c r="P387" i="31" s="1"/>
  <c r="F385" i="30"/>
  <c r="Q403" i="30"/>
  <c r="D404" i="30"/>
  <c r="S384" i="25"/>
  <c r="J403" i="30"/>
  <c r="P403" i="30" s="1"/>
  <c r="H403" i="26" s="1"/>
  <c r="E405" i="25"/>
  <c r="F405" i="25" s="1"/>
  <c r="E405" i="30"/>
  <c r="I404" i="30"/>
  <c r="R385" i="25"/>
  <c r="I386" i="26"/>
  <c r="L386" i="5"/>
  <c r="M387" i="5" s="1"/>
  <c r="J385" i="26"/>
  <c r="K385" i="26" s="1"/>
  <c r="R385" i="5"/>
  <c r="F386" i="31"/>
  <c r="G386" i="26"/>
  <c r="P386" i="25"/>
  <c r="I386" i="8"/>
  <c r="J386" i="8" s="1"/>
  <c r="K386" i="8" s="1"/>
  <c r="E386" i="8"/>
  <c r="G386" i="8" s="1"/>
  <c r="H386" i="8" s="1"/>
  <c r="P386" i="5"/>
  <c r="S385" i="5"/>
  <c r="L386" i="25"/>
  <c r="M387" i="25" s="1"/>
  <c r="I386" i="25"/>
  <c r="J387" i="25" s="1"/>
  <c r="Q406" i="25"/>
  <c r="E387" i="5"/>
  <c r="F387" i="5" s="1"/>
  <c r="D388" i="8"/>
  <c r="Q388" i="5"/>
  <c r="A381" i="20" a="1"/>
  <c r="A399" i="27" a="1"/>
  <c r="E405" i="26" l="1"/>
  <c r="E387" i="31"/>
  <c r="I387" i="31" s="1"/>
  <c r="J388" i="31" s="1"/>
  <c r="P388" i="31" s="1"/>
  <c r="A399" i="27"/>
  <c r="D407" i="26"/>
  <c r="A381" i="20"/>
  <c r="Q389" i="31"/>
  <c r="D390" i="31"/>
  <c r="F386" i="30"/>
  <c r="Q404" i="30"/>
  <c r="D405" i="30"/>
  <c r="I405" i="30"/>
  <c r="J404" i="30"/>
  <c r="P404" i="30" s="1"/>
  <c r="H404" i="26" s="1"/>
  <c r="E406" i="25"/>
  <c r="F406" i="25" s="1"/>
  <c r="E406" i="30"/>
  <c r="S385" i="25"/>
  <c r="R386" i="25"/>
  <c r="I387" i="26"/>
  <c r="J386" i="26"/>
  <c r="K386" i="26" s="1"/>
  <c r="F387" i="31"/>
  <c r="G387" i="26"/>
  <c r="R386" i="5"/>
  <c r="P387" i="25"/>
  <c r="I387" i="8"/>
  <c r="J387" i="8" s="1"/>
  <c r="K387" i="8" s="1"/>
  <c r="P387" i="5"/>
  <c r="L387" i="5"/>
  <c r="M388" i="5" s="1"/>
  <c r="I387" i="5"/>
  <c r="J388" i="5" s="1"/>
  <c r="S386" i="5"/>
  <c r="E388" i="5"/>
  <c r="F388" i="5" s="1"/>
  <c r="Q407" i="25"/>
  <c r="E387" i="8"/>
  <c r="G387" i="8" s="1"/>
  <c r="H387" i="8" s="1"/>
  <c r="L387" i="25"/>
  <c r="M388" i="25" s="1"/>
  <c r="I387" i="25"/>
  <c r="J388" i="25" s="1"/>
  <c r="D389" i="8"/>
  <c r="Q389" i="5"/>
  <c r="A400" i="27" a="1"/>
  <c r="A382" i="20" a="1"/>
  <c r="E406" i="26" l="1"/>
  <c r="E388" i="31"/>
  <c r="I388" i="31" s="1"/>
  <c r="J389" i="31" s="1"/>
  <c r="P389" i="31" s="1"/>
  <c r="A400" i="27"/>
  <c r="D408" i="26"/>
  <c r="A382" i="20"/>
  <c r="D391" i="31"/>
  <c r="Q390" i="31"/>
  <c r="F387" i="30"/>
  <c r="D406" i="30"/>
  <c r="Q405" i="30"/>
  <c r="I406" i="30"/>
  <c r="J405" i="30"/>
  <c r="P405" i="30" s="1"/>
  <c r="H405" i="26" s="1"/>
  <c r="S386" i="25"/>
  <c r="E407" i="25"/>
  <c r="F407" i="25" s="1"/>
  <c r="E407" i="30"/>
  <c r="R387" i="25"/>
  <c r="I388" i="26"/>
  <c r="P388" i="25"/>
  <c r="J387" i="26"/>
  <c r="K387" i="26" s="1"/>
  <c r="R387" i="5"/>
  <c r="F388" i="31"/>
  <c r="G388" i="26"/>
  <c r="I388" i="8"/>
  <c r="J388" i="8" s="1"/>
  <c r="K388" i="8" s="1"/>
  <c r="P388" i="5"/>
  <c r="L388" i="5"/>
  <c r="M389" i="5" s="1"/>
  <c r="I388" i="5"/>
  <c r="J389" i="5" s="1"/>
  <c r="E388" i="8"/>
  <c r="G388" i="8" s="1"/>
  <c r="H388" i="8" s="1"/>
  <c r="S387" i="5"/>
  <c r="Q408" i="25"/>
  <c r="L388" i="25"/>
  <c r="M389" i="25" s="1"/>
  <c r="I388" i="25"/>
  <c r="J389" i="25" s="1"/>
  <c r="E389" i="5"/>
  <c r="F389" i="5" s="1"/>
  <c r="D390" i="8"/>
  <c r="Q390" i="5"/>
  <c r="A383" i="20" a="1"/>
  <c r="A401" i="27" a="1"/>
  <c r="E407" i="26" l="1"/>
  <c r="E389" i="31"/>
  <c r="I389" i="31" s="1"/>
  <c r="J390" i="31" s="1"/>
  <c r="P390" i="31" s="1"/>
  <c r="A401" i="27"/>
  <c r="D409" i="26"/>
  <c r="A383" i="20"/>
  <c r="Q391" i="31"/>
  <c r="D392" i="31"/>
  <c r="F388" i="30"/>
  <c r="D407" i="30"/>
  <c r="Q406" i="30"/>
  <c r="J406" i="30"/>
  <c r="P406" i="30" s="1"/>
  <c r="H406" i="26" s="1"/>
  <c r="S387" i="25"/>
  <c r="E408" i="25"/>
  <c r="F408" i="25" s="1"/>
  <c r="E408" i="30"/>
  <c r="I407" i="30"/>
  <c r="I389" i="26"/>
  <c r="R388" i="25"/>
  <c r="J388" i="26"/>
  <c r="K388" i="26" s="1"/>
  <c r="F389" i="31"/>
  <c r="G389" i="26"/>
  <c r="R388" i="5"/>
  <c r="P389" i="25"/>
  <c r="I389" i="8"/>
  <c r="J389" i="8" s="1"/>
  <c r="K389" i="8" s="1"/>
  <c r="P389" i="5"/>
  <c r="I389" i="5"/>
  <c r="J390" i="5" s="1"/>
  <c r="L389" i="5"/>
  <c r="M390" i="5" s="1"/>
  <c r="E389" i="8"/>
  <c r="G389" i="8" s="1"/>
  <c r="H389" i="8" s="1"/>
  <c r="E390" i="5"/>
  <c r="F390" i="5" s="1"/>
  <c r="S388" i="5"/>
  <c r="Q409" i="25"/>
  <c r="I389" i="25"/>
  <c r="J390" i="25" s="1"/>
  <c r="L389" i="25"/>
  <c r="M390" i="25" s="1"/>
  <c r="D391" i="8"/>
  <c r="Q391" i="5"/>
  <c r="A384" i="20" a="1"/>
  <c r="A402" i="27" a="1"/>
  <c r="E408" i="26" l="1"/>
  <c r="E390" i="31"/>
  <c r="I390" i="31" s="1"/>
  <c r="J391" i="31" s="1"/>
  <c r="P391" i="31" s="1"/>
  <c r="A402" i="27"/>
  <c r="D410" i="26"/>
  <c r="A384" i="20"/>
  <c r="Q392" i="31"/>
  <c r="D393" i="31"/>
  <c r="F389" i="30"/>
  <c r="D408" i="30"/>
  <c r="Q407" i="30"/>
  <c r="I408" i="30"/>
  <c r="S388" i="25"/>
  <c r="E409" i="25"/>
  <c r="F409" i="25" s="1"/>
  <c r="E409" i="30"/>
  <c r="J407" i="30"/>
  <c r="P407" i="30" s="1"/>
  <c r="H407" i="26" s="1"/>
  <c r="I390" i="26"/>
  <c r="R389" i="25"/>
  <c r="J389" i="26"/>
  <c r="K389" i="26" s="1"/>
  <c r="R389" i="5"/>
  <c r="F390" i="31"/>
  <c r="G390" i="26"/>
  <c r="P390" i="25"/>
  <c r="I390" i="8"/>
  <c r="J390" i="8" s="1"/>
  <c r="K390" i="8" s="1"/>
  <c r="P390" i="5"/>
  <c r="L390" i="5"/>
  <c r="M391" i="5" s="1"/>
  <c r="I390" i="5"/>
  <c r="J391" i="5" s="1"/>
  <c r="E390" i="8"/>
  <c r="G390" i="8" s="1"/>
  <c r="H390" i="8" s="1"/>
  <c r="I390" i="25"/>
  <c r="J391" i="25" s="1"/>
  <c r="L390" i="25"/>
  <c r="M391" i="25" s="1"/>
  <c r="Q410" i="25"/>
  <c r="S389" i="5"/>
  <c r="E391" i="5"/>
  <c r="F391" i="5" s="1"/>
  <c r="D392" i="8"/>
  <c r="Q392" i="5"/>
  <c r="A403" i="27" a="1"/>
  <c r="A385" i="20" a="1"/>
  <c r="E409" i="26" l="1"/>
  <c r="E391" i="31"/>
  <c r="I391" i="31" s="1"/>
  <c r="J392" i="31" s="1"/>
  <c r="P392" i="31" s="1"/>
  <c r="A403" i="27"/>
  <c r="D411" i="26"/>
  <c r="A385" i="20"/>
  <c r="D394" i="31"/>
  <c r="Q393" i="31"/>
  <c r="F390" i="30"/>
  <c r="Q408" i="30"/>
  <c r="D409" i="30"/>
  <c r="I409" i="30"/>
  <c r="S389" i="25"/>
  <c r="J408" i="30"/>
  <c r="P408" i="30" s="1"/>
  <c r="H408" i="26" s="1"/>
  <c r="E410" i="25"/>
  <c r="F410" i="25" s="1"/>
  <c r="E410" i="30"/>
  <c r="R390" i="25"/>
  <c r="I391" i="26"/>
  <c r="I391" i="8"/>
  <c r="J391" i="8" s="1"/>
  <c r="K391" i="8" s="1"/>
  <c r="J390" i="26"/>
  <c r="K390" i="26" s="1"/>
  <c r="F391" i="31"/>
  <c r="G391" i="26"/>
  <c r="R390" i="5"/>
  <c r="P391" i="25"/>
  <c r="P391" i="5"/>
  <c r="I391" i="5"/>
  <c r="J392" i="5" s="1"/>
  <c r="L391" i="5"/>
  <c r="M392" i="5" s="1"/>
  <c r="L391" i="25"/>
  <c r="M392" i="25" s="1"/>
  <c r="I391" i="25"/>
  <c r="J392" i="25" s="1"/>
  <c r="Q411" i="25"/>
  <c r="S390" i="5"/>
  <c r="E392" i="5"/>
  <c r="F392" i="5" s="1"/>
  <c r="E391" i="8"/>
  <c r="G391" i="8" s="1"/>
  <c r="H391" i="8" s="1"/>
  <c r="D393" i="8"/>
  <c r="Q393" i="5"/>
  <c r="A386" i="20" a="1"/>
  <c r="A404" i="27" a="1"/>
  <c r="E410" i="26" l="1"/>
  <c r="E392" i="31"/>
  <c r="I392" i="31" s="1"/>
  <c r="J393" i="31" s="1"/>
  <c r="P393" i="31" s="1"/>
  <c r="A404" i="27"/>
  <c r="D412" i="26"/>
  <c r="A386" i="20"/>
  <c r="D395" i="31"/>
  <c r="Q394" i="31"/>
  <c r="F391" i="30"/>
  <c r="D410" i="30"/>
  <c r="Q409" i="30"/>
  <c r="J409" i="30"/>
  <c r="P409" i="30" s="1"/>
  <c r="H409" i="26" s="1"/>
  <c r="S390" i="25"/>
  <c r="E411" i="25"/>
  <c r="F411" i="25" s="1"/>
  <c r="E411" i="30"/>
  <c r="I410" i="30"/>
  <c r="I392" i="26"/>
  <c r="R391" i="25"/>
  <c r="J391" i="26"/>
  <c r="K391" i="26" s="1"/>
  <c r="F392" i="31"/>
  <c r="G392" i="26"/>
  <c r="R391" i="5"/>
  <c r="P392" i="25"/>
  <c r="I392" i="8"/>
  <c r="J392" i="8" s="1"/>
  <c r="K392" i="8" s="1"/>
  <c r="P392" i="5"/>
  <c r="S391" i="5"/>
  <c r="L392" i="5"/>
  <c r="M393" i="5" s="1"/>
  <c r="Q412" i="25"/>
  <c r="I392" i="5"/>
  <c r="J393" i="5" s="1"/>
  <c r="E392" i="8"/>
  <c r="G392" i="8" s="1"/>
  <c r="H392" i="8" s="1"/>
  <c r="E393" i="5"/>
  <c r="F393" i="5" s="1"/>
  <c r="L392" i="25"/>
  <c r="M393" i="25" s="1"/>
  <c r="I392" i="25"/>
  <c r="J393" i="25" s="1"/>
  <c r="D394" i="8"/>
  <c r="Q394" i="5"/>
  <c r="A387" i="20" a="1"/>
  <c r="A405" i="27" a="1"/>
  <c r="E411" i="26" l="1"/>
  <c r="E393" i="31"/>
  <c r="I393" i="31" s="1"/>
  <c r="J394" i="31" s="1"/>
  <c r="P394" i="31" s="1"/>
  <c r="F393" i="31"/>
  <c r="A405" i="27"/>
  <c r="D413" i="26"/>
  <c r="A387" i="20"/>
  <c r="D396" i="31"/>
  <c r="Q395" i="31"/>
  <c r="F392" i="30"/>
  <c r="D411" i="30"/>
  <c r="Q410" i="30"/>
  <c r="S391" i="25"/>
  <c r="J410" i="30"/>
  <c r="P410" i="30" s="1"/>
  <c r="H410" i="26" s="1"/>
  <c r="I411" i="30"/>
  <c r="E412" i="25"/>
  <c r="F412" i="25" s="1"/>
  <c r="E412" i="30"/>
  <c r="R392" i="25"/>
  <c r="I393" i="26"/>
  <c r="J392" i="26"/>
  <c r="K392" i="26" s="1"/>
  <c r="R392" i="5"/>
  <c r="G393" i="26"/>
  <c r="I393" i="8"/>
  <c r="J393" i="8" s="1"/>
  <c r="K393" i="8" s="1"/>
  <c r="P393" i="25"/>
  <c r="P393" i="5"/>
  <c r="E394" i="5"/>
  <c r="F394" i="5" s="1"/>
  <c r="S392" i="5"/>
  <c r="Q413" i="25"/>
  <c r="E393" i="8"/>
  <c r="G393" i="8" s="1"/>
  <c r="H393" i="8" s="1"/>
  <c r="L393" i="5"/>
  <c r="M394" i="5" s="1"/>
  <c r="I393" i="5"/>
  <c r="J394" i="5" s="1"/>
  <c r="I393" i="25"/>
  <c r="J394" i="25" s="1"/>
  <c r="L393" i="25"/>
  <c r="M394" i="25" s="1"/>
  <c r="D395" i="8"/>
  <c r="Q395" i="5"/>
  <c r="A406" i="27" a="1"/>
  <c r="A388" i="20" a="1"/>
  <c r="E412" i="26" l="1"/>
  <c r="E394" i="31"/>
  <c r="I394" i="31" s="1"/>
  <c r="J395" i="31" s="1"/>
  <c r="P395" i="31" s="1"/>
  <c r="A406" i="27"/>
  <c r="D414" i="26"/>
  <c r="A388" i="20"/>
  <c r="D397" i="31"/>
  <c r="Q396" i="31"/>
  <c r="F393" i="30"/>
  <c r="Q411" i="30"/>
  <c r="D412" i="30"/>
  <c r="S392" i="25"/>
  <c r="J411" i="30"/>
  <c r="P411" i="30" s="1"/>
  <c r="H411" i="26" s="1"/>
  <c r="E413" i="25"/>
  <c r="F413" i="25" s="1"/>
  <c r="E413" i="30"/>
  <c r="I412" i="30"/>
  <c r="R393" i="25"/>
  <c r="I394" i="26"/>
  <c r="J393" i="26"/>
  <c r="K393" i="26" s="1"/>
  <c r="F394" i="31"/>
  <c r="G394" i="26"/>
  <c r="R393" i="5"/>
  <c r="P394" i="25"/>
  <c r="R394" i="25" s="1"/>
  <c r="I394" i="8"/>
  <c r="J394" i="8" s="1"/>
  <c r="K394" i="8" s="1"/>
  <c r="E394" i="8"/>
  <c r="G394" i="8" s="1"/>
  <c r="H394" i="8" s="1"/>
  <c r="P394" i="5"/>
  <c r="I394" i="25"/>
  <c r="J395" i="25" s="1"/>
  <c r="L394" i="25"/>
  <c r="M395" i="25" s="1"/>
  <c r="S393" i="5"/>
  <c r="Q414" i="25"/>
  <c r="E395" i="5"/>
  <c r="F395" i="5" s="1"/>
  <c r="I394" i="5"/>
  <c r="J395" i="5" s="1"/>
  <c r="L394" i="5"/>
  <c r="M395" i="5" s="1"/>
  <c r="D396" i="8"/>
  <c r="Q396" i="5"/>
  <c r="A389" i="20" a="1"/>
  <c r="A407" i="27" a="1"/>
  <c r="E413" i="26" l="1"/>
  <c r="E395" i="31"/>
  <c r="I395" i="31" s="1"/>
  <c r="J396" i="31" s="1"/>
  <c r="P396" i="31" s="1"/>
  <c r="A407" i="27"/>
  <c r="D415" i="26"/>
  <c r="A389" i="20"/>
  <c r="Q397" i="31"/>
  <c r="D398" i="31"/>
  <c r="F394" i="30"/>
  <c r="D413" i="30"/>
  <c r="Q412" i="30"/>
  <c r="I413" i="30"/>
  <c r="S393" i="25"/>
  <c r="E414" i="25"/>
  <c r="F414" i="25" s="1"/>
  <c r="E414" i="30"/>
  <c r="J412" i="30"/>
  <c r="P412" i="30" s="1"/>
  <c r="H412" i="26" s="1"/>
  <c r="I395" i="26"/>
  <c r="J394" i="26"/>
  <c r="K394" i="26" s="1"/>
  <c r="R394" i="5"/>
  <c r="F395" i="31"/>
  <c r="G395" i="26"/>
  <c r="P395" i="25"/>
  <c r="P395" i="5"/>
  <c r="I395" i="8"/>
  <c r="J395" i="8" s="1"/>
  <c r="K395" i="8" s="1"/>
  <c r="E396" i="5"/>
  <c r="F396" i="5" s="1"/>
  <c r="E395" i="8"/>
  <c r="G395" i="8" s="1"/>
  <c r="H395" i="8" s="1"/>
  <c r="L395" i="5"/>
  <c r="M396" i="5" s="1"/>
  <c r="Q415" i="25"/>
  <c r="S394" i="5"/>
  <c r="I395" i="5"/>
  <c r="J396" i="5" s="1"/>
  <c r="I395" i="25"/>
  <c r="J396" i="25" s="1"/>
  <c r="L395" i="25"/>
  <c r="M396" i="25" s="1"/>
  <c r="D397" i="8"/>
  <c r="Q397" i="5"/>
  <c r="A390" i="20" a="1"/>
  <c r="A408" i="27" a="1"/>
  <c r="E414" i="26" l="1"/>
  <c r="E396" i="31"/>
  <c r="I396" i="31" s="1"/>
  <c r="J397" i="31" s="1"/>
  <c r="P397" i="31" s="1"/>
  <c r="A408" i="27"/>
  <c r="D416" i="26"/>
  <c r="A390" i="20"/>
  <c r="D399" i="31"/>
  <c r="Q398" i="31"/>
  <c r="F395" i="30"/>
  <c r="Q413" i="30"/>
  <c r="D414" i="30"/>
  <c r="J413" i="30"/>
  <c r="P413" i="30" s="1"/>
  <c r="H413" i="26" s="1"/>
  <c r="I414" i="30"/>
  <c r="S394" i="25"/>
  <c r="E415" i="25"/>
  <c r="F415" i="25" s="1"/>
  <c r="E415" i="30"/>
  <c r="R395" i="25"/>
  <c r="I396" i="26"/>
  <c r="J395" i="26"/>
  <c r="K395" i="26" s="1"/>
  <c r="F396" i="31"/>
  <c r="G396" i="26"/>
  <c r="R395" i="5"/>
  <c r="P396" i="25"/>
  <c r="L396" i="5"/>
  <c r="M397" i="5" s="1"/>
  <c r="I396" i="5"/>
  <c r="J397" i="5" s="1"/>
  <c r="I396" i="8"/>
  <c r="J396" i="8" s="1"/>
  <c r="K396" i="8" s="1"/>
  <c r="E396" i="8"/>
  <c r="G396" i="8" s="1"/>
  <c r="H396" i="8" s="1"/>
  <c r="P396" i="5"/>
  <c r="S395" i="5"/>
  <c r="Q416" i="25"/>
  <c r="E397" i="5"/>
  <c r="F397" i="5" s="1"/>
  <c r="I396" i="25"/>
  <c r="J397" i="25" s="1"/>
  <c r="L396" i="25"/>
  <c r="M397" i="25" s="1"/>
  <c r="D398" i="8"/>
  <c r="Q398" i="5"/>
  <c r="A409" i="27" a="1"/>
  <c r="A391" i="20" a="1"/>
  <c r="E415" i="26" l="1"/>
  <c r="E397" i="31"/>
  <c r="I397" i="31" s="1"/>
  <c r="J398" i="31" s="1"/>
  <c r="P398" i="31" s="1"/>
  <c r="A409" i="27"/>
  <c r="D417" i="26"/>
  <c r="A391" i="20"/>
  <c r="D400" i="31"/>
  <c r="Q399" i="31"/>
  <c r="F396" i="30"/>
  <c r="Q414" i="30"/>
  <c r="D415" i="30"/>
  <c r="I415" i="30"/>
  <c r="S395" i="25"/>
  <c r="E416" i="25"/>
  <c r="F416" i="25" s="1"/>
  <c r="E416" i="30"/>
  <c r="J414" i="30"/>
  <c r="P414" i="30" s="1"/>
  <c r="H414" i="26" s="1"/>
  <c r="R396" i="25"/>
  <c r="I397" i="26"/>
  <c r="J396" i="26"/>
  <c r="K396" i="26" s="1"/>
  <c r="R396" i="5"/>
  <c r="F397" i="31"/>
  <c r="G397" i="26"/>
  <c r="P397" i="25"/>
  <c r="P397" i="5"/>
  <c r="I397" i="8"/>
  <c r="J397" i="8" s="1"/>
  <c r="K397" i="8" s="1"/>
  <c r="S396" i="5"/>
  <c r="I397" i="25"/>
  <c r="J398" i="25" s="1"/>
  <c r="L397" i="25"/>
  <c r="M398" i="25" s="1"/>
  <c r="I397" i="5"/>
  <c r="J398" i="5" s="1"/>
  <c r="L397" i="5"/>
  <c r="M398" i="5" s="1"/>
  <c r="Q417" i="25"/>
  <c r="E398" i="5"/>
  <c r="F398" i="5" s="1"/>
  <c r="E397" i="8"/>
  <c r="G397" i="8" s="1"/>
  <c r="H397" i="8" s="1"/>
  <c r="D399" i="8"/>
  <c r="Q399" i="5"/>
  <c r="A392" i="20" a="1"/>
  <c r="A410" i="27" a="1"/>
  <c r="E416" i="26" l="1"/>
  <c r="E398" i="31"/>
  <c r="I398" i="31" s="1"/>
  <c r="J399" i="31" s="1"/>
  <c r="P399" i="31" s="1"/>
  <c r="A410" i="27"/>
  <c r="D418" i="26"/>
  <c r="A392" i="20"/>
  <c r="Q400" i="31"/>
  <c r="D401" i="31"/>
  <c r="F397" i="30"/>
  <c r="Q415" i="30"/>
  <c r="D416" i="30"/>
  <c r="J415" i="30"/>
  <c r="P415" i="30" s="1"/>
  <c r="H415" i="26" s="1"/>
  <c r="I416" i="30"/>
  <c r="S396" i="25"/>
  <c r="E417" i="25"/>
  <c r="F417" i="25" s="1"/>
  <c r="E417" i="30"/>
  <c r="R397" i="25"/>
  <c r="I398" i="26"/>
  <c r="J397" i="26"/>
  <c r="K397" i="26" s="1"/>
  <c r="F398" i="31"/>
  <c r="G398" i="26"/>
  <c r="R397" i="5"/>
  <c r="P398" i="25"/>
  <c r="I398" i="8"/>
  <c r="J398" i="8" s="1"/>
  <c r="K398" i="8" s="1"/>
  <c r="I398" i="5"/>
  <c r="J399" i="5" s="1"/>
  <c r="L398" i="5"/>
  <c r="M399" i="5" s="1"/>
  <c r="P398" i="5"/>
  <c r="E398" i="8"/>
  <c r="G398" i="8" s="1"/>
  <c r="H398" i="8" s="1"/>
  <c r="S397" i="5"/>
  <c r="Q418" i="25"/>
  <c r="E399" i="5"/>
  <c r="F399" i="5" s="1"/>
  <c r="L398" i="25"/>
  <c r="M399" i="25" s="1"/>
  <c r="I398" i="25"/>
  <c r="J399" i="25" s="1"/>
  <c r="D400" i="8"/>
  <c r="Q400" i="5"/>
  <c r="A393" i="20" a="1"/>
  <c r="A411" i="27" a="1"/>
  <c r="E417" i="26" l="1"/>
  <c r="E399" i="31"/>
  <c r="I399" i="31" s="1"/>
  <c r="J400" i="31" s="1"/>
  <c r="P400" i="31" s="1"/>
  <c r="A411" i="27"/>
  <c r="D419" i="26"/>
  <c r="A393" i="20"/>
  <c r="D402" i="31"/>
  <c r="Q401" i="31"/>
  <c r="F398" i="30"/>
  <c r="Q416" i="30"/>
  <c r="D417" i="30"/>
  <c r="I417" i="30"/>
  <c r="S397" i="25"/>
  <c r="E418" i="25"/>
  <c r="F418" i="25" s="1"/>
  <c r="E418" i="30"/>
  <c r="J416" i="30"/>
  <c r="P416" i="30" s="1"/>
  <c r="H416" i="26" s="1"/>
  <c r="R398" i="25"/>
  <c r="I399" i="26"/>
  <c r="P399" i="5"/>
  <c r="R399" i="5" s="1"/>
  <c r="J398" i="26"/>
  <c r="K398" i="26" s="1"/>
  <c r="R398" i="5"/>
  <c r="F399" i="31"/>
  <c r="G399" i="26"/>
  <c r="P399" i="25"/>
  <c r="I399" i="8"/>
  <c r="J399" i="8" s="1"/>
  <c r="K399" i="8" s="1"/>
  <c r="I399" i="5"/>
  <c r="J400" i="5" s="1"/>
  <c r="L399" i="5"/>
  <c r="M400" i="5" s="1"/>
  <c r="L399" i="25"/>
  <c r="M400" i="25" s="1"/>
  <c r="I399" i="25"/>
  <c r="J400" i="25" s="1"/>
  <c r="S398" i="5"/>
  <c r="Q419" i="25"/>
  <c r="E399" i="8"/>
  <c r="G399" i="8" s="1"/>
  <c r="H399" i="8" s="1"/>
  <c r="E400" i="5"/>
  <c r="F400" i="5" s="1"/>
  <c r="D401" i="8"/>
  <c r="Q401" i="5"/>
  <c r="A394" i="20" a="1"/>
  <c r="A412" i="27" a="1"/>
  <c r="E418" i="26" l="1"/>
  <c r="E400" i="31"/>
  <c r="I400" i="31" s="1"/>
  <c r="J401" i="31" s="1"/>
  <c r="P401" i="31" s="1"/>
  <c r="A412" i="27"/>
  <c r="D420" i="26"/>
  <c r="A394" i="20"/>
  <c r="Q402" i="31"/>
  <c r="D403" i="31"/>
  <c r="F399" i="30"/>
  <c r="Q417" i="30"/>
  <c r="D418" i="30"/>
  <c r="I418" i="30"/>
  <c r="J417" i="30"/>
  <c r="P417" i="30" s="1"/>
  <c r="H417" i="26" s="1"/>
  <c r="S398" i="25"/>
  <c r="E419" i="25"/>
  <c r="F419" i="25" s="1"/>
  <c r="E419" i="30"/>
  <c r="I400" i="8"/>
  <c r="J400" i="8" s="1"/>
  <c r="K400" i="8" s="1"/>
  <c r="R399" i="25"/>
  <c r="I400" i="26"/>
  <c r="J399" i="26"/>
  <c r="K399" i="26" s="1"/>
  <c r="F400" i="31"/>
  <c r="G400" i="26"/>
  <c r="P400" i="25"/>
  <c r="P400" i="5"/>
  <c r="I400" i="5"/>
  <c r="J401" i="5" s="1"/>
  <c r="L400" i="5"/>
  <c r="M401" i="5" s="1"/>
  <c r="E400" i="8"/>
  <c r="G400" i="8" s="1"/>
  <c r="H400" i="8" s="1"/>
  <c r="Q420" i="25"/>
  <c r="S399" i="5"/>
  <c r="E401" i="5"/>
  <c r="F401" i="5" s="1"/>
  <c r="L400" i="25"/>
  <c r="M401" i="25" s="1"/>
  <c r="I400" i="25"/>
  <c r="J401" i="25" s="1"/>
  <c r="D402" i="8"/>
  <c r="Q402" i="5"/>
  <c r="A395" i="20" a="1"/>
  <c r="A413" i="27" a="1"/>
  <c r="E419" i="26" l="1"/>
  <c r="E401" i="31"/>
  <c r="I401" i="31" s="1"/>
  <c r="J402" i="31" s="1"/>
  <c r="P402" i="31" s="1"/>
  <c r="A413" i="27"/>
  <c r="D421" i="26"/>
  <c r="A395" i="20"/>
  <c r="Q403" i="31"/>
  <c r="D404" i="31"/>
  <c r="F400" i="30"/>
  <c r="D419" i="30"/>
  <c r="Q418" i="30"/>
  <c r="J418" i="30"/>
  <c r="P418" i="30" s="1"/>
  <c r="H418" i="26" s="1"/>
  <c r="I419" i="30"/>
  <c r="S399" i="25"/>
  <c r="E420" i="25"/>
  <c r="F420" i="25" s="1"/>
  <c r="E420" i="30"/>
  <c r="R400" i="25"/>
  <c r="P401" i="25"/>
  <c r="R401" i="25" s="1"/>
  <c r="R400" i="5"/>
  <c r="E401" i="8"/>
  <c r="G401" i="8" s="1"/>
  <c r="H401" i="8" s="1"/>
  <c r="G401" i="26"/>
  <c r="J400" i="26"/>
  <c r="K400" i="26" s="1"/>
  <c r="I401" i="26"/>
  <c r="I401" i="8"/>
  <c r="J401" i="8" s="1"/>
  <c r="K401" i="8" s="1"/>
  <c r="P401" i="5"/>
  <c r="L401" i="5"/>
  <c r="M402" i="5" s="1"/>
  <c r="I401" i="5"/>
  <c r="J402" i="5" s="1"/>
  <c r="Q421" i="25"/>
  <c r="L401" i="25"/>
  <c r="M402" i="25" s="1"/>
  <c r="I401" i="25"/>
  <c r="J402" i="25" s="1"/>
  <c r="S400" i="5"/>
  <c r="F401" i="31"/>
  <c r="E402" i="5"/>
  <c r="F402" i="5" s="1"/>
  <c r="D403" i="8"/>
  <c r="Q403" i="5"/>
  <c r="A414" i="27" a="1"/>
  <c r="A396" i="20" a="1"/>
  <c r="E420" i="26" l="1"/>
  <c r="E402" i="31"/>
  <c r="I402" i="31" s="1"/>
  <c r="J403" i="31" s="1"/>
  <c r="P403" i="31" s="1"/>
  <c r="A414" i="27"/>
  <c r="D422" i="26"/>
  <c r="A396" i="20"/>
  <c r="D405" i="31"/>
  <c r="Q404" i="31"/>
  <c r="F401" i="30"/>
  <c r="Q419" i="30"/>
  <c r="D420" i="30"/>
  <c r="J419" i="30"/>
  <c r="P419" i="30" s="1"/>
  <c r="H419" i="26" s="1"/>
  <c r="S400" i="25"/>
  <c r="E421" i="25"/>
  <c r="F421" i="25" s="1"/>
  <c r="E421" i="30"/>
  <c r="I420" i="30"/>
  <c r="I402" i="26"/>
  <c r="I402" i="8"/>
  <c r="J402" i="8" s="1"/>
  <c r="K402" i="8" s="1"/>
  <c r="F402" i="31"/>
  <c r="G402" i="26"/>
  <c r="J401" i="26"/>
  <c r="K401" i="26" s="1"/>
  <c r="R401" i="5"/>
  <c r="P402" i="25"/>
  <c r="P402" i="5"/>
  <c r="I402" i="5"/>
  <c r="J403" i="5" s="1"/>
  <c r="E402" i="8"/>
  <c r="G402" i="8" s="1"/>
  <c r="H402" i="8" s="1"/>
  <c r="L402" i="5"/>
  <c r="M403" i="5" s="1"/>
  <c r="Q422" i="25"/>
  <c r="S401" i="5"/>
  <c r="E403" i="5"/>
  <c r="F403" i="5" s="1"/>
  <c r="L402" i="25"/>
  <c r="M403" i="25" s="1"/>
  <c r="I402" i="25"/>
  <c r="J403" i="25" s="1"/>
  <c r="D404" i="8"/>
  <c r="Q404" i="5"/>
  <c r="A397" i="20" a="1"/>
  <c r="A415" i="27" a="1"/>
  <c r="E421" i="26" l="1"/>
  <c r="E403" i="31"/>
  <c r="I403" i="31" s="1"/>
  <c r="J404" i="31" s="1"/>
  <c r="P404" i="31" s="1"/>
  <c r="A415" i="27"/>
  <c r="D423" i="26"/>
  <c r="A397" i="20"/>
  <c r="Q405" i="31"/>
  <c r="D406" i="31"/>
  <c r="F402" i="30"/>
  <c r="D421" i="30"/>
  <c r="Q420" i="30"/>
  <c r="S401" i="25"/>
  <c r="I421" i="30"/>
  <c r="E422" i="25"/>
  <c r="F422" i="25" s="1"/>
  <c r="E422" i="30"/>
  <c r="J420" i="30"/>
  <c r="P420" i="30" s="1"/>
  <c r="H420" i="26" s="1"/>
  <c r="R402" i="25"/>
  <c r="I403" i="26"/>
  <c r="J402" i="26"/>
  <c r="K402" i="26" s="1"/>
  <c r="P403" i="25"/>
  <c r="R403" i="25" s="1"/>
  <c r="R402" i="5"/>
  <c r="F403" i="31"/>
  <c r="G403" i="26"/>
  <c r="I403" i="8"/>
  <c r="J403" i="8" s="1"/>
  <c r="K403" i="8" s="1"/>
  <c r="P403" i="5"/>
  <c r="L403" i="5"/>
  <c r="M404" i="5" s="1"/>
  <c r="I403" i="25"/>
  <c r="J404" i="25" s="1"/>
  <c r="L403" i="25"/>
  <c r="M404" i="25" s="1"/>
  <c r="S402" i="5"/>
  <c r="Q423" i="25"/>
  <c r="I403" i="5"/>
  <c r="J404" i="5" s="1"/>
  <c r="E404" i="5"/>
  <c r="F404" i="5" s="1"/>
  <c r="E403" i="8"/>
  <c r="G403" i="8" s="1"/>
  <c r="H403" i="8" s="1"/>
  <c r="D405" i="8"/>
  <c r="Q405" i="5"/>
  <c r="A398" i="20" a="1"/>
  <c r="A416" i="27" a="1"/>
  <c r="E422" i="26" l="1"/>
  <c r="E404" i="31"/>
  <c r="I404" i="31" s="1"/>
  <c r="J405" i="31" s="1"/>
  <c r="P405" i="31" s="1"/>
  <c r="A416" i="27"/>
  <c r="D424" i="26"/>
  <c r="A398" i="20"/>
  <c r="D407" i="31"/>
  <c r="Q406" i="31"/>
  <c r="F403" i="30"/>
  <c r="Q421" i="30"/>
  <c r="D422" i="30"/>
  <c r="J421" i="30"/>
  <c r="P421" i="30" s="1"/>
  <c r="H421" i="26" s="1"/>
  <c r="S402" i="25"/>
  <c r="E423" i="25"/>
  <c r="F423" i="25" s="1"/>
  <c r="E423" i="30"/>
  <c r="I422" i="30"/>
  <c r="I404" i="26"/>
  <c r="J403" i="26"/>
  <c r="K403" i="26" s="1"/>
  <c r="R403" i="5"/>
  <c r="F404" i="31"/>
  <c r="G404" i="26"/>
  <c r="P404" i="25"/>
  <c r="I404" i="8"/>
  <c r="J404" i="8" s="1"/>
  <c r="K404" i="8" s="1"/>
  <c r="P404" i="5"/>
  <c r="L404" i="5"/>
  <c r="M405" i="5" s="1"/>
  <c r="I404" i="5"/>
  <c r="J405" i="5" s="1"/>
  <c r="E404" i="8"/>
  <c r="G404" i="8" s="1"/>
  <c r="H404" i="8" s="1"/>
  <c r="Q424" i="25"/>
  <c r="S403" i="5"/>
  <c r="E405" i="5"/>
  <c r="F405" i="5" s="1"/>
  <c r="L404" i="25"/>
  <c r="M405" i="25" s="1"/>
  <c r="I404" i="25"/>
  <c r="J405" i="25" s="1"/>
  <c r="D406" i="8"/>
  <c r="Q406" i="5"/>
  <c r="A399" i="20" a="1"/>
  <c r="A417" i="27" a="1"/>
  <c r="E423" i="26" l="1"/>
  <c r="E405" i="31"/>
  <c r="I405" i="31" s="1"/>
  <c r="J406" i="31" s="1"/>
  <c r="P406" i="31" s="1"/>
  <c r="A417" i="27"/>
  <c r="D425" i="26"/>
  <c r="A399" i="20"/>
  <c r="Q407" i="31"/>
  <c r="D408" i="31"/>
  <c r="F404" i="30"/>
  <c r="D423" i="30"/>
  <c r="Q422" i="30"/>
  <c r="S403" i="25"/>
  <c r="E424" i="25"/>
  <c r="F424" i="25" s="1"/>
  <c r="E424" i="30"/>
  <c r="I423" i="30"/>
  <c r="J422" i="30"/>
  <c r="P422" i="30" s="1"/>
  <c r="H422" i="26" s="1"/>
  <c r="R404" i="25"/>
  <c r="I405" i="26"/>
  <c r="J404" i="26"/>
  <c r="K404" i="26" s="1"/>
  <c r="R404" i="5"/>
  <c r="P405" i="25"/>
  <c r="F405" i="31"/>
  <c r="G405" i="26"/>
  <c r="I405" i="8"/>
  <c r="J405" i="8" s="1"/>
  <c r="K405" i="8" s="1"/>
  <c r="P405" i="5"/>
  <c r="L405" i="5"/>
  <c r="M406" i="5" s="1"/>
  <c r="I405" i="5"/>
  <c r="J406" i="5" s="1"/>
  <c r="E405" i="8"/>
  <c r="G405" i="8" s="1"/>
  <c r="H405" i="8" s="1"/>
  <c r="S404" i="5"/>
  <c r="I405" i="25"/>
  <c r="J406" i="25" s="1"/>
  <c r="L405" i="25"/>
  <c r="M406" i="25" s="1"/>
  <c r="Q425" i="25"/>
  <c r="E406" i="5"/>
  <c r="F406" i="5" s="1"/>
  <c r="D407" i="8"/>
  <c r="Q407" i="5"/>
  <c r="A418" i="27" a="1"/>
  <c r="A400" i="20" a="1"/>
  <c r="E424" i="26" l="1"/>
  <c r="E406" i="31"/>
  <c r="I406" i="31" s="1"/>
  <c r="J407" i="31" s="1"/>
  <c r="P407" i="31" s="1"/>
  <c r="A418" i="27"/>
  <c r="D426" i="26"/>
  <c r="A400" i="20"/>
  <c r="Q408" i="31"/>
  <c r="D409" i="31"/>
  <c r="F405" i="30"/>
  <c r="D424" i="30"/>
  <c r="Q423" i="30"/>
  <c r="I424" i="30"/>
  <c r="J423" i="30"/>
  <c r="P423" i="30" s="1"/>
  <c r="H423" i="26" s="1"/>
  <c r="S404" i="25"/>
  <c r="E425" i="25"/>
  <c r="F425" i="25" s="1"/>
  <c r="E425" i="30"/>
  <c r="R405" i="25"/>
  <c r="I406" i="26"/>
  <c r="J405" i="26"/>
  <c r="K405" i="26" s="1"/>
  <c r="R405" i="5"/>
  <c r="F406" i="31"/>
  <c r="G406" i="26"/>
  <c r="P406" i="25"/>
  <c r="I406" i="8"/>
  <c r="J406" i="8" s="1"/>
  <c r="K406" i="8" s="1"/>
  <c r="P406" i="5"/>
  <c r="Q426" i="25"/>
  <c r="L406" i="5"/>
  <c r="M407" i="5" s="1"/>
  <c r="I406" i="5"/>
  <c r="J407" i="5" s="1"/>
  <c r="E406" i="8"/>
  <c r="G406" i="8" s="1"/>
  <c r="H406" i="8" s="1"/>
  <c r="S405" i="5"/>
  <c r="E407" i="5"/>
  <c r="F407" i="5" s="1"/>
  <c r="I406" i="25"/>
  <c r="J407" i="25" s="1"/>
  <c r="L406" i="25"/>
  <c r="M407" i="25" s="1"/>
  <c r="D408" i="8"/>
  <c r="Q408" i="5"/>
  <c r="A419" i="27" a="1"/>
  <c r="A401" i="20" a="1"/>
  <c r="E425" i="26" l="1"/>
  <c r="E407" i="31"/>
  <c r="I407" i="31" s="1"/>
  <c r="J408" i="31" s="1"/>
  <c r="P408" i="31" s="1"/>
  <c r="A419" i="27"/>
  <c r="D427" i="26"/>
  <c r="A401" i="20"/>
  <c r="D410" i="31"/>
  <c r="Q409" i="31"/>
  <c r="F406" i="30"/>
  <c r="D425" i="30"/>
  <c r="Q424" i="30"/>
  <c r="J424" i="30"/>
  <c r="P424" i="30" s="1"/>
  <c r="H424" i="26" s="1"/>
  <c r="E426" i="25"/>
  <c r="F426" i="25" s="1"/>
  <c r="E426" i="30"/>
  <c r="S405" i="25"/>
  <c r="I425" i="30"/>
  <c r="R406" i="25"/>
  <c r="I407" i="26"/>
  <c r="J406" i="26"/>
  <c r="K406" i="26" s="1"/>
  <c r="R406" i="5"/>
  <c r="F407" i="31"/>
  <c r="G407" i="26"/>
  <c r="I407" i="8"/>
  <c r="J407" i="8" s="1"/>
  <c r="K407" i="8" s="1"/>
  <c r="P407" i="25"/>
  <c r="P407" i="5"/>
  <c r="I407" i="5"/>
  <c r="J408" i="5" s="1"/>
  <c r="S406" i="5"/>
  <c r="L407" i="5"/>
  <c r="M408" i="5" s="1"/>
  <c r="E407" i="8"/>
  <c r="G407" i="8" s="1"/>
  <c r="H407" i="8" s="1"/>
  <c r="Q427" i="25"/>
  <c r="E408" i="5"/>
  <c r="F408" i="5" s="1"/>
  <c r="L407" i="25"/>
  <c r="M408" i="25" s="1"/>
  <c r="I407" i="25"/>
  <c r="J408" i="25" s="1"/>
  <c r="D409" i="8"/>
  <c r="Q409" i="5"/>
  <c r="A420" i="27" a="1"/>
  <c r="A402" i="20" a="1"/>
  <c r="E426" i="26" l="1"/>
  <c r="E408" i="31"/>
  <c r="I408" i="31" s="1"/>
  <c r="J409" i="31" s="1"/>
  <c r="P409" i="31" s="1"/>
  <c r="A420" i="27"/>
  <c r="D428" i="26"/>
  <c r="A402" i="20"/>
  <c r="Q410" i="31"/>
  <c r="D411" i="31"/>
  <c r="F407" i="30"/>
  <c r="Q425" i="30"/>
  <c r="D426" i="30"/>
  <c r="I426" i="30"/>
  <c r="S406" i="25"/>
  <c r="J425" i="30"/>
  <c r="P425" i="30" s="1"/>
  <c r="H425" i="26" s="1"/>
  <c r="E427" i="25"/>
  <c r="F427" i="25" s="1"/>
  <c r="E427" i="30"/>
  <c r="R407" i="25"/>
  <c r="I408" i="26"/>
  <c r="J407" i="26"/>
  <c r="K407" i="26" s="1"/>
  <c r="R407" i="5"/>
  <c r="F408" i="31"/>
  <c r="G408" i="26"/>
  <c r="P408" i="25"/>
  <c r="I408" i="8"/>
  <c r="J408" i="8" s="1"/>
  <c r="K408" i="8" s="1"/>
  <c r="P408" i="5"/>
  <c r="I408" i="5"/>
  <c r="J409" i="5" s="1"/>
  <c r="S407" i="5"/>
  <c r="Q428" i="25"/>
  <c r="I408" i="25"/>
  <c r="J409" i="25" s="1"/>
  <c r="L408" i="25"/>
  <c r="M409" i="25" s="1"/>
  <c r="L408" i="5"/>
  <c r="M409" i="5" s="1"/>
  <c r="E408" i="8"/>
  <c r="G408" i="8" s="1"/>
  <c r="H408" i="8" s="1"/>
  <c r="E409" i="5"/>
  <c r="F409" i="5" s="1"/>
  <c r="D410" i="8"/>
  <c r="Q410" i="5"/>
  <c r="A421" i="27" a="1"/>
  <c r="A403" i="20" a="1"/>
  <c r="E427" i="26" l="1"/>
  <c r="E409" i="31"/>
  <c r="I409" i="31" s="1"/>
  <c r="J410" i="31" s="1"/>
  <c r="P410" i="31" s="1"/>
  <c r="A421" i="27"/>
  <c r="D429" i="26"/>
  <c r="A403" i="20"/>
  <c r="Q411" i="31"/>
  <c r="D412" i="31"/>
  <c r="F408" i="30"/>
  <c r="Q426" i="30"/>
  <c r="D427" i="30"/>
  <c r="I427" i="30"/>
  <c r="J426" i="30"/>
  <c r="P426" i="30" s="1"/>
  <c r="H426" i="26" s="1"/>
  <c r="E428" i="25"/>
  <c r="F428" i="25" s="1"/>
  <c r="E428" i="30"/>
  <c r="S407" i="25"/>
  <c r="R408" i="25"/>
  <c r="I409" i="26"/>
  <c r="J408" i="26"/>
  <c r="K408" i="26" s="1"/>
  <c r="R408" i="5"/>
  <c r="F409" i="31"/>
  <c r="G409" i="26"/>
  <c r="P409" i="25"/>
  <c r="I409" i="8"/>
  <c r="J409" i="8" s="1"/>
  <c r="K409" i="8" s="1"/>
  <c r="P409" i="5"/>
  <c r="I409" i="5"/>
  <c r="J410" i="5" s="1"/>
  <c r="E409" i="8"/>
  <c r="G409" i="8" s="1"/>
  <c r="H409" i="8" s="1"/>
  <c r="Q429" i="25"/>
  <c r="E410" i="5"/>
  <c r="F410" i="5" s="1"/>
  <c r="I409" i="25"/>
  <c r="J410" i="25" s="1"/>
  <c r="L409" i="25"/>
  <c r="M410" i="25" s="1"/>
  <c r="S408" i="5"/>
  <c r="L409" i="5"/>
  <c r="M410" i="5" s="1"/>
  <c r="D411" i="8"/>
  <c r="Q411" i="5"/>
  <c r="A422" i="27" a="1"/>
  <c r="A404" i="20" a="1"/>
  <c r="E428" i="26" l="1"/>
  <c r="E410" i="31"/>
  <c r="I410" i="31" s="1"/>
  <c r="J411" i="31" s="1"/>
  <c r="P411" i="31" s="1"/>
  <c r="A422" i="27"/>
  <c r="D430" i="26"/>
  <c r="A404" i="20"/>
  <c r="Q412" i="31"/>
  <c r="D413" i="31"/>
  <c r="F409" i="30"/>
  <c r="Q427" i="30"/>
  <c r="D428" i="30"/>
  <c r="J427" i="30"/>
  <c r="P427" i="30" s="1"/>
  <c r="H427" i="26" s="1"/>
  <c r="I428" i="30"/>
  <c r="E429" i="25"/>
  <c r="F429" i="25" s="1"/>
  <c r="E429" i="30"/>
  <c r="S408" i="25"/>
  <c r="I410" i="26"/>
  <c r="R409" i="25"/>
  <c r="J409" i="26"/>
  <c r="K409" i="26" s="1"/>
  <c r="R409" i="5"/>
  <c r="F410" i="31"/>
  <c r="G410" i="26"/>
  <c r="P410" i="25"/>
  <c r="P410" i="5"/>
  <c r="I410" i="8"/>
  <c r="J410" i="8" s="1"/>
  <c r="K410" i="8" s="1"/>
  <c r="L410" i="5"/>
  <c r="M411" i="5" s="1"/>
  <c r="S409" i="5"/>
  <c r="I410" i="5"/>
  <c r="J411" i="5" s="1"/>
  <c r="L410" i="25"/>
  <c r="M411" i="25" s="1"/>
  <c r="I410" i="25"/>
  <c r="J411" i="25" s="1"/>
  <c r="E410" i="8"/>
  <c r="G410" i="8" s="1"/>
  <c r="H410" i="8" s="1"/>
  <c r="Q430" i="25"/>
  <c r="E411" i="5"/>
  <c r="F411" i="5" s="1"/>
  <c r="D412" i="8"/>
  <c r="Q412" i="5"/>
  <c r="A423" i="27" a="1"/>
  <c r="A405" i="20" a="1"/>
  <c r="E429" i="26" l="1"/>
  <c r="E411" i="31"/>
  <c r="I411" i="31" s="1"/>
  <c r="J412" i="31" s="1"/>
  <c r="P412" i="31" s="1"/>
  <c r="A423" i="27"/>
  <c r="D431" i="26"/>
  <c r="A405" i="20"/>
  <c r="D414" i="31"/>
  <c r="Q413" i="31"/>
  <c r="F410" i="30"/>
  <c r="D429" i="30"/>
  <c r="Q428" i="30"/>
  <c r="E430" i="25"/>
  <c r="F430" i="25" s="1"/>
  <c r="E430" i="30"/>
  <c r="I429" i="30"/>
  <c r="S409" i="25"/>
  <c r="J428" i="30"/>
  <c r="P428" i="30" s="1"/>
  <c r="H428" i="26" s="1"/>
  <c r="R410" i="25"/>
  <c r="I411" i="26"/>
  <c r="P411" i="25"/>
  <c r="J410" i="26"/>
  <c r="K410" i="26" s="1"/>
  <c r="F411" i="31"/>
  <c r="G411" i="26"/>
  <c r="R410" i="5"/>
  <c r="I411" i="8"/>
  <c r="J411" i="8" s="1"/>
  <c r="K411" i="8" s="1"/>
  <c r="P411" i="5"/>
  <c r="L411" i="5"/>
  <c r="M412" i="5" s="1"/>
  <c r="E411" i="8"/>
  <c r="G411" i="8" s="1"/>
  <c r="H411" i="8" s="1"/>
  <c r="Q431" i="25"/>
  <c r="S410" i="5"/>
  <c r="E412" i="5"/>
  <c r="F412" i="5" s="1"/>
  <c r="L411" i="25"/>
  <c r="M412" i="25" s="1"/>
  <c r="I411" i="25"/>
  <c r="J412" i="25" s="1"/>
  <c r="I411" i="5"/>
  <c r="J412" i="5" s="1"/>
  <c r="D413" i="8"/>
  <c r="Q413" i="5"/>
  <c r="A424" i="27" a="1"/>
  <c r="A406" i="20" a="1"/>
  <c r="E430" i="26" l="1"/>
  <c r="E412" i="31"/>
  <c r="I412" i="31" s="1"/>
  <c r="J413" i="31" s="1"/>
  <c r="P413" i="31" s="1"/>
  <c r="A424" i="27"/>
  <c r="D432" i="26"/>
  <c r="A406" i="20"/>
  <c r="D415" i="31"/>
  <c r="Q414" i="31"/>
  <c r="F411" i="30"/>
  <c r="D430" i="30"/>
  <c r="Q429" i="30"/>
  <c r="I430" i="30"/>
  <c r="S410" i="25"/>
  <c r="E431" i="25"/>
  <c r="F431" i="25" s="1"/>
  <c r="E431" i="30"/>
  <c r="J429" i="30"/>
  <c r="P429" i="30" s="1"/>
  <c r="H429" i="26" s="1"/>
  <c r="I412" i="26"/>
  <c r="R411" i="25"/>
  <c r="P412" i="5"/>
  <c r="R412" i="5" s="1"/>
  <c r="P412" i="25"/>
  <c r="J411" i="26"/>
  <c r="K411" i="26" s="1"/>
  <c r="R411" i="5"/>
  <c r="F412" i="31"/>
  <c r="G412" i="26"/>
  <c r="I412" i="8"/>
  <c r="J412" i="8" s="1"/>
  <c r="K412" i="8" s="1"/>
  <c r="I412" i="5"/>
  <c r="J413" i="5" s="1"/>
  <c r="L412" i="5"/>
  <c r="M413" i="5" s="1"/>
  <c r="S411" i="5"/>
  <c r="L412" i="25"/>
  <c r="M413" i="25" s="1"/>
  <c r="I412" i="25"/>
  <c r="J413" i="25" s="1"/>
  <c r="E412" i="8"/>
  <c r="G412" i="8" s="1"/>
  <c r="H412" i="8" s="1"/>
  <c r="Q432" i="25"/>
  <c r="E413" i="5"/>
  <c r="F413" i="5" s="1"/>
  <c r="D414" i="8"/>
  <c r="Q414" i="5"/>
  <c r="A425" i="27" a="1"/>
  <c r="A407" i="20" a="1"/>
  <c r="E431" i="26" l="1"/>
  <c r="E413" i="31"/>
  <c r="I413" i="31" s="1"/>
  <c r="J414" i="31" s="1"/>
  <c r="P414" i="31" s="1"/>
  <c r="A425" i="27"/>
  <c r="D433" i="26"/>
  <c r="A407" i="20"/>
  <c r="Q415" i="31"/>
  <c r="D416" i="31"/>
  <c r="F412" i="30"/>
  <c r="D431" i="30"/>
  <c r="Q430" i="30"/>
  <c r="E432" i="25"/>
  <c r="F432" i="25" s="1"/>
  <c r="E432" i="30"/>
  <c r="S411" i="25"/>
  <c r="I431" i="30"/>
  <c r="J430" i="30"/>
  <c r="P430" i="30" s="1"/>
  <c r="H430" i="26" s="1"/>
  <c r="I413" i="8"/>
  <c r="J413" i="8" s="1"/>
  <c r="K413" i="8" s="1"/>
  <c r="I413" i="26"/>
  <c r="R412" i="25"/>
  <c r="J412" i="26"/>
  <c r="K412" i="26" s="1"/>
  <c r="F413" i="31"/>
  <c r="G413" i="26"/>
  <c r="P413" i="25"/>
  <c r="P413" i="5"/>
  <c r="L413" i="5"/>
  <c r="M414" i="5" s="1"/>
  <c r="I413" i="5"/>
  <c r="J414" i="5" s="1"/>
  <c r="E413" i="8"/>
  <c r="G413" i="8" s="1"/>
  <c r="H413" i="8" s="1"/>
  <c r="Q433" i="25"/>
  <c r="S412" i="5"/>
  <c r="E414" i="5"/>
  <c r="F414" i="5" s="1"/>
  <c r="L413" i="25"/>
  <c r="M414" i="25" s="1"/>
  <c r="I413" i="25"/>
  <c r="J414" i="25" s="1"/>
  <c r="D415" i="8"/>
  <c r="Q415" i="5"/>
  <c r="A426" i="27" a="1"/>
  <c r="A408" i="20" a="1"/>
  <c r="E432" i="26" l="1"/>
  <c r="E414" i="31"/>
  <c r="I414" i="31" s="1"/>
  <c r="J415" i="31" s="1"/>
  <c r="P415" i="31" s="1"/>
  <c r="A426" i="27"/>
  <c r="D434" i="26"/>
  <c r="A408" i="20"/>
  <c r="D417" i="31"/>
  <c r="Q416" i="31"/>
  <c r="F413" i="30"/>
  <c r="D432" i="30"/>
  <c r="Q431" i="30"/>
  <c r="E433" i="25"/>
  <c r="F433" i="25" s="1"/>
  <c r="E433" i="30"/>
  <c r="J431" i="30"/>
  <c r="P431" i="30" s="1"/>
  <c r="H431" i="26" s="1"/>
  <c r="S412" i="25"/>
  <c r="I432" i="30"/>
  <c r="R413" i="25"/>
  <c r="I414" i="26"/>
  <c r="R413" i="5"/>
  <c r="F414" i="31"/>
  <c r="G414" i="26"/>
  <c r="J413" i="26"/>
  <c r="K413" i="26" s="1"/>
  <c r="P414" i="25"/>
  <c r="I414" i="8"/>
  <c r="J414" i="8" s="1"/>
  <c r="K414" i="8" s="1"/>
  <c r="P414" i="5"/>
  <c r="I414" i="25"/>
  <c r="J415" i="25" s="1"/>
  <c r="L414" i="25"/>
  <c r="M415" i="25" s="1"/>
  <c r="I414" i="5"/>
  <c r="J415" i="5" s="1"/>
  <c r="L414" i="5"/>
  <c r="M415" i="5" s="1"/>
  <c r="Q434" i="25"/>
  <c r="S413" i="5"/>
  <c r="E414" i="8"/>
  <c r="G414" i="8" s="1"/>
  <c r="H414" i="8" s="1"/>
  <c r="E415" i="5"/>
  <c r="F415" i="5" s="1"/>
  <c r="D416" i="8"/>
  <c r="Q416" i="5"/>
  <c r="A409" i="20" a="1"/>
  <c r="A427" i="27" a="1"/>
  <c r="E433" i="26" l="1"/>
  <c r="E415" i="31"/>
  <c r="I415" i="31" s="1"/>
  <c r="J416" i="31" s="1"/>
  <c r="P416" i="31" s="1"/>
  <c r="F415" i="31"/>
  <c r="A427" i="27"/>
  <c r="D435" i="26"/>
  <c r="A409" i="20"/>
  <c r="Q417" i="31"/>
  <c r="D418" i="31"/>
  <c r="F414" i="30"/>
  <c r="D433" i="30"/>
  <c r="Q432" i="30"/>
  <c r="J432" i="30"/>
  <c r="P432" i="30" s="1"/>
  <c r="H432" i="26" s="1"/>
  <c r="E434" i="25"/>
  <c r="F434" i="25" s="1"/>
  <c r="E434" i="30"/>
  <c r="S413" i="25"/>
  <c r="I433" i="30"/>
  <c r="R414" i="25"/>
  <c r="I415" i="26"/>
  <c r="R414" i="5"/>
  <c r="G415" i="26"/>
  <c r="J414" i="26"/>
  <c r="K414" i="26" s="1"/>
  <c r="P415" i="25"/>
  <c r="I415" i="8"/>
  <c r="J415" i="8" s="1"/>
  <c r="K415" i="8" s="1"/>
  <c r="P415" i="5"/>
  <c r="L415" i="5"/>
  <c r="M416" i="5" s="1"/>
  <c r="I415" i="5"/>
  <c r="J416" i="5" s="1"/>
  <c r="E415" i="8"/>
  <c r="G415" i="8" s="1"/>
  <c r="H415" i="8" s="1"/>
  <c r="Q435" i="25"/>
  <c r="S414" i="5"/>
  <c r="E416" i="5"/>
  <c r="F416" i="5" s="1"/>
  <c r="I415" i="25"/>
  <c r="J416" i="25" s="1"/>
  <c r="L415" i="25"/>
  <c r="M416" i="25" s="1"/>
  <c r="D417" i="8"/>
  <c r="Q417" i="5"/>
  <c r="A410" i="20" a="1"/>
  <c r="A428" i="27" a="1"/>
  <c r="E434" i="26" l="1"/>
  <c r="E416" i="31"/>
  <c r="I416" i="31" s="1"/>
  <c r="J417" i="31" s="1"/>
  <c r="P417" i="31" s="1"/>
  <c r="A428" i="27"/>
  <c r="D436" i="26"/>
  <c r="A410" i="20"/>
  <c r="Q418" i="31"/>
  <c r="D419" i="31"/>
  <c r="F415" i="30"/>
  <c r="Q433" i="30"/>
  <c r="D434" i="30"/>
  <c r="E435" i="25"/>
  <c r="F435" i="25" s="1"/>
  <c r="E435" i="30"/>
  <c r="S414" i="25"/>
  <c r="I434" i="30"/>
  <c r="J433" i="30"/>
  <c r="P433" i="30" s="1"/>
  <c r="H433" i="26" s="1"/>
  <c r="R415" i="25"/>
  <c r="I416" i="26"/>
  <c r="R415" i="5"/>
  <c r="F416" i="31"/>
  <c r="G416" i="26"/>
  <c r="J415" i="26"/>
  <c r="K415" i="26" s="1"/>
  <c r="P416" i="25"/>
  <c r="P416" i="5"/>
  <c r="L416" i="5"/>
  <c r="M417" i="5" s="1"/>
  <c r="I416" i="8"/>
  <c r="J416" i="8" s="1"/>
  <c r="K416" i="8" s="1"/>
  <c r="I416" i="5"/>
  <c r="J417" i="5" s="1"/>
  <c r="L416" i="25"/>
  <c r="M417" i="25" s="1"/>
  <c r="I416" i="25"/>
  <c r="J417" i="25" s="1"/>
  <c r="S415" i="5"/>
  <c r="E416" i="8"/>
  <c r="G416" i="8" s="1"/>
  <c r="H416" i="8" s="1"/>
  <c r="Q436" i="25"/>
  <c r="E417" i="5"/>
  <c r="F417" i="5" s="1"/>
  <c r="D418" i="8"/>
  <c r="Q418" i="5"/>
  <c r="A411" i="20" a="1"/>
  <c r="A429" i="27" a="1"/>
  <c r="E435" i="26" l="1"/>
  <c r="E417" i="31"/>
  <c r="I417" i="31" s="1"/>
  <c r="J418" i="31" s="1"/>
  <c r="P418" i="31" s="1"/>
  <c r="A429" i="27"/>
  <c r="D437" i="26"/>
  <c r="A411" i="20"/>
  <c r="D420" i="31"/>
  <c r="Q419" i="31"/>
  <c r="F416" i="30"/>
  <c r="D435" i="30"/>
  <c r="Q434" i="30"/>
  <c r="I435" i="30"/>
  <c r="E436" i="25"/>
  <c r="F436" i="25" s="1"/>
  <c r="E436" i="30"/>
  <c r="J434" i="30"/>
  <c r="P434" i="30" s="1"/>
  <c r="H434" i="26" s="1"/>
  <c r="S415" i="25"/>
  <c r="R416" i="25"/>
  <c r="P417" i="25"/>
  <c r="R416" i="5"/>
  <c r="F417" i="31"/>
  <c r="G417" i="26"/>
  <c r="I417" i="8"/>
  <c r="J417" i="8" s="1"/>
  <c r="K417" i="8" s="1"/>
  <c r="J416" i="26"/>
  <c r="K416" i="26" s="1"/>
  <c r="I417" i="26"/>
  <c r="P417" i="5"/>
  <c r="L417" i="5"/>
  <c r="M418" i="5" s="1"/>
  <c r="I417" i="5"/>
  <c r="J418" i="5" s="1"/>
  <c r="E417" i="8"/>
  <c r="G417" i="8" s="1"/>
  <c r="H417" i="8" s="1"/>
  <c r="Q437" i="25"/>
  <c r="E418" i="5"/>
  <c r="F418" i="5" s="1"/>
  <c r="S416" i="5"/>
  <c r="I417" i="25"/>
  <c r="J418" i="25" s="1"/>
  <c r="L417" i="25"/>
  <c r="M418" i="25" s="1"/>
  <c r="D419" i="8"/>
  <c r="Q419" i="5"/>
  <c r="A412" i="20" a="1"/>
  <c r="A430" i="27" a="1"/>
  <c r="E436" i="26" l="1"/>
  <c r="E418" i="31"/>
  <c r="I418" i="31" s="1"/>
  <c r="J419" i="31" s="1"/>
  <c r="P419" i="31" s="1"/>
  <c r="A430" i="27"/>
  <c r="D438" i="26"/>
  <c r="A412" i="20"/>
  <c r="D421" i="31"/>
  <c r="Q420" i="31"/>
  <c r="F417" i="30"/>
  <c r="Q435" i="30"/>
  <c r="D436" i="30"/>
  <c r="E437" i="25"/>
  <c r="F437" i="25" s="1"/>
  <c r="E437" i="30"/>
  <c r="J435" i="30"/>
  <c r="P435" i="30" s="1"/>
  <c r="H435" i="26" s="1"/>
  <c r="S416" i="25"/>
  <c r="I436" i="30"/>
  <c r="R417" i="25"/>
  <c r="I418" i="26"/>
  <c r="R417" i="5"/>
  <c r="J417" i="26"/>
  <c r="K417" i="26" s="1"/>
  <c r="F418" i="31"/>
  <c r="G418" i="26"/>
  <c r="P418" i="25"/>
  <c r="I418" i="8"/>
  <c r="J418" i="8" s="1"/>
  <c r="K418" i="8" s="1"/>
  <c r="P418" i="5"/>
  <c r="I418" i="5"/>
  <c r="J419" i="5" s="1"/>
  <c r="L418" i="5"/>
  <c r="M419" i="5" s="1"/>
  <c r="L418" i="25"/>
  <c r="M419" i="25" s="1"/>
  <c r="I418" i="25"/>
  <c r="J419" i="25" s="1"/>
  <c r="E418" i="8"/>
  <c r="G418" i="8" s="1"/>
  <c r="H418" i="8" s="1"/>
  <c r="Q438" i="25"/>
  <c r="S417" i="5"/>
  <c r="E419" i="5"/>
  <c r="F419" i="5" s="1"/>
  <c r="D420" i="8"/>
  <c r="Q420" i="5"/>
  <c r="A431" i="27" a="1"/>
  <c r="A413" i="20" a="1"/>
  <c r="E437" i="26" l="1"/>
  <c r="E419" i="31"/>
  <c r="I419" i="31" s="1"/>
  <c r="J420" i="31" s="1"/>
  <c r="P420" i="31" s="1"/>
  <c r="A431" i="27"/>
  <c r="D439" i="26"/>
  <c r="A413" i="20"/>
  <c r="Q421" i="31"/>
  <c r="D422" i="31"/>
  <c r="F418" i="30"/>
  <c r="D437" i="30"/>
  <c r="Q436" i="30"/>
  <c r="I437" i="30"/>
  <c r="J436" i="30"/>
  <c r="P436" i="30" s="1"/>
  <c r="H436" i="26" s="1"/>
  <c r="E438" i="25"/>
  <c r="F438" i="25" s="1"/>
  <c r="E438" i="30"/>
  <c r="S417" i="25"/>
  <c r="R418" i="25"/>
  <c r="I419" i="26"/>
  <c r="R418" i="5"/>
  <c r="F419" i="31"/>
  <c r="G419" i="26"/>
  <c r="J418" i="26"/>
  <c r="K418" i="26" s="1"/>
  <c r="P419" i="25"/>
  <c r="I419" i="8"/>
  <c r="J419" i="8" s="1"/>
  <c r="K419" i="8" s="1"/>
  <c r="P419" i="5"/>
  <c r="L419" i="5"/>
  <c r="M420" i="5" s="1"/>
  <c r="I419" i="5"/>
  <c r="J420" i="5" s="1"/>
  <c r="E419" i="8"/>
  <c r="G419" i="8" s="1"/>
  <c r="H419" i="8" s="1"/>
  <c r="E420" i="5"/>
  <c r="F420" i="5" s="1"/>
  <c r="Q439" i="25"/>
  <c r="S418" i="5"/>
  <c r="L419" i="25"/>
  <c r="M420" i="25" s="1"/>
  <c r="I419" i="25"/>
  <c r="J420" i="25" s="1"/>
  <c r="D421" i="8"/>
  <c r="Q421" i="5"/>
  <c r="A414" i="20" a="1"/>
  <c r="E438" i="26" l="1"/>
  <c r="E420" i="31"/>
  <c r="I420" i="31" s="1"/>
  <c r="J421" i="31" s="1"/>
  <c r="P421" i="31" s="1"/>
  <c r="A414" i="20"/>
  <c r="Q422" i="31"/>
  <c r="D423" i="31"/>
  <c r="F419" i="30"/>
  <c r="Q437" i="30"/>
  <c r="D438" i="30"/>
  <c r="S418" i="25"/>
  <c r="J437" i="30"/>
  <c r="P437" i="30" s="1"/>
  <c r="H437" i="26" s="1"/>
  <c r="E439" i="25"/>
  <c r="F439" i="25" s="1"/>
  <c r="E439" i="30"/>
  <c r="I438" i="30"/>
  <c r="R419" i="25"/>
  <c r="I420" i="26"/>
  <c r="R419" i="5"/>
  <c r="J419" i="26"/>
  <c r="K419" i="26" s="1"/>
  <c r="F420" i="31"/>
  <c r="G420" i="26"/>
  <c r="P420" i="25"/>
  <c r="I420" i="8"/>
  <c r="J420" i="8" s="1"/>
  <c r="K420" i="8" s="1"/>
  <c r="P420" i="5"/>
  <c r="I420" i="5"/>
  <c r="J421" i="5" s="1"/>
  <c r="L420" i="5"/>
  <c r="M421" i="5" s="1"/>
  <c r="S419" i="5"/>
  <c r="E421" i="5"/>
  <c r="F421" i="5" s="1"/>
  <c r="AD40" i="25"/>
  <c r="Z36" i="25"/>
  <c r="AD39" i="25"/>
  <c r="I420" i="25"/>
  <c r="J421" i="25" s="1"/>
  <c r="L420" i="25"/>
  <c r="M421" i="25" s="1"/>
  <c r="E420" i="8"/>
  <c r="G420" i="8" s="1"/>
  <c r="H420" i="8" s="1"/>
  <c r="D422" i="8"/>
  <c r="Q422" i="5"/>
  <c r="A415" i="20" a="1"/>
  <c r="E439" i="26" l="1"/>
  <c r="AF38" i="25"/>
  <c r="AG38" i="25" s="1"/>
  <c r="J13" i="36"/>
  <c r="E421" i="31"/>
  <c r="I421" i="31" s="1"/>
  <c r="J422" i="31" s="1"/>
  <c r="P422" i="31" s="1"/>
  <c r="A415" i="20"/>
  <c r="D424" i="31"/>
  <c r="Q423" i="31"/>
  <c r="F420" i="30"/>
  <c r="D439" i="30"/>
  <c r="Q439" i="30" s="1"/>
  <c r="Q438" i="30"/>
  <c r="I439" i="30"/>
  <c r="J438" i="30"/>
  <c r="P438" i="30" s="1"/>
  <c r="H438" i="26" s="1"/>
  <c r="S419" i="25"/>
  <c r="AD38" i="25"/>
  <c r="AD37" i="25"/>
  <c r="I421" i="26"/>
  <c r="R420" i="25"/>
  <c r="R420" i="5"/>
  <c r="P421" i="25"/>
  <c r="J420" i="26"/>
  <c r="K420" i="26" s="1"/>
  <c r="F421" i="31"/>
  <c r="G421" i="26"/>
  <c r="I421" i="8"/>
  <c r="J421" i="8" s="1"/>
  <c r="K421" i="8" s="1"/>
  <c r="P421" i="5"/>
  <c r="E421" i="8"/>
  <c r="G421" i="8" s="1"/>
  <c r="H421" i="8" s="1"/>
  <c r="I421" i="25"/>
  <c r="J422" i="25" s="1"/>
  <c r="L421" i="25"/>
  <c r="M422" i="25" s="1"/>
  <c r="S420" i="5"/>
  <c r="E422" i="5"/>
  <c r="F422" i="5" s="1"/>
  <c r="I421" i="5"/>
  <c r="J422" i="5" s="1"/>
  <c r="L421" i="5"/>
  <c r="M422" i="5" s="1"/>
  <c r="D423" i="8"/>
  <c r="Q423" i="5"/>
  <c r="A416" i="20" a="1"/>
  <c r="E422" i="31" l="1"/>
  <c r="I422" i="31" s="1"/>
  <c r="J423" i="31" s="1"/>
  <c r="P423" i="31" s="1"/>
  <c r="A416" i="20"/>
  <c r="D425" i="31"/>
  <c r="Q424" i="31"/>
  <c r="F421" i="30"/>
  <c r="J439" i="30"/>
  <c r="S420" i="25"/>
  <c r="R421" i="25"/>
  <c r="R421" i="5"/>
  <c r="F422" i="31"/>
  <c r="G422" i="26"/>
  <c r="J421" i="26"/>
  <c r="K421" i="26" s="1"/>
  <c r="I422" i="26"/>
  <c r="P422" i="25"/>
  <c r="I422" i="8"/>
  <c r="J422" i="8" s="1"/>
  <c r="K422" i="8" s="1"/>
  <c r="P422" i="5"/>
  <c r="L422" i="25"/>
  <c r="M423" i="25" s="1"/>
  <c r="I422" i="25"/>
  <c r="J423" i="25" s="1"/>
  <c r="L422" i="5"/>
  <c r="M423" i="5" s="1"/>
  <c r="S421" i="5"/>
  <c r="I422" i="5"/>
  <c r="J423" i="5" s="1"/>
  <c r="E422" i="8"/>
  <c r="G422" i="8" s="1"/>
  <c r="H422" i="8" s="1"/>
  <c r="E423" i="5"/>
  <c r="F423" i="5" s="1"/>
  <c r="D424" i="8"/>
  <c r="Q424" i="5"/>
  <c r="A417" i="20" a="1"/>
  <c r="E423" i="31" l="1"/>
  <c r="I423" i="31" s="1"/>
  <c r="J424" i="31" s="1"/>
  <c r="P424" i="31" s="1"/>
  <c r="A417" i="20"/>
  <c r="D426" i="31"/>
  <c r="Q425" i="31"/>
  <c r="F422" i="30"/>
  <c r="P439" i="30"/>
  <c r="H439" i="26" s="1"/>
  <c r="S421" i="25"/>
  <c r="R422" i="25"/>
  <c r="I423" i="26"/>
  <c r="F423" i="31"/>
  <c r="G423" i="26"/>
  <c r="R422" i="5"/>
  <c r="J422" i="26"/>
  <c r="K422" i="26" s="1"/>
  <c r="P423" i="25"/>
  <c r="P423" i="5"/>
  <c r="I423" i="8"/>
  <c r="J423" i="8" s="1"/>
  <c r="K423" i="8" s="1"/>
  <c r="L423" i="5"/>
  <c r="M424" i="5" s="1"/>
  <c r="I423" i="5"/>
  <c r="J424" i="5" s="1"/>
  <c r="S422" i="5"/>
  <c r="E423" i="8"/>
  <c r="G423" i="8" s="1"/>
  <c r="H423" i="8" s="1"/>
  <c r="E424" i="5"/>
  <c r="F424" i="5" s="1"/>
  <c r="L423" i="25"/>
  <c r="M424" i="25" s="1"/>
  <c r="I423" i="25"/>
  <c r="J424" i="25" s="1"/>
  <c r="D425" i="8"/>
  <c r="Q425" i="5"/>
  <c r="A418" i="20" a="1"/>
  <c r="E424" i="31" l="1"/>
  <c r="I424" i="31" s="1"/>
  <c r="J425" i="31" s="1"/>
  <c r="P425" i="31" s="1"/>
  <c r="F424" i="31"/>
  <c r="A418" i="20"/>
  <c r="D427" i="31"/>
  <c r="Q426" i="31"/>
  <c r="F423" i="30"/>
  <c r="S422" i="25"/>
  <c r="R423" i="25"/>
  <c r="I424" i="26"/>
  <c r="R423" i="5"/>
  <c r="J423" i="26"/>
  <c r="K423" i="26" s="1"/>
  <c r="G424" i="26"/>
  <c r="P424" i="25"/>
  <c r="P424" i="5"/>
  <c r="I424" i="8"/>
  <c r="J424" i="8" s="1"/>
  <c r="K424" i="8" s="1"/>
  <c r="L424" i="25"/>
  <c r="M425" i="25" s="1"/>
  <c r="I424" i="25"/>
  <c r="J425" i="25" s="1"/>
  <c r="I424" i="5"/>
  <c r="J425" i="5" s="1"/>
  <c r="L424" i="5"/>
  <c r="M425" i="5" s="1"/>
  <c r="S423" i="5"/>
  <c r="E424" i="8"/>
  <c r="G424" i="8" s="1"/>
  <c r="H424" i="8" s="1"/>
  <c r="E425" i="5"/>
  <c r="F425" i="5" s="1"/>
  <c r="D426" i="8"/>
  <c r="Q426" i="5"/>
  <c r="A419" i="20" a="1"/>
  <c r="E425" i="31" l="1"/>
  <c r="I425" i="31" s="1"/>
  <c r="J426" i="31" s="1"/>
  <c r="P426" i="31" s="1"/>
  <c r="A419" i="20"/>
  <c r="Q427" i="31"/>
  <c r="D428" i="31"/>
  <c r="F424" i="30"/>
  <c r="S423" i="25"/>
  <c r="R424" i="25"/>
  <c r="P425" i="25"/>
  <c r="R424" i="5"/>
  <c r="F425" i="31"/>
  <c r="G425" i="26"/>
  <c r="J424" i="26"/>
  <c r="K424" i="26" s="1"/>
  <c r="I425" i="26"/>
  <c r="I425" i="8"/>
  <c r="J425" i="8" s="1"/>
  <c r="K425" i="8" s="1"/>
  <c r="P425" i="5"/>
  <c r="L425" i="5"/>
  <c r="M426" i="5" s="1"/>
  <c r="I425" i="5"/>
  <c r="J426" i="5" s="1"/>
  <c r="S424" i="5"/>
  <c r="E425" i="8"/>
  <c r="G425" i="8" s="1"/>
  <c r="H425" i="8" s="1"/>
  <c r="E426" i="5"/>
  <c r="F426" i="5" s="1"/>
  <c r="L425" i="25"/>
  <c r="M426" i="25" s="1"/>
  <c r="I425" i="25"/>
  <c r="J426" i="25" s="1"/>
  <c r="D427" i="8"/>
  <c r="Q427" i="5"/>
  <c r="A420" i="20" a="1"/>
  <c r="E426" i="31" l="1"/>
  <c r="I426" i="31" s="1"/>
  <c r="J427" i="31" s="1"/>
  <c r="P427" i="31" s="1"/>
  <c r="A420" i="20"/>
  <c r="Q428" i="31"/>
  <c r="D429" i="31"/>
  <c r="F425" i="30"/>
  <c r="S424" i="25"/>
  <c r="P426" i="25"/>
  <c r="R426" i="25" s="1"/>
  <c r="R425" i="25"/>
  <c r="I426" i="26"/>
  <c r="P426" i="5"/>
  <c r="R426" i="5" s="1"/>
  <c r="R425" i="5"/>
  <c r="J425" i="26"/>
  <c r="K425" i="26" s="1"/>
  <c r="F426" i="31"/>
  <c r="G426" i="26"/>
  <c r="I426" i="8"/>
  <c r="J426" i="8" s="1"/>
  <c r="K426" i="8" s="1"/>
  <c r="L426" i="5"/>
  <c r="M427" i="5" s="1"/>
  <c r="S425" i="5"/>
  <c r="L426" i="25"/>
  <c r="M427" i="25" s="1"/>
  <c r="I426" i="25"/>
  <c r="J427" i="25" s="1"/>
  <c r="I426" i="5"/>
  <c r="J427" i="5" s="1"/>
  <c r="E426" i="8"/>
  <c r="G426" i="8" s="1"/>
  <c r="H426" i="8" s="1"/>
  <c r="E427" i="5"/>
  <c r="F427" i="5" s="1"/>
  <c r="D428" i="8"/>
  <c r="Q428" i="5"/>
  <c r="A421" i="20" a="1"/>
  <c r="E427" i="31" l="1"/>
  <c r="I427" i="31" s="1"/>
  <c r="J428" i="31" s="1"/>
  <c r="P428" i="31" s="1"/>
  <c r="A421" i="20"/>
  <c r="D430" i="31"/>
  <c r="Q429" i="31"/>
  <c r="F426" i="30"/>
  <c r="S425" i="25"/>
  <c r="I427" i="26"/>
  <c r="I427" i="8"/>
  <c r="J427" i="8" s="1"/>
  <c r="K427" i="8" s="1"/>
  <c r="F427" i="31"/>
  <c r="G427" i="26"/>
  <c r="P427" i="5"/>
  <c r="J426" i="26"/>
  <c r="K426" i="26" s="1"/>
  <c r="P427" i="25"/>
  <c r="I427" i="25"/>
  <c r="J428" i="25" s="1"/>
  <c r="L427" i="25"/>
  <c r="M428" i="25" s="1"/>
  <c r="L427" i="5"/>
  <c r="M428" i="5" s="1"/>
  <c r="I427" i="5"/>
  <c r="J428" i="5" s="1"/>
  <c r="S426" i="5"/>
  <c r="E428" i="5"/>
  <c r="F428" i="5" s="1"/>
  <c r="E427" i="8"/>
  <c r="G427" i="8" s="1"/>
  <c r="H427" i="8" s="1"/>
  <c r="D429" i="8"/>
  <c r="Q429" i="5"/>
  <c r="A422" i="20" a="1"/>
  <c r="E428" i="31" l="1"/>
  <c r="I428" i="31" s="1"/>
  <c r="J429" i="31" s="1"/>
  <c r="P429" i="31" s="1"/>
  <c r="A422" i="20"/>
  <c r="Q430" i="31"/>
  <c r="D431" i="31"/>
  <c r="F427" i="30"/>
  <c r="S426" i="25"/>
  <c r="R427" i="25"/>
  <c r="I428" i="8"/>
  <c r="J428" i="8" s="1"/>
  <c r="K428" i="8" s="1"/>
  <c r="J427" i="26"/>
  <c r="K427" i="26" s="1"/>
  <c r="F428" i="31"/>
  <c r="G428" i="26"/>
  <c r="R427" i="5"/>
  <c r="I428" i="26"/>
  <c r="P428" i="25"/>
  <c r="P428" i="5"/>
  <c r="L428" i="5"/>
  <c r="M429" i="5" s="1"/>
  <c r="S427" i="5"/>
  <c r="L428" i="25"/>
  <c r="M429" i="25" s="1"/>
  <c r="I428" i="25"/>
  <c r="J429" i="25" s="1"/>
  <c r="I428" i="5"/>
  <c r="J429" i="5" s="1"/>
  <c r="E428" i="8"/>
  <c r="G428" i="8" s="1"/>
  <c r="H428" i="8" s="1"/>
  <c r="E429" i="5"/>
  <c r="F429" i="5" s="1"/>
  <c r="D430" i="8"/>
  <c r="Q430" i="5"/>
  <c r="A423" i="20" a="1"/>
  <c r="E429" i="31" l="1"/>
  <c r="I429" i="31" s="1"/>
  <c r="J430" i="31" s="1"/>
  <c r="P430" i="31" s="1"/>
  <c r="A423" i="20"/>
  <c r="D432" i="31"/>
  <c r="Q431" i="31"/>
  <c r="F428" i="30"/>
  <c r="S427" i="25"/>
  <c r="R428" i="25"/>
  <c r="J428" i="26"/>
  <c r="K428" i="26" s="1"/>
  <c r="F429" i="31"/>
  <c r="G429" i="26"/>
  <c r="R428" i="5"/>
  <c r="I429" i="26"/>
  <c r="P429" i="5"/>
  <c r="P429" i="25"/>
  <c r="I429" i="8"/>
  <c r="J429" i="8" s="1"/>
  <c r="K429" i="8" s="1"/>
  <c r="L429" i="5"/>
  <c r="M430" i="5" s="1"/>
  <c r="I429" i="5"/>
  <c r="J430" i="5" s="1"/>
  <c r="S428" i="5"/>
  <c r="L429" i="25"/>
  <c r="M430" i="25" s="1"/>
  <c r="I429" i="25"/>
  <c r="J430" i="25" s="1"/>
  <c r="E429" i="8"/>
  <c r="G429" i="8" s="1"/>
  <c r="H429" i="8" s="1"/>
  <c r="E430" i="5"/>
  <c r="F430" i="5" s="1"/>
  <c r="D431" i="8"/>
  <c r="Q431" i="5"/>
  <c r="A424" i="20" a="1"/>
  <c r="E430" i="31" l="1"/>
  <c r="I430" i="31" s="1"/>
  <c r="J431" i="31" s="1"/>
  <c r="P431" i="31" s="1"/>
  <c r="A424" i="20"/>
  <c r="Q432" i="31"/>
  <c r="D433" i="31"/>
  <c r="F429" i="30"/>
  <c r="S428" i="25"/>
  <c r="R429" i="25"/>
  <c r="I430" i="26"/>
  <c r="P430" i="25"/>
  <c r="R430" i="25" s="1"/>
  <c r="I430" i="8"/>
  <c r="J430" i="8" s="1"/>
  <c r="K430" i="8" s="1"/>
  <c r="J429" i="26"/>
  <c r="K429" i="26" s="1"/>
  <c r="R429" i="5"/>
  <c r="F430" i="31"/>
  <c r="G430" i="26"/>
  <c r="P430" i="5"/>
  <c r="I430" i="5"/>
  <c r="J431" i="5" s="1"/>
  <c r="S429" i="5"/>
  <c r="L430" i="5"/>
  <c r="M431" i="5" s="1"/>
  <c r="E430" i="8"/>
  <c r="G430" i="8" s="1"/>
  <c r="H430" i="8" s="1"/>
  <c r="E431" i="5"/>
  <c r="F431" i="5" s="1"/>
  <c r="L430" i="25"/>
  <c r="M431" i="25" s="1"/>
  <c r="I430" i="25"/>
  <c r="J431" i="25" s="1"/>
  <c r="D432" i="8"/>
  <c r="Q432" i="5"/>
  <c r="A425" i="20" a="1"/>
  <c r="E431" i="31" l="1"/>
  <c r="I431" i="31" s="1"/>
  <c r="J432" i="31" s="1"/>
  <c r="P432" i="31" s="1"/>
  <c r="A425" i="20"/>
  <c r="D434" i="31"/>
  <c r="Q433" i="31"/>
  <c r="F430" i="30"/>
  <c r="S429" i="25"/>
  <c r="I431" i="26"/>
  <c r="J430" i="26"/>
  <c r="K430" i="26" s="1"/>
  <c r="R430" i="5"/>
  <c r="F431" i="31"/>
  <c r="G431" i="26"/>
  <c r="P431" i="25"/>
  <c r="I431" i="8"/>
  <c r="J431" i="8" s="1"/>
  <c r="K431" i="8" s="1"/>
  <c r="P431" i="5"/>
  <c r="L431" i="5"/>
  <c r="M432" i="5" s="1"/>
  <c r="S430" i="5"/>
  <c r="L431" i="25"/>
  <c r="M432" i="25" s="1"/>
  <c r="I431" i="25"/>
  <c r="J432" i="25" s="1"/>
  <c r="I431" i="5"/>
  <c r="J432" i="5" s="1"/>
  <c r="E431" i="8"/>
  <c r="G431" i="8" s="1"/>
  <c r="H431" i="8" s="1"/>
  <c r="E432" i="5"/>
  <c r="F432" i="5" s="1"/>
  <c r="D433" i="8"/>
  <c r="Q433" i="5"/>
  <c r="A426" i="20" a="1"/>
  <c r="E432" i="31" l="1"/>
  <c r="I432" i="31" s="1"/>
  <c r="J433" i="31" s="1"/>
  <c r="P433" i="31" s="1"/>
  <c r="A426" i="20"/>
  <c r="D435" i="31"/>
  <c r="Q434" i="31"/>
  <c r="F431" i="30"/>
  <c r="S430" i="25"/>
  <c r="R431" i="25"/>
  <c r="I432" i="26"/>
  <c r="P432" i="25"/>
  <c r="R432" i="25" s="1"/>
  <c r="J431" i="26"/>
  <c r="K431" i="26" s="1"/>
  <c r="R431" i="5"/>
  <c r="F432" i="31"/>
  <c r="G432" i="26"/>
  <c r="I432" i="8"/>
  <c r="J432" i="8" s="1"/>
  <c r="K432" i="8" s="1"/>
  <c r="P432" i="5"/>
  <c r="I432" i="25"/>
  <c r="J433" i="25" s="1"/>
  <c r="L432" i="25"/>
  <c r="M433" i="25" s="1"/>
  <c r="I432" i="5"/>
  <c r="J433" i="5" s="1"/>
  <c r="L432" i="5"/>
  <c r="M433" i="5" s="1"/>
  <c r="S431" i="5"/>
  <c r="E432" i="8"/>
  <c r="G432" i="8" s="1"/>
  <c r="H432" i="8" s="1"/>
  <c r="E433" i="5"/>
  <c r="F433" i="5" s="1"/>
  <c r="D434" i="8"/>
  <c r="Q434" i="5"/>
  <c r="A427" i="20" a="1"/>
  <c r="E433" i="31" l="1"/>
  <c r="I433" i="31" s="1"/>
  <c r="J434" i="31" s="1"/>
  <c r="P434" i="31" s="1"/>
  <c r="A427" i="20"/>
  <c r="Q435" i="31"/>
  <c r="D436" i="31"/>
  <c r="F432" i="30"/>
  <c r="S431" i="25"/>
  <c r="I433" i="26"/>
  <c r="J432" i="26"/>
  <c r="K432" i="26" s="1"/>
  <c r="R432" i="5"/>
  <c r="F433" i="31"/>
  <c r="G433" i="26"/>
  <c r="I433" i="8"/>
  <c r="J433" i="8" s="1"/>
  <c r="K433" i="8" s="1"/>
  <c r="P433" i="25"/>
  <c r="P433" i="5"/>
  <c r="L433" i="5"/>
  <c r="M434" i="5" s="1"/>
  <c r="S432" i="5"/>
  <c r="E433" i="8"/>
  <c r="G433" i="8" s="1"/>
  <c r="H433" i="8" s="1"/>
  <c r="I433" i="5"/>
  <c r="J434" i="5" s="1"/>
  <c r="E434" i="5"/>
  <c r="F434" i="5" s="1"/>
  <c r="I433" i="25"/>
  <c r="J434" i="25" s="1"/>
  <c r="L433" i="25"/>
  <c r="M434" i="25" s="1"/>
  <c r="D435" i="8"/>
  <c r="Q435" i="5"/>
  <c r="A428" i="20" a="1"/>
  <c r="E434" i="31" l="1"/>
  <c r="I434" i="31" s="1"/>
  <c r="J435" i="31" s="1"/>
  <c r="P435" i="31" s="1"/>
  <c r="F434" i="31"/>
  <c r="A428" i="20"/>
  <c r="Q436" i="31"/>
  <c r="D437" i="31"/>
  <c r="F433" i="30"/>
  <c r="S432" i="25"/>
  <c r="R433" i="25"/>
  <c r="I434" i="26"/>
  <c r="J433" i="26"/>
  <c r="K433" i="26" s="1"/>
  <c r="R433" i="5"/>
  <c r="G434" i="26"/>
  <c r="P434" i="25"/>
  <c r="I434" i="8"/>
  <c r="J434" i="8" s="1"/>
  <c r="K434" i="8" s="1"/>
  <c r="P434" i="5"/>
  <c r="I434" i="5"/>
  <c r="J435" i="5" s="1"/>
  <c r="L434" i="5"/>
  <c r="M435" i="5" s="1"/>
  <c r="L434" i="25"/>
  <c r="M435" i="25" s="1"/>
  <c r="I434" i="25"/>
  <c r="J435" i="25" s="1"/>
  <c r="E434" i="8"/>
  <c r="G434" i="8" s="1"/>
  <c r="H434" i="8" s="1"/>
  <c r="S433" i="5"/>
  <c r="E435" i="5"/>
  <c r="F435" i="5" s="1"/>
  <c r="D436" i="8"/>
  <c r="Q436" i="5"/>
  <c r="A429" i="20" a="1"/>
  <c r="E435" i="31" l="1"/>
  <c r="I435" i="31" s="1"/>
  <c r="J436" i="31" s="1"/>
  <c r="P436" i="31" s="1"/>
  <c r="F435" i="31"/>
  <c r="A429" i="20"/>
  <c r="D438" i="31"/>
  <c r="Q437" i="31"/>
  <c r="F434" i="30"/>
  <c r="S433" i="25"/>
  <c r="R434" i="25"/>
  <c r="I435" i="26"/>
  <c r="J434" i="26"/>
  <c r="K434" i="26" s="1"/>
  <c r="R434" i="5"/>
  <c r="G435" i="26"/>
  <c r="I435" i="8"/>
  <c r="J435" i="8" s="1"/>
  <c r="K435" i="8" s="1"/>
  <c r="P435" i="25"/>
  <c r="P435" i="5"/>
  <c r="I435" i="5"/>
  <c r="J436" i="5" s="1"/>
  <c r="L435" i="5"/>
  <c r="M436" i="5" s="1"/>
  <c r="E436" i="5"/>
  <c r="F436" i="5" s="1"/>
  <c r="S434" i="5"/>
  <c r="L435" i="25"/>
  <c r="M436" i="25" s="1"/>
  <c r="I435" i="25"/>
  <c r="J436" i="25" s="1"/>
  <c r="E435" i="8"/>
  <c r="G435" i="8" s="1"/>
  <c r="H435" i="8" s="1"/>
  <c r="D437" i="8"/>
  <c r="Q437" i="5"/>
  <c r="A430" i="20" a="1"/>
  <c r="E436" i="31" l="1"/>
  <c r="I436" i="31" s="1"/>
  <c r="J437" i="31" s="1"/>
  <c r="P437" i="31" s="1"/>
  <c r="A430" i="20"/>
  <c r="D439" i="31"/>
  <c r="Q439" i="31" s="1"/>
  <c r="Q438" i="31"/>
  <c r="F435" i="30"/>
  <c r="S434" i="25"/>
  <c r="R435" i="25"/>
  <c r="I436" i="26"/>
  <c r="P436" i="25"/>
  <c r="J435" i="26"/>
  <c r="K435" i="26" s="1"/>
  <c r="R435" i="5"/>
  <c r="F436" i="31"/>
  <c r="G436" i="26"/>
  <c r="P436" i="5"/>
  <c r="I436" i="8"/>
  <c r="J436" i="8" s="1"/>
  <c r="K436" i="8" s="1"/>
  <c r="I436" i="5"/>
  <c r="J437" i="5" s="1"/>
  <c r="L436" i="5"/>
  <c r="M437" i="5" s="1"/>
  <c r="L436" i="25"/>
  <c r="M437" i="25" s="1"/>
  <c r="I436" i="25"/>
  <c r="J437" i="25" s="1"/>
  <c r="S435" i="5"/>
  <c r="E436" i="8"/>
  <c r="G436" i="8" s="1"/>
  <c r="H436" i="8" s="1"/>
  <c r="E437" i="5"/>
  <c r="F437" i="5" s="1"/>
  <c r="D438" i="8"/>
  <c r="Q438" i="5"/>
  <c r="A431" i="20" a="1"/>
  <c r="E437" i="31" l="1"/>
  <c r="I437" i="31" s="1"/>
  <c r="J438" i="31" s="1"/>
  <c r="P438" i="31" s="1"/>
  <c r="A431" i="20"/>
  <c r="F436" i="30"/>
  <c r="S435" i="25"/>
  <c r="I437" i="26"/>
  <c r="R436" i="25"/>
  <c r="I437" i="8"/>
  <c r="J437" i="8" s="1"/>
  <c r="K437" i="8" s="1"/>
  <c r="J436" i="26"/>
  <c r="K436" i="26" s="1"/>
  <c r="R436" i="5"/>
  <c r="E437" i="8"/>
  <c r="G437" i="8" s="1"/>
  <c r="H437" i="8" s="1"/>
  <c r="G437" i="26"/>
  <c r="P437" i="25"/>
  <c r="P437" i="5"/>
  <c r="L437" i="25"/>
  <c r="M438" i="25" s="1"/>
  <c r="I437" i="25"/>
  <c r="J438" i="25" s="1"/>
  <c r="E438" i="5"/>
  <c r="F438" i="5" s="1"/>
  <c r="I437" i="5"/>
  <c r="J438" i="5" s="1"/>
  <c r="L437" i="5"/>
  <c r="M438" i="5" s="1"/>
  <c r="S436" i="5"/>
  <c r="F437" i="31"/>
  <c r="D439" i="8"/>
  <c r="Q439" i="5"/>
  <c r="Z36" i="5" s="1"/>
  <c r="E438" i="31" l="1"/>
  <c r="I438" i="31" s="1"/>
  <c r="J439" i="31" s="1"/>
  <c r="P439" i="31" s="1"/>
  <c r="AF38" i="5"/>
  <c r="AG38" i="5" s="1"/>
  <c r="K13" i="34"/>
  <c r="AD40" i="5"/>
  <c r="AD39" i="5"/>
  <c r="F437" i="30"/>
  <c r="S436" i="25"/>
  <c r="R437" i="25"/>
  <c r="P438" i="25"/>
  <c r="J437" i="26"/>
  <c r="K437" i="26" s="1"/>
  <c r="R437" i="5"/>
  <c r="I438" i="26"/>
  <c r="F438" i="31"/>
  <c r="G438" i="26"/>
  <c r="I438" i="8"/>
  <c r="J438" i="8" s="1"/>
  <c r="K438" i="8" s="1"/>
  <c r="P438" i="5"/>
  <c r="I438" i="5"/>
  <c r="J439" i="5" s="1"/>
  <c r="L438" i="5"/>
  <c r="M439" i="5" s="1"/>
  <c r="I438" i="25"/>
  <c r="J439" i="25" s="1"/>
  <c r="L438" i="25"/>
  <c r="M439" i="25" s="1"/>
  <c r="S437" i="5"/>
  <c r="E438" i="8"/>
  <c r="G438" i="8" s="1"/>
  <c r="H438" i="8" s="1"/>
  <c r="E439" i="5"/>
  <c r="F439" i="5" s="1"/>
  <c r="D440" i="8"/>
  <c r="E439" i="31" l="1"/>
  <c r="I439" i="31" s="1"/>
  <c r="AD38" i="5"/>
  <c r="AD37" i="5"/>
  <c r="F438" i="30"/>
  <c r="S437" i="25"/>
  <c r="I439" i="26"/>
  <c r="R438" i="25"/>
  <c r="J438" i="26"/>
  <c r="K438" i="26" s="1"/>
  <c r="F439" i="31"/>
  <c r="G439" i="26"/>
  <c r="R438" i="5"/>
  <c r="P439" i="25"/>
  <c r="I439" i="8"/>
  <c r="J439" i="8" s="1"/>
  <c r="K439" i="8" s="1"/>
  <c r="P439" i="5"/>
  <c r="I439" i="5"/>
  <c r="S438" i="5"/>
  <c r="E439" i="8"/>
  <c r="G439" i="8" s="1"/>
  <c r="H439" i="8" s="1"/>
  <c r="L439" i="25"/>
  <c r="I439" i="25"/>
  <c r="L439" i="5"/>
  <c r="E440" i="8"/>
  <c r="G440" i="8" s="1"/>
  <c r="D441" i="8"/>
  <c r="E441" i="8"/>
  <c r="G441" i="8" s="1"/>
  <c r="F439" i="30" l="1"/>
  <c r="S438" i="25"/>
  <c r="R439" i="25"/>
  <c r="I440" i="26"/>
  <c r="J439" i="26"/>
  <c r="K439" i="26" s="1"/>
  <c r="R439" i="5"/>
  <c r="AD41" i="5" s="1"/>
  <c r="I440" i="8"/>
  <c r="J440" i="8" s="1"/>
  <c r="K440" i="8" s="1"/>
  <c r="S439" i="5"/>
  <c r="AD41" i="25"/>
  <c r="Z37" i="25"/>
  <c r="D442" i="8"/>
  <c r="AF40" i="25" l="1"/>
  <c r="AG40" i="25" s="1"/>
  <c r="J14" i="36"/>
  <c r="S439" i="25"/>
  <c r="I441" i="8"/>
  <c r="I442" i="8" s="1"/>
  <c r="J440" i="26"/>
  <c r="K440" i="26" s="1"/>
  <c r="I441" i="26"/>
  <c r="Z37" i="5"/>
  <c r="D443" i="8"/>
  <c r="E443" i="8"/>
  <c r="G443" i="8" s="1"/>
  <c r="E442" i="8"/>
  <c r="G442" i="8" s="1"/>
  <c r="AF40" i="5" l="1"/>
  <c r="AG40" i="5" s="1"/>
  <c r="K14" i="34"/>
  <c r="J441" i="8"/>
  <c r="K441" i="8" s="1"/>
  <c r="I442" i="26"/>
  <c r="J441" i="26"/>
  <c r="K441" i="26" s="1"/>
  <c r="D444" i="8"/>
  <c r="E444" i="8"/>
  <c r="G444" i="8" s="1"/>
  <c r="J442" i="8"/>
  <c r="K442" i="8" s="1"/>
  <c r="I443" i="8"/>
  <c r="I443" i="26" l="1"/>
  <c r="J442" i="26"/>
  <c r="K442" i="26" s="1"/>
  <c r="D445" i="8"/>
  <c r="J443" i="8"/>
  <c r="K443" i="8" s="1"/>
  <c r="I444" i="8"/>
  <c r="J443" i="26" l="1"/>
  <c r="K443" i="26" s="1"/>
  <c r="I444" i="26"/>
  <c r="E445" i="8"/>
  <c r="G445" i="8" s="1"/>
  <c r="D446" i="8"/>
  <c r="J444" i="8"/>
  <c r="K444" i="8" s="1"/>
  <c r="I445" i="8"/>
  <c r="I445" i="26" l="1"/>
  <c r="J444" i="26"/>
  <c r="K444" i="26" s="1"/>
  <c r="J445" i="8"/>
  <c r="K445" i="8" s="1"/>
  <c r="E446" i="8"/>
  <c r="G446" i="8" s="1"/>
  <c r="I446" i="8"/>
  <c r="D447" i="8"/>
  <c r="J445" i="26" l="1"/>
  <c r="K445" i="26" s="1"/>
  <c r="I446" i="26"/>
  <c r="I447" i="8"/>
  <c r="E447" i="8"/>
  <c r="G447" i="8" s="1"/>
  <c r="J446" i="8"/>
  <c r="K446" i="8" s="1"/>
  <c r="D448" i="8"/>
  <c r="I447" i="26" l="1"/>
  <c r="J446" i="26"/>
  <c r="K446" i="26" s="1"/>
  <c r="E448" i="8"/>
  <c r="G448" i="8" s="1"/>
  <c r="D449" i="8"/>
  <c r="J447" i="8"/>
  <c r="K447" i="8" s="1"/>
  <c r="I448" i="8"/>
  <c r="I448" i="26" l="1"/>
  <c r="J447" i="26"/>
  <c r="K447" i="26" s="1"/>
  <c r="I449" i="8"/>
  <c r="E449" i="8"/>
  <c r="G449" i="8" s="1"/>
  <c r="E450" i="8"/>
  <c r="G450" i="8" s="1"/>
  <c r="J448" i="8"/>
  <c r="K448" i="8" s="1"/>
  <c r="D450" i="8"/>
  <c r="J448" i="26" l="1"/>
  <c r="K448" i="26" s="1"/>
  <c r="I449" i="26"/>
  <c r="D451" i="8"/>
  <c r="E451" i="8"/>
  <c r="G451" i="8" s="1"/>
  <c r="I450" i="8"/>
  <c r="J449" i="8"/>
  <c r="K449" i="8" s="1"/>
  <c r="I450" i="26" l="1"/>
  <c r="J449" i="26"/>
  <c r="K449" i="26" s="1"/>
  <c r="D452" i="8"/>
  <c r="I451" i="8"/>
  <c r="J450" i="8"/>
  <c r="K450" i="8" s="1"/>
  <c r="J450" i="26" l="1"/>
  <c r="K450" i="26" s="1"/>
  <c r="I451" i="26"/>
  <c r="I452" i="8"/>
  <c r="E452" i="8"/>
  <c r="G452" i="8" s="1"/>
  <c r="J451" i="8"/>
  <c r="K451" i="8" s="1"/>
  <c r="D453" i="8"/>
  <c r="I452" i="26" l="1"/>
  <c r="J451" i="26"/>
  <c r="K451" i="26" s="1"/>
  <c r="E453" i="8"/>
  <c r="G453" i="8" s="1"/>
  <c r="I453" i="8"/>
  <c r="J452" i="8"/>
  <c r="K452" i="8" s="1"/>
  <c r="D454" i="8"/>
  <c r="J452" i="26" l="1"/>
  <c r="K452" i="26" s="1"/>
  <c r="I453" i="26"/>
  <c r="E454" i="8"/>
  <c r="G454" i="8" s="1"/>
  <c r="J453" i="8"/>
  <c r="K453" i="8" s="1"/>
  <c r="I454" i="8"/>
  <c r="D455" i="8"/>
  <c r="J453" i="26" l="1"/>
  <c r="K453" i="26" s="1"/>
  <c r="I454" i="26"/>
  <c r="D456" i="8"/>
  <c r="E455" i="8"/>
  <c r="G455" i="8" s="1"/>
  <c r="I455" i="8"/>
  <c r="J454" i="8"/>
  <c r="K454" i="8" s="1"/>
  <c r="I455" i="26" l="1"/>
  <c r="J454" i="26"/>
  <c r="K454" i="26" s="1"/>
  <c r="J455" i="8"/>
  <c r="K455" i="8" s="1"/>
  <c r="E456" i="8"/>
  <c r="G456" i="8" s="1"/>
  <c r="I456" i="8"/>
  <c r="D457" i="8"/>
  <c r="J455" i="26" l="1"/>
  <c r="K455" i="26" s="1"/>
  <c r="I456" i="26"/>
  <c r="J456" i="8"/>
  <c r="K456" i="8" s="1"/>
  <c r="I457" i="8"/>
  <c r="D458" i="8"/>
  <c r="E457" i="8"/>
  <c r="G457" i="8" s="1"/>
  <c r="I457" i="26" l="1"/>
  <c r="J456" i="26"/>
  <c r="K456" i="26" s="1"/>
  <c r="E458" i="8"/>
  <c r="G458" i="8" s="1"/>
  <c r="D459" i="8"/>
  <c r="J457" i="8"/>
  <c r="K457" i="8" s="1"/>
  <c r="I458" i="8"/>
  <c r="J457" i="26" l="1"/>
  <c r="K457" i="26" s="1"/>
  <c r="I458" i="26"/>
  <c r="I459" i="8"/>
  <c r="E459" i="8"/>
  <c r="G459" i="8" s="1"/>
  <c r="J458" i="8"/>
  <c r="K458" i="8" s="1"/>
  <c r="D460" i="8"/>
  <c r="I459" i="26" l="1"/>
  <c r="J458" i="26"/>
  <c r="K458" i="26" s="1"/>
  <c r="E460" i="8"/>
  <c r="G460" i="8" s="1"/>
  <c r="D461" i="8"/>
  <c r="J459" i="8"/>
  <c r="K459" i="8" s="1"/>
  <c r="I460" i="8"/>
  <c r="I460" i="26" l="1"/>
  <c r="J459" i="26"/>
  <c r="K459" i="26" s="1"/>
  <c r="E461" i="8"/>
  <c r="G461" i="8" s="1"/>
  <c r="I461" i="8"/>
  <c r="J460" i="8"/>
  <c r="K460" i="8" s="1"/>
  <c r="D462" i="8"/>
  <c r="J460" i="26" l="1"/>
  <c r="K460" i="26" s="1"/>
  <c r="I461" i="26"/>
  <c r="I462" i="8"/>
  <c r="E462" i="8"/>
  <c r="G462" i="8" s="1"/>
  <c r="D463" i="8"/>
  <c r="E463" i="8"/>
  <c r="G463" i="8" s="1"/>
  <c r="J461" i="8"/>
  <c r="K461" i="8" s="1"/>
  <c r="I462" i="26" l="1"/>
  <c r="J461" i="26"/>
  <c r="K461" i="26" s="1"/>
  <c r="D464" i="8"/>
  <c r="E464" i="8"/>
  <c r="G464" i="8" s="1"/>
  <c r="I463" i="8"/>
  <c r="J462" i="8"/>
  <c r="K462" i="8" s="1"/>
  <c r="J462" i="26" l="1"/>
  <c r="K462" i="26" s="1"/>
  <c r="I463" i="26"/>
  <c r="I464" i="8"/>
  <c r="D465" i="8"/>
  <c r="E465" i="8"/>
  <c r="G465" i="8" s="1"/>
  <c r="J463" i="8"/>
  <c r="K463" i="8" s="1"/>
  <c r="I464" i="26" l="1"/>
  <c r="J463" i="26"/>
  <c r="K463" i="26" s="1"/>
  <c r="D466" i="8"/>
  <c r="E466" i="8"/>
  <c r="G466" i="8" s="1"/>
  <c r="J464" i="8"/>
  <c r="K464" i="8" s="1"/>
  <c r="I465" i="8"/>
  <c r="J464" i="26" l="1"/>
  <c r="K464" i="26" s="1"/>
  <c r="I465" i="26"/>
  <c r="D467" i="8"/>
  <c r="E467" i="8"/>
  <c r="G467" i="8" s="1"/>
  <c r="J465" i="8"/>
  <c r="K465" i="8" s="1"/>
  <c r="I466" i="8"/>
  <c r="I466" i="26" l="1"/>
  <c r="J465" i="26"/>
  <c r="K465" i="26" s="1"/>
  <c r="D468" i="8"/>
  <c r="E468" i="8"/>
  <c r="G468" i="8" s="1"/>
  <c r="J466" i="8"/>
  <c r="K466" i="8" s="1"/>
  <c r="I467" i="8"/>
  <c r="I467" i="26" l="1"/>
  <c r="J466" i="26"/>
  <c r="K466" i="26" s="1"/>
  <c r="D469" i="8"/>
  <c r="J467" i="8"/>
  <c r="K467" i="8" s="1"/>
  <c r="I468" i="8"/>
  <c r="J467" i="26" l="1"/>
  <c r="K467" i="26" s="1"/>
  <c r="I468" i="26"/>
  <c r="E469" i="8"/>
  <c r="G469" i="8" s="1"/>
  <c r="J468" i="8"/>
  <c r="K468" i="8" s="1"/>
  <c r="I469" i="8"/>
  <c r="J469" i="8" s="1"/>
  <c r="K469" i="8" s="1"/>
  <c r="I469" i="26" l="1"/>
  <c r="J469" i="26" s="1"/>
  <c r="K469" i="26" s="1"/>
  <c r="J468" i="26"/>
  <c r="K468"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Gifu</author>
  </authors>
  <commentList>
    <comment ref="F13" authorId="0" shapeId="0" xr:uid="{12070DCF-2010-4EC5-93C5-EA7ED4BF5EDA}">
      <text>
        <r>
          <rPr>
            <sz val="9"/>
            <color indexed="81"/>
            <rFont val="MS P ゴシック"/>
            <family val="3"/>
            <charset val="128"/>
          </rPr>
          <t>水田地温は暫定岐阜市版</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<sst xmlns="http://schemas.openxmlformats.org/spreadsheetml/2006/main" count="1191" uniqueCount="433">
  <si>
    <t>mg/g乾物</t>
    <rPh sb="4" eb="6">
      <t>カンブツ</t>
    </rPh>
    <phoneticPr fontId="4"/>
  </si>
  <si>
    <t>Ea1</t>
  </si>
  <si>
    <t>Ea2</t>
  </si>
  <si>
    <t>A1</t>
  </si>
  <si>
    <t>A2</t>
    <phoneticPr fontId="4"/>
  </si>
  <si>
    <t>A2</t>
  </si>
  <si>
    <t>塩酸抽出無機態窒素量</t>
    <rPh sb="0" eb="2">
      <t>エンサン</t>
    </rPh>
    <rPh sb="2" eb="4">
      <t>チュウシュツ</t>
    </rPh>
    <rPh sb="4" eb="7">
      <t>ムキタイ</t>
    </rPh>
    <rPh sb="7" eb="9">
      <t>チッソ</t>
    </rPh>
    <rPh sb="9" eb="10">
      <t>リョウ</t>
    </rPh>
    <phoneticPr fontId="4"/>
  </si>
  <si>
    <t>ｋ1</t>
  </si>
  <si>
    <t>水分</t>
    <rPh sb="0" eb="2">
      <t>スイブン</t>
    </rPh>
    <phoneticPr fontId="4"/>
  </si>
  <si>
    <t>k2</t>
  </si>
  <si>
    <t>N=A1(1-exp(-k1t))+A2(1-exp(-k2t))+C</t>
  </si>
  <si>
    <t>乾物量</t>
    <rPh sb="0" eb="2">
      <t>カンブツ</t>
    </rPh>
    <rPh sb="2" eb="3">
      <t>リョウ</t>
    </rPh>
    <phoneticPr fontId="4"/>
  </si>
  <si>
    <t>現物量</t>
    <rPh sb="0" eb="2">
      <t>ゲンブツ</t>
    </rPh>
    <rPh sb="2" eb="3">
      <t>リョウ</t>
    </rPh>
    <phoneticPr fontId="4"/>
  </si>
  <si>
    <t>C</t>
  </si>
  <si>
    <t>施用日</t>
    <rPh sb="0" eb="1">
      <t>セ</t>
    </rPh>
    <rPh sb="1" eb="2">
      <t>ヨウ</t>
    </rPh>
    <rPh sb="2" eb="3">
      <t>ビ</t>
    </rPh>
    <phoneticPr fontId="4"/>
  </si>
  <si>
    <t>基準温度</t>
  </si>
  <si>
    <t>有機化</t>
    <rPh sb="0" eb="2">
      <t>ユウキ</t>
    </rPh>
    <rPh sb="2" eb="3">
      <t>カ</t>
    </rPh>
    <phoneticPr fontId="4"/>
  </si>
  <si>
    <t>無機化</t>
    <rPh sb="0" eb="2">
      <t>ムキ</t>
    </rPh>
    <rPh sb="2" eb="3">
      <t>カ</t>
    </rPh>
    <phoneticPr fontId="4"/>
  </si>
  <si>
    <t>kg/10a</t>
    <phoneticPr fontId="4"/>
  </si>
  <si>
    <t>月日</t>
  </si>
  <si>
    <t>地温</t>
  </si>
  <si>
    <t>変換日数</t>
  </si>
  <si>
    <t>経過日数</t>
    <rPh sb="0" eb="2">
      <t>ケイカ</t>
    </rPh>
    <rPh sb="2" eb="4">
      <t>ニッスウ</t>
    </rPh>
    <phoneticPr fontId="4"/>
  </si>
  <si>
    <t>条件</t>
    <rPh sb="0" eb="2">
      <t>ジョウケン</t>
    </rPh>
    <phoneticPr fontId="3"/>
  </si>
  <si>
    <t>%</t>
    <phoneticPr fontId="3"/>
  </si>
  <si>
    <t>kg/10aあたり</t>
    <phoneticPr fontId="3"/>
  </si>
  <si>
    <t>入水日</t>
    <rPh sb="0" eb="3">
      <t>ニュウスイビ</t>
    </rPh>
    <phoneticPr fontId="3"/>
  </si>
  <si>
    <t>成熟期</t>
    <rPh sb="0" eb="2">
      <t>セイジュク</t>
    </rPh>
    <rPh sb="2" eb="3">
      <t>キ</t>
    </rPh>
    <phoneticPr fontId="3"/>
  </si>
  <si>
    <t>穂肥日</t>
    <rPh sb="0" eb="1">
      <t>ホ</t>
    </rPh>
    <rPh sb="1" eb="2">
      <t>ヒ</t>
    </rPh>
    <rPh sb="2" eb="3">
      <t>ビ</t>
    </rPh>
    <phoneticPr fontId="3"/>
  </si>
  <si>
    <t>入水～穂肥</t>
    <rPh sb="0" eb="2">
      <t>ニュウスイ</t>
    </rPh>
    <rPh sb="3" eb="5">
      <t>ホヒ</t>
    </rPh>
    <phoneticPr fontId="3"/>
  </si>
  <si>
    <t>穂肥～成熟</t>
    <rPh sb="0" eb="2">
      <t>ホヒ</t>
    </rPh>
    <rPh sb="3" eb="5">
      <t>セイジュク</t>
    </rPh>
    <phoneticPr fontId="3"/>
  </si>
  <si>
    <t>窒素肥効 kg/10a</t>
    <rPh sb="0" eb="2">
      <t>チッソ</t>
    </rPh>
    <rPh sb="2" eb="4">
      <t>ヒコウ</t>
    </rPh>
    <phoneticPr fontId="3"/>
  </si>
  <si>
    <t>無機Nmg/g乾物</t>
    <rPh sb="0" eb="2">
      <t>ムキ</t>
    </rPh>
    <rPh sb="7" eb="9">
      <t>カンブツ</t>
    </rPh>
    <phoneticPr fontId="4"/>
  </si>
  <si>
    <t>施用日</t>
    <rPh sb="0" eb="3">
      <t>セヨウビ</t>
    </rPh>
    <phoneticPr fontId="3"/>
  </si>
  <si>
    <t>ＡＤ可溶N</t>
    <rPh sb="2" eb="4">
      <t>カヨウ</t>
    </rPh>
    <phoneticPr fontId="4"/>
  </si>
  <si>
    <t>硝化N量</t>
    <rPh sb="0" eb="2">
      <t>ショウカ</t>
    </rPh>
    <rPh sb="3" eb="4">
      <t>リョウ</t>
    </rPh>
    <phoneticPr fontId="3"/>
  </si>
  <si>
    <t>乾物T-N</t>
    <rPh sb="0" eb="2">
      <t>カンブツ</t>
    </rPh>
    <phoneticPr fontId="4"/>
  </si>
  <si>
    <t>黒川</t>
  </si>
  <si>
    <t>宮之前</t>
  </si>
  <si>
    <t>河合</t>
  </si>
  <si>
    <t>白川</t>
  </si>
  <si>
    <t>六厩</t>
  </si>
  <si>
    <t>揖斐川</t>
  </si>
  <si>
    <t>長滝</t>
  </si>
  <si>
    <t>宮地</t>
  </si>
  <si>
    <t>栃尾</t>
  </si>
  <si>
    <t>多治見</t>
  </si>
  <si>
    <t>美濃</t>
  </si>
  <si>
    <t>岐阜</t>
  </si>
  <si>
    <t>大垣</t>
  </si>
  <si>
    <t>関ケ原</t>
  </si>
  <si>
    <t>中津川</t>
  </si>
  <si>
    <t>恵那</t>
  </si>
  <si>
    <t>美濃加茂</t>
  </si>
  <si>
    <t>金山</t>
  </si>
  <si>
    <t>樽見</t>
  </si>
  <si>
    <t>八幡</t>
  </si>
  <si>
    <t>萩原</t>
  </si>
  <si>
    <t>高山</t>
  </si>
  <si>
    <t>神岡</t>
  </si>
  <si>
    <t>平年値(℃)</t>
  </si>
  <si>
    <t>ダウンロードした時刻：2025/11/13 15:32:34</t>
  </si>
  <si>
    <t>気温</t>
    <rPh sb="0" eb="2">
      <t>キオン</t>
    </rPh>
    <phoneticPr fontId="3"/>
  </si>
  <si>
    <t>地温</t>
    <rPh sb="0" eb="2">
      <t>チオン</t>
    </rPh>
    <phoneticPr fontId="3"/>
  </si>
  <si>
    <t>a</t>
  </si>
  <si>
    <t>b</t>
  </si>
  <si>
    <t>切り替え日</t>
    <rPh sb="0" eb="1">
      <t>キ</t>
    </rPh>
    <rPh sb="2" eb="3">
      <t>カ</t>
    </rPh>
    <rPh sb="4" eb="5">
      <t>ビ</t>
    </rPh>
    <phoneticPr fontId="3"/>
  </si>
  <si>
    <t>前半</t>
    <rPh sb="0" eb="2">
      <t>ゼンハン</t>
    </rPh>
    <phoneticPr fontId="3"/>
  </si>
  <si>
    <t>後半</t>
    <rPh sb="0" eb="2">
      <t>コウハン</t>
    </rPh>
    <phoneticPr fontId="3"/>
  </si>
  <si>
    <t>無機態窒素量</t>
    <rPh sb="0" eb="3">
      <t>ムキタイ</t>
    </rPh>
    <rPh sb="3" eb="5">
      <t>チッソ</t>
    </rPh>
    <rPh sb="5" eb="6">
      <t>リョウ</t>
    </rPh>
    <phoneticPr fontId="4"/>
  </si>
  <si>
    <t>ＡＤ可溶有機物</t>
    <rPh sb="2" eb="4">
      <t>カヨウ</t>
    </rPh>
    <rPh sb="4" eb="7">
      <t>ユウキブツ</t>
    </rPh>
    <phoneticPr fontId="4"/>
  </si>
  <si>
    <t>土量</t>
    <rPh sb="0" eb="2">
      <t>ドリョウ</t>
    </rPh>
    <phoneticPr fontId="3"/>
  </si>
  <si>
    <t>積算日数</t>
    <rPh sb="0" eb="2">
      <t>セキサン</t>
    </rPh>
    <rPh sb="2" eb="4">
      <t>ニッスウ</t>
    </rPh>
    <phoneticPr fontId="3"/>
  </si>
  <si>
    <t>mg/100g</t>
    <phoneticPr fontId="3"/>
  </si>
  <si>
    <t>kg/10a</t>
    <phoneticPr fontId="3"/>
  </si>
  <si>
    <t>有機化終了後</t>
    <rPh sb="0" eb="3">
      <t>ユウキカ</t>
    </rPh>
    <rPh sb="3" eb="6">
      <t>シュウリョウゴ</t>
    </rPh>
    <phoneticPr fontId="3"/>
  </si>
  <si>
    <t>N無機化</t>
    <rPh sb="1" eb="4">
      <t>ムキカ</t>
    </rPh>
    <phoneticPr fontId="3"/>
  </si>
  <si>
    <t>⑫</t>
    <phoneticPr fontId="4"/>
  </si>
  <si>
    <t>⑬</t>
    <phoneticPr fontId="4"/>
  </si>
  <si>
    <t>乾物あたりmg/g</t>
  </si>
  <si>
    <t>3日N</t>
    <rPh sb="1" eb="2">
      <t>ニチ</t>
    </rPh>
    <phoneticPr fontId="3"/>
  </si>
  <si>
    <t>ｂ</t>
  </si>
  <si>
    <t>c</t>
  </si>
  <si>
    <t>3日培養値</t>
    <rPh sb="1" eb="2">
      <t>ニチ</t>
    </rPh>
    <rPh sb="2" eb="5">
      <t>バイヨウチ</t>
    </rPh>
    <phoneticPr fontId="3"/>
  </si>
  <si>
    <t>A2</t>
    <phoneticPr fontId="3"/>
  </si>
  <si>
    <t>この色セルはプルダウンで選択</t>
    <rPh sb="2" eb="3">
      <t>イロ</t>
    </rPh>
    <rPh sb="12" eb="14">
      <t>センタク</t>
    </rPh>
    <phoneticPr fontId="3"/>
  </si>
  <si>
    <t>この色セルは手入力</t>
    <rPh sb="2" eb="3">
      <t>イロ</t>
    </rPh>
    <rPh sb="6" eb="7">
      <t>テ</t>
    </rPh>
    <rPh sb="7" eb="9">
      <t>ニュウリョク</t>
    </rPh>
    <phoneticPr fontId="3"/>
  </si>
  <si>
    <t>リン酸</t>
    <rPh sb="2" eb="3">
      <t>サン</t>
    </rPh>
    <phoneticPr fontId="3"/>
  </si>
  <si>
    <t>カリ</t>
    <phoneticPr fontId="3"/>
  </si>
  <si>
    <t>苦土</t>
    <rPh sb="0" eb="2">
      <t>クド</t>
    </rPh>
    <phoneticPr fontId="3"/>
  </si>
  <si>
    <t>石灰</t>
    <rPh sb="0" eb="2">
      <t>セッカイ</t>
    </rPh>
    <phoneticPr fontId="3"/>
  </si>
  <si>
    <t>d</t>
  </si>
  <si>
    <t>e</t>
  </si>
  <si>
    <t>f</t>
  </si>
  <si>
    <t>g</t>
  </si>
  <si>
    <t>h</t>
  </si>
  <si>
    <t>i</t>
  </si>
  <si>
    <t>j</t>
  </si>
  <si>
    <t>k</t>
  </si>
  <si>
    <t>l</t>
  </si>
  <si>
    <t>m</t>
  </si>
  <si>
    <t>n</t>
  </si>
  <si>
    <t>o</t>
  </si>
  <si>
    <t>p</t>
  </si>
  <si>
    <t>q</t>
  </si>
  <si>
    <t>r</t>
  </si>
  <si>
    <t>s</t>
  </si>
  <si>
    <t>t</t>
  </si>
  <si>
    <t>u</t>
  </si>
  <si>
    <t>v</t>
  </si>
  <si>
    <t>w</t>
  </si>
  <si>
    <t>y</t>
  </si>
  <si>
    <t>z</t>
  </si>
  <si>
    <t>x</t>
    <phoneticPr fontId="3"/>
  </si>
  <si>
    <t>抽出地温</t>
    <rPh sb="0" eb="2">
      <t>チュウシュツ</t>
    </rPh>
    <rPh sb="2" eb="4">
      <t>チオン</t>
    </rPh>
    <phoneticPr fontId="3"/>
  </si>
  <si>
    <t>さわるな危険</t>
    <rPh sb="4" eb="6">
      <t>キケン</t>
    </rPh>
    <phoneticPr fontId="3"/>
  </si>
  <si>
    <t>基肥相当</t>
    <rPh sb="0" eb="4">
      <t>キヒソウトウ</t>
    </rPh>
    <phoneticPr fontId="3"/>
  </si>
  <si>
    <t>穂肥相当</t>
    <rPh sb="0" eb="2">
      <t>ホヒ</t>
    </rPh>
    <rPh sb="2" eb="4">
      <t>ソウトウ</t>
    </rPh>
    <phoneticPr fontId="3"/>
  </si>
  <si>
    <t>生T-N%</t>
    <rPh sb="0" eb="1">
      <t>ナマ</t>
    </rPh>
    <phoneticPr fontId="4"/>
  </si>
  <si>
    <t>N=A1(1-exp(-k1t))</t>
    <phoneticPr fontId="3"/>
  </si>
  <si>
    <t>作土仮比重の係数2</t>
    <rPh sb="0" eb="2">
      <t>サクド</t>
    </rPh>
    <rPh sb="2" eb="5">
      <t>カリヒジュウ</t>
    </rPh>
    <rPh sb="6" eb="8">
      <t>ケイスウ</t>
    </rPh>
    <phoneticPr fontId="3"/>
  </si>
  <si>
    <t>有機化率%</t>
    <rPh sb="0" eb="4">
      <t>ユウキカリツ</t>
    </rPh>
    <phoneticPr fontId="4"/>
  </si>
  <si>
    <t>入水以前の硝酸化成したNは効かない</t>
    <rPh sb="0" eb="2">
      <t>ニュウスイ</t>
    </rPh>
    <rPh sb="2" eb="4">
      <t>イゼン</t>
    </rPh>
    <rPh sb="5" eb="7">
      <t>ショウサン</t>
    </rPh>
    <rPh sb="7" eb="9">
      <t>カセイ</t>
    </rPh>
    <rPh sb="13" eb="14">
      <t>キ</t>
    </rPh>
    <phoneticPr fontId="3"/>
  </si>
  <si>
    <t>硝酸化成したNは効かない</t>
    <rPh sb="0" eb="2">
      <t>ショウサン</t>
    </rPh>
    <rPh sb="2" eb="4">
      <t>カセイ</t>
    </rPh>
    <rPh sb="8" eb="9">
      <t>キ</t>
    </rPh>
    <phoneticPr fontId="3"/>
  </si>
  <si>
    <t>AA</t>
    <phoneticPr fontId="3"/>
  </si>
  <si>
    <t>AB</t>
    <phoneticPr fontId="3"/>
  </si>
  <si>
    <t>シート「リスト鶏」から堆肥を選択</t>
    <rPh sb="7" eb="8">
      <t>トリ</t>
    </rPh>
    <rPh sb="11" eb="13">
      <t>タイヒ</t>
    </rPh>
    <rPh sb="14" eb="16">
      <t>センタク</t>
    </rPh>
    <phoneticPr fontId="3"/>
  </si>
  <si>
    <t>アメダス参照する地点</t>
    <rPh sb="4" eb="6">
      <t>サンショウ</t>
    </rPh>
    <rPh sb="8" eb="10">
      <t>チテン</t>
    </rPh>
    <phoneticPr fontId="3"/>
  </si>
  <si>
    <t>施用量kg/10a</t>
    <rPh sb="0" eb="3">
      <t>セヨウリョウ</t>
    </rPh>
    <phoneticPr fontId="3"/>
  </si>
  <si>
    <t>独自データを使う場合</t>
    <rPh sb="0" eb="2">
      <t>ドクジ</t>
    </rPh>
    <rPh sb="6" eb="7">
      <t>ツカ</t>
    </rPh>
    <rPh sb="8" eb="10">
      <t>バアイ</t>
    </rPh>
    <phoneticPr fontId="3"/>
  </si>
  <si>
    <t>独自気温</t>
    <rPh sb="0" eb="2">
      <t>ドクジ</t>
    </rPh>
    <rPh sb="2" eb="4">
      <t>キオン</t>
    </rPh>
    <phoneticPr fontId="3"/>
  </si>
  <si>
    <t>独自地温</t>
    <rPh sb="0" eb="2">
      <t>ドクジ</t>
    </rPh>
    <rPh sb="2" eb="4">
      <t>チオン</t>
    </rPh>
    <phoneticPr fontId="3"/>
  </si>
  <si>
    <t>堆肥施用</t>
    <rPh sb="0" eb="2">
      <t>タイヒ</t>
    </rPh>
    <rPh sb="2" eb="4">
      <t>セヨウ</t>
    </rPh>
    <phoneticPr fontId="3"/>
  </si>
  <si>
    <t>成分量kg/10a</t>
    <rPh sb="0" eb="3">
      <t>セイブンリョウ</t>
    </rPh>
    <phoneticPr fontId="3"/>
  </si>
  <si>
    <t>作土仮比重の係数２</t>
    <rPh sb="0" eb="2">
      <t>サクド</t>
    </rPh>
    <rPh sb="2" eb="5">
      <t>カリヒジュウ</t>
    </rPh>
    <rPh sb="6" eb="8">
      <t>ケイスウ</t>
    </rPh>
    <phoneticPr fontId="3"/>
  </si>
  <si>
    <t>気温取得地点の標高</t>
    <rPh sb="0" eb="2">
      <t>キオン</t>
    </rPh>
    <rPh sb="2" eb="6">
      <t>シュトクチテン</t>
    </rPh>
    <rPh sb="7" eb="9">
      <t>ヒョウコウ</t>
    </rPh>
    <phoneticPr fontId="3"/>
  </si>
  <si>
    <t>m</t>
    <phoneticPr fontId="3"/>
  </si>
  <si>
    <t>標高</t>
    <rPh sb="0" eb="2">
      <t>ヒョウコウ</t>
    </rPh>
    <phoneticPr fontId="3"/>
  </si>
  <si>
    <t>地点海抜</t>
    <rPh sb="0" eb="2">
      <t>チテン</t>
    </rPh>
    <rPh sb="2" eb="4">
      <t>カイバツ</t>
    </rPh>
    <phoneticPr fontId="3"/>
  </si>
  <si>
    <t>標高200m未満　平均気温から地温推定式</t>
    <rPh sb="0" eb="2">
      <t>ヒョウコウ</t>
    </rPh>
    <rPh sb="6" eb="8">
      <t>ミマン</t>
    </rPh>
    <rPh sb="9" eb="13">
      <t>ヘイキンキオン</t>
    </rPh>
    <rPh sb="15" eb="17">
      <t>チオン</t>
    </rPh>
    <rPh sb="17" eb="20">
      <t>スイテイシキ</t>
    </rPh>
    <phoneticPr fontId="3"/>
  </si>
  <si>
    <t>標高200m以上　平均気温から地温推定式</t>
    <rPh sb="0" eb="2">
      <t>ヒョウコウ</t>
    </rPh>
    <rPh sb="6" eb="8">
      <t>イジョウ</t>
    </rPh>
    <rPh sb="9" eb="13">
      <t>ヘイキンキオン</t>
    </rPh>
    <rPh sb="15" eb="17">
      <t>チオン</t>
    </rPh>
    <rPh sb="17" eb="20">
      <t>スイテイシキ</t>
    </rPh>
    <phoneticPr fontId="3"/>
  </si>
  <si>
    <t>豚</t>
    <rPh sb="0" eb="1">
      <t>ブタ</t>
    </rPh>
    <phoneticPr fontId="3"/>
  </si>
  <si>
    <t>豚入水日</t>
    <rPh sb="0" eb="1">
      <t>ブタ</t>
    </rPh>
    <rPh sb="1" eb="3">
      <t>ニュウスイ</t>
    </rPh>
    <rPh sb="3" eb="4">
      <t>ビ</t>
    </rPh>
    <phoneticPr fontId="3"/>
  </si>
  <si>
    <t>鶏入水日</t>
    <rPh sb="0" eb="1">
      <t>トリ</t>
    </rPh>
    <rPh sb="1" eb="3">
      <t>ニュウスイ</t>
    </rPh>
    <rPh sb="3" eb="4">
      <t>ビ</t>
    </rPh>
    <phoneticPr fontId="3"/>
  </si>
  <si>
    <t>水分</t>
    <rPh sb="0" eb="2">
      <t>スイブン</t>
    </rPh>
    <phoneticPr fontId="3"/>
  </si>
  <si>
    <t>②</t>
    <phoneticPr fontId="3"/>
  </si>
  <si>
    <t>③</t>
    <phoneticPr fontId="3"/>
  </si>
  <si>
    <t>④</t>
    <phoneticPr fontId="3"/>
  </si>
  <si>
    <t>⑤</t>
    <phoneticPr fontId="3"/>
  </si>
  <si>
    <t>⑥</t>
    <phoneticPr fontId="3"/>
  </si>
  <si>
    <t>⑦</t>
    <phoneticPr fontId="3"/>
  </si>
  <si>
    <t>窒素</t>
    <rPh sb="0" eb="2">
      <t>チッソ</t>
    </rPh>
    <phoneticPr fontId="3"/>
  </si>
  <si>
    <t>リン酸</t>
    <rPh sb="2" eb="3">
      <t>サン</t>
    </rPh>
    <phoneticPr fontId="3"/>
  </si>
  <si>
    <t>カリ</t>
    <phoneticPr fontId="3"/>
  </si>
  <si>
    <t>石灰</t>
    <rPh sb="0" eb="2">
      <t>セッカイ</t>
    </rPh>
    <phoneticPr fontId="3"/>
  </si>
  <si>
    <t>苦土</t>
    <rPh sb="0" eb="2">
      <t>クド</t>
    </rPh>
    <phoneticPr fontId="3"/>
  </si>
  <si>
    <t>無機態窒素</t>
    <rPh sb="0" eb="3">
      <t>ムキタイ</t>
    </rPh>
    <rPh sb="3" eb="5">
      <t>チッソ</t>
    </rPh>
    <phoneticPr fontId="3"/>
  </si>
  <si>
    <t>%</t>
    <phoneticPr fontId="3"/>
  </si>
  <si>
    <t>現物1t当たりの成分kg</t>
    <rPh sb="0" eb="2">
      <t>ゲンブツ</t>
    </rPh>
    <rPh sb="4" eb="5">
      <t>ア</t>
    </rPh>
    <rPh sb="8" eb="10">
      <t>セイブン</t>
    </rPh>
    <phoneticPr fontId="3"/>
  </si>
  <si>
    <t>AD可溶
有機物</t>
    <phoneticPr fontId="3"/>
  </si>
  <si>
    <t>ＡＤ可溶
窒素</t>
    <phoneticPr fontId="3"/>
  </si>
  <si>
    <t>プルダウン</t>
    <phoneticPr fontId="3"/>
  </si>
  <si>
    <t>手入力</t>
    <rPh sb="0" eb="3">
      <t>テニュウリョク</t>
    </rPh>
    <phoneticPr fontId="3"/>
  </si>
  <si>
    <t>アメダスを参照する地点</t>
    <rPh sb="5" eb="7">
      <t>サンショウ</t>
    </rPh>
    <rPh sb="9" eb="11">
      <t>チテン</t>
    </rPh>
    <phoneticPr fontId="3"/>
  </si>
  <si>
    <t>（平均気温）</t>
    <rPh sb="1" eb="5">
      <t>ヘイキンキオン</t>
    </rPh>
    <phoneticPr fontId="3"/>
  </si>
  <si>
    <t>畑期間地温換算</t>
    <rPh sb="0" eb="1">
      <t>ハタケ</t>
    </rPh>
    <rPh sb="1" eb="3">
      <t>キカン</t>
    </rPh>
    <rPh sb="3" eb="5">
      <t>チオン</t>
    </rPh>
    <rPh sb="5" eb="7">
      <t>カンザン</t>
    </rPh>
    <phoneticPr fontId="3"/>
  </si>
  <si>
    <t>無し</t>
    <rPh sb="0" eb="1">
      <t>ナ</t>
    </rPh>
    <phoneticPr fontId="3"/>
  </si>
  <si>
    <t>湛水期間地温換算</t>
    <rPh sb="0" eb="2">
      <t>タンスイ</t>
    </rPh>
    <rPh sb="2" eb="4">
      <t>キカン</t>
    </rPh>
    <rPh sb="4" eb="6">
      <t>チオン</t>
    </rPh>
    <rPh sb="6" eb="8">
      <t>カンザン</t>
    </rPh>
    <phoneticPr fontId="3"/>
  </si>
  <si>
    <t>「岐阜県堆肥供給者リスト」より転記→</t>
    <rPh sb="1" eb="4">
      <t>ギフケン</t>
    </rPh>
    <rPh sb="4" eb="6">
      <t>タイヒ</t>
    </rPh>
    <rPh sb="6" eb="9">
      <t>キョウキュウシャ</t>
    </rPh>
    <rPh sb="15" eb="17">
      <t>テンキ</t>
    </rPh>
    <phoneticPr fontId="3"/>
  </si>
  <si>
    <t>施用量kg/10aを入力→</t>
    <phoneticPr fontId="3"/>
  </si>
  <si>
    <t>参照する「アメダス」地点を選択→</t>
    <rPh sb="0" eb="2">
      <t>サンショウ</t>
    </rPh>
    <rPh sb="10" eb="12">
      <t>チテン</t>
    </rPh>
    <rPh sb="13" eb="15">
      <t>センタク</t>
    </rPh>
    <phoneticPr fontId="3"/>
  </si>
  <si>
    <t>↑ 水田地温の推定方法を標高で使い分けています。
　　200m未満と以上で変更しています。</t>
    <rPh sb="2" eb="4">
      <t>スイデン</t>
    </rPh>
    <rPh sb="4" eb="6">
      <t>チオン</t>
    </rPh>
    <rPh sb="7" eb="9">
      <t>スイテイ</t>
    </rPh>
    <rPh sb="9" eb="11">
      <t>ホウホウ</t>
    </rPh>
    <rPh sb="12" eb="14">
      <t>ヒョウコウ</t>
    </rPh>
    <rPh sb="15" eb="16">
      <t>ツカ</t>
    </rPh>
    <rPh sb="17" eb="18">
      <t>ワ</t>
    </rPh>
    <rPh sb="31" eb="33">
      <t>ミマン</t>
    </rPh>
    <rPh sb="34" eb="36">
      <t>イジョウ</t>
    </rPh>
    <rPh sb="37" eb="39">
      <t>ヘンコウ</t>
    </rPh>
    <phoneticPr fontId="3"/>
  </si>
  <si>
    <t>作付けスケジュールを選択→</t>
    <rPh sb="0" eb="2">
      <t>サクツ</t>
    </rPh>
    <rPh sb="10" eb="12">
      <t>センタク</t>
    </rPh>
    <phoneticPr fontId="3"/>
  </si>
  <si>
    <t>窒素供給量</t>
    <rPh sb="0" eb="2">
      <t>チッソ</t>
    </rPh>
    <rPh sb="2" eb="5">
      <t>キョウキュウリョウ</t>
    </rPh>
    <phoneticPr fontId="3"/>
  </si>
  <si>
    <t>本ファイルはExcel2021以降かMicrosoft365でのみ使用できます。対応しないバージョンでは窒素供給量が###と表示されます。</t>
    <rPh sb="0" eb="1">
      <t>ホン</t>
    </rPh>
    <rPh sb="15" eb="17">
      <t>イコウ</t>
    </rPh>
    <rPh sb="33" eb="35">
      <t>シヨウ</t>
    </rPh>
    <rPh sb="40" eb="42">
      <t>タイオウ</t>
    </rPh>
    <rPh sb="52" eb="57">
      <t>チッソキョウキュウリョウ</t>
    </rPh>
    <rPh sb="62" eb="64">
      <t>ヒョウジ</t>
    </rPh>
    <phoneticPr fontId="3"/>
  </si>
  <si>
    <r>
      <t>本シートは</t>
    </r>
    <r>
      <rPr>
        <b/>
        <u/>
        <sz val="11"/>
        <color theme="1"/>
        <rFont val="BIZ UDPゴシック"/>
        <family val="3"/>
        <charset val="128"/>
      </rPr>
      <t>AD可溶有機物含量250mg/g以上の豚ぷん堆肥</t>
    </r>
    <r>
      <rPr>
        <b/>
        <sz val="11"/>
        <color theme="1"/>
        <rFont val="BIZ UDPゴシック"/>
        <family val="3"/>
        <charset val="128"/>
      </rPr>
      <t>について「岐阜県堆肥供給者リスト」に掲載しているデータを基に作付け期間の窒素供給量が計算できるワークシートです。左の入力の手順に従い入力することで黄色部分とグラフに時期別の窒素肥効、他成分の供給量を表示します。</t>
    </r>
    <rPh sb="0" eb="1">
      <t>ホン</t>
    </rPh>
    <rPh sb="7" eb="9">
      <t>カヨウ</t>
    </rPh>
    <rPh sb="9" eb="12">
      <t>ユウキブツ</t>
    </rPh>
    <rPh sb="12" eb="14">
      <t>ガンリョウ</t>
    </rPh>
    <rPh sb="21" eb="23">
      <t>イジョウ</t>
    </rPh>
    <rPh sb="24" eb="25">
      <t>トン</t>
    </rPh>
    <rPh sb="27" eb="29">
      <t>タイヒ</t>
    </rPh>
    <rPh sb="34" eb="37">
      <t>ギフケン</t>
    </rPh>
    <rPh sb="37" eb="39">
      <t>タイヒ</t>
    </rPh>
    <rPh sb="39" eb="42">
      <t>キョウキュウシャ</t>
    </rPh>
    <rPh sb="47" eb="49">
      <t>ケイサイ</t>
    </rPh>
    <rPh sb="57" eb="58">
      <t>モト</t>
    </rPh>
    <rPh sb="59" eb="61">
      <t>サクツ</t>
    </rPh>
    <rPh sb="62" eb="64">
      <t>キカン</t>
    </rPh>
    <rPh sb="65" eb="67">
      <t>チッソ</t>
    </rPh>
    <rPh sb="67" eb="69">
      <t>キョウキュウ</t>
    </rPh>
    <rPh sb="69" eb="70">
      <t>リョウ</t>
    </rPh>
    <rPh sb="71" eb="73">
      <t>ケイサン</t>
    </rPh>
    <rPh sb="85" eb="86">
      <t>ヒダリ</t>
    </rPh>
    <rPh sb="87" eb="89">
      <t>ニュウリョク</t>
    </rPh>
    <rPh sb="90" eb="92">
      <t>テジュン</t>
    </rPh>
    <rPh sb="93" eb="94">
      <t>シタガ</t>
    </rPh>
    <rPh sb="95" eb="97">
      <t>ニュウリョク</t>
    </rPh>
    <rPh sb="102" eb="104">
      <t>キイロ</t>
    </rPh>
    <rPh sb="104" eb="106">
      <t>ブブン</t>
    </rPh>
    <rPh sb="111" eb="113">
      <t>ジキ</t>
    </rPh>
    <rPh sb="113" eb="114">
      <t>ベツ</t>
    </rPh>
    <rPh sb="115" eb="117">
      <t>チッソ</t>
    </rPh>
    <rPh sb="117" eb="119">
      <t>ヒコウ</t>
    </rPh>
    <rPh sb="120" eb="123">
      <t>ホカセイブン</t>
    </rPh>
    <rPh sb="124" eb="127">
      <t>キョウキュウリョウ</t>
    </rPh>
    <rPh sb="128" eb="130">
      <t>ヒョウジ</t>
    </rPh>
    <phoneticPr fontId="3"/>
  </si>
  <si>
    <r>
      <t>本シートは</t>
    </r>
    <r>
      <rPr>
        <b/>
        <u/>
        <sz val="11"/>
        <color theme="1"/>
        <rFont val="BIZ UDPゴシック"/>
        <family val="3"/>
        <charset val="128"/>
      </rPr>
      <t>鶏ふん堆肥（副資材無し）</t>
    </r>
    <r>
      <rPr>
        <b/>
        <sz val="11"/>
        <color theme="1"/>
        <rFont val="BIZ UDPゴシック"/>
        <family val="3"/>
        <charset val="128"/>
      </rPr>
      <t>について「岐阜県堆肥供給者リスト」に掲載しているデータを基に作付け期間の窒素供給量が計算できるワークシートです。左の入力の手順に従い入力することで黄色部分とグラフに時期別の窒素肥効、他成分の供給量を表示します。</t>
    </r>
    <rPh sb="0" eb="1">
      <t>ホン</t>
    </rPh>
    <rPh sb="5" eb="6">
      <t>ケイ</t>
    </rPh>
    <rPh sb="8" eb="10">
      <t>タイヒ</t>
    </rPh>
    <rPh sb="11" eb="14">
      <t>フクシザイ</t>
    </rPh>
    <rPh sb="14" eb="15">
      <t>ナ</t>
    </rPh>
    <rPh sb="22" eb="25">
      <t>ギフケン</t>
    </rPh>
    <rPh sb="25" eb="27">
      <t>タイヒ</t>
    </rPh>
    <rPh sb="27" eb="30">
      <t>キョウキュウシャ</t>
    </rPh>
    <rPh sb="35" eb="37">
      <t>ケイサイ</t>
    </rPh>
    <rPh sb="45" eb="46">
      <t>モト</t>
    </rPh>
    <rPh sb="47" eb="49">
      <t>サクツ</t>
    </rPh>
    <rPh sb="50" eb="52">
      <t>キカン</t>
    </rPh>
    <rPh sb="53" eb="55">
      <t>チッソ</t>
    </rPh>
    <rPh sb="55" eb="57">
      <t>キョウキュウ</t>
    </rPh>
    <rPh sb="57" eb="58">
      <t>リョウ</t>
    </rPh>
    <rPh sb="59" eb="61">
      <t>ケイサン</t>
    </rPh>
    <rPh sb="73" eb="74">
      <t>ヒダリ</t>
    </rPh>
    <rPh sb="75" eb="77">
      <t>ニュウリョク</t>
    </rPh>
    <rPh sb="78" eb="80">
      <t>テジュン</t>
    </rPh>
    <rPh sb="81" eb="82">
      <t>シタガ</t>
    </rPh>
    <rPh sb="83" eb="85">
      <t>ニュウリョク</t>
    </rPh>
    <rPh sb="90" eb="92">
      <t>キイロ</t>
    </rPh>
    <rPh sb="92" eb="94">
      <t>ブブン</t>
    </rPh>
    <rPh sb="99" eb="101">
      <t>ジキ</t>
    </rPh>
    <rPh sb="101" eb="102">
      <t>ベツ</t>
    </rPh>
    <rPh sb="103" eb="105">
      <t>チッソ</t>
    </rPh>
    <rPh sb="105" eb="107">
      <t>ヒコウ</t>
    </rPh>
    <rPh sb="108" eb="111">
      <t>ホカセイブン</t>
    </rPh>
    <rPh sb="112" eb="115">
      <t>キョウキュウリョウ</t>
    </rPh>
    <rPh sb="116" eb="118">
      <t>ヒョウジ</t>
    </rPh>
    <phoneticPr fontId="3"/>
  </si>
  <si>
    <t>前年</t>
    <rPh sb="0" eb="2">
      <t>ゼンネン</t>
    </rPh>
    <phoneticPr fontId="3"/>
  </si>
  <si>
    <t>9月1日</t>
    <rPh sb="1" eb="2">
      <t>ガツ</t>
    </rPh>
    <rPh sb="3" eb="4">
      <t>ニチ</t>
    </rPh>
    <phoneticPr fontId="3"/>
  </si>
  <si>
    <t>9月2日</t>
    <rPh sb="1" eb="2">
      <t>ガツ</t>
    </rPh>
    <rPh sb="3" eb="4">
      <t>ニチ</t>
    </rPh>
    <phoneticPr fontId="3"/>
  </si>
  <si>
    <t>9月3日</t>
    <rPh sb="1" eb="2">
      <t>ガツ</t>
    </rPh>
    <rPh sb="3" eb="4">
      <t>ニチ</t>
    </rPh>
    <phoneticPr fontId="3"/>
  </si>
  <si>
    <t>9月4日</t>
    <rPh sb="1" eb="2">
      <t>ガツ</t>
    </rPh>
    <rPh sb="3" eb="4">
      <t>ニチ</t>
    </rPh>
    <phoneticPr fontId="3"/>
  </si>
  <si>
    <t>9月5日</t>
    <rPh sb="1" eb="2">
      <t>ガツ</t>
    </rPh>
    <rPh sb="3" eb="4">
      <t>ニチ</t>
    </rPh>
    <phoneticPr fontId="3"/>
  </si>
  <si>
    <t>9月6日</t>
    <rPh sb="1" eb="2">
      <t>ガツ</t>
    </rPh>
    <rPh sb="3" eb="4">
      <t>ニチ</t>
    </rPh>
    <phoneticPr fontId="3"/>
  </si>
  <si>
    <t>9月7日</t>
    <rPh sb="1" eb="2">
      <t>ガツ</t>
    </rPh>
    <rPh sb="3" eb="4">
      <t>ニチ</t>
    </rPh>
    <phoneticPr fontId="3"/>
  </si>
  <si>
    <t>9月8日</t>
    <rPh sb="1" eb="2">
      <t>ガツ</t>
    </rPh>
    <rPh sb="3" eb="4">
      <t>ニチ</t>
    </rPh>
    <phoneticPr fontId="3"/>
  </si>
  <si>
    <t>9月9日</t>
    <rPh sb="1" eb="2">
      <t>ガツ</t>
    </rPh>
    <rPh sb="3" eb="4">
      <t>ニチ</t>
    </rPh>
    <phoneticPr fontId="3"/>
  </si>
  <si>
    <t>9月10日</t>
    <rPh sb="1" eb="2">
      <t>ガツ</t>
    </rPh>
    <rPh sb="4" eb="5">
      <t>ニチ</t>
    </rPh>
    <phoneticPr fontId="3"/>
  </si>
  <si>
    <t>9月11日</t>
    <rPh sb="1" eb="2">
      <t>ガツ</t>
    </rPh>
    <rPh sb="4" eb="5">
      <t>ニチ</t>
    </rPh>
    <phoneticPr fontId="3"/>
  </si>
  <si>
    <t>9月12日</t>
    <rPh sb="1" eb="2">
      <t>ガツ</t>
    </rPh>
    <rPh sb="4" eb="5">
      <t>ニチ</t>
    </rPh>
    <phoneticPr fontId="3"/>
  </si>
  <si>
    <t>9月13日</t>
    <rPh sb="1" eb="2">
      <t>ガツ</t>
    </rPh>
    <rPh sb="4" eb="5">
      <t>ニチ</t>
    </rPh>
    <phoneticPr fontId="3"/>
  </si>
  <si>
    <t>9月14日</t>
    <rPh sb="1" eb="2">
      <t>ガツ</t>
    </rPh>
    <rPh sb="4" eb="5">
      <t>ニチ</t>
    </rPh>
    <phoneticPr fontId="3"/>
  </si>
  <si>
    <t>9月15日</t>
    <rPh sb="1" eb="2">
      <t>ガツ</t>
    </rPh>
    <rPh sb="4" eb="5">
      <t>ニチ</t>
    </rPh>
    <phoneticPr fontId="3"/>
  </si>
  <si>
    <t>9月16日</t>
    <rPh sb="1" eb="2">
      <t>ガツ</t>
    </rPh>
    <rPh sb="4" eb="5">
      <t>ニチ</t>
    </rPh>
    <phoneticPr fontId="3"/>
  </si>
  <si>
    <t>9月17日</t>
    <rPh sb="1" eb="2">
      <t>ガツ</t>
    </rPh>
    <rPh sb="4" eb="5">
      <t>ニチ</t>
    </rPh>
    <phoneticPr fontId="3"/>
  </si>
  <si>
    <t>9月18日</t>
    <rPh sb="1" eb="2">
      <t>ガツ</t>
    </rPh>
    <rPh sb="4" eb="5">
      <t>ニチ</t>
    </rPh>
    <phoneticPr fontId="3"/>
  </si>
  <si>
    <t>9月19日</t>
    <rPh sb="1" eb="2">
      <t>ガツ</t>
    </rPh>
    <rPh sb="4" eb="5">
      <t>ニチ</t>
    </rPh>
    <phoneticPr fontId="3"/>
  </si>
  <si>
    <t>9月20日</t>
    <rPh sb="1" eb="2">
      <t>ガツ</t>
    </rPh>
    <rPh sb="4" eb="5">
      <t>ニチ</t>
    </rPh>
    <phoneticPr fontId="3"/>
  </si>
  <si>
    <t>9月21日</t>
    <rPh sb="1" eb="2">
      <t>ガツ</t>
    </rPh>
    <rPh sb="4" eb="5">
      <t>ニチ</t>
    </rPh>
    <phoneticPr fontId="3"/>
  </si>
  <si>
    <t>9月22日</t>
    <rPh sb="1" eb="2">
      <t>ガツ</t>
    </rPh>
    <rPh sb="4" eb="5">
      <t>ニチ</t>
    </rPh>
    <phoneticPr fontId="3"/>
  </si>
  <si>
    <t>9月23日</t>
    <rPh sb="1" eb="2">
      <t>ガツ</t>
    </rPh>
    <rPh sb="4" eb="5">
      <t>ニチ</t>
    </rPh>
    <phoneticPr fontId="3"/>
  </si>
  <si>
    <t>9月24日</t>
    <rPh sb="1" eb="2">
      <t>ガツ</t>
    </rPh>
    <rPh sb="4" eb="5">
      <t>ニチ</t>
    </rPh>
    <phoneticPr fontId="3"/>
  </si>
  <si>
    <t>9月25日</t>
    <rPh sb="1" eb="2">
      <t>ガツ</t>
    </rPh>
    <rPh sb="4" eb="5">
      <t>ニチ</t>
    </rPh>
    <phoneticPr fontId="3"/>
  </si>
  <si>
    <t>9月26日</t>
    <rPh sb="1" eb="2">
      <t>ガツ</t>
    </rPh>
    <rPh sb="4" eb="5">
      <t>ニチ</t>
    </rPh>
    <phoneticPr fontId="3"/>
  </si>
  <si>
    <t>9月27日</t>
    <rPh sb="1" eb="2">
      <t>ガツ</t>
    </rPh>
    <rPh sb="4" eb="5">
      <t>ニチ</t>
    </rPh>
    <phoneticPr fontId="3"/>
  </si>
  <si>
    <t>9月28日</t>
    <rPh sb="1" eb="2">
      <t>ガツ</t>
    </rPh>
    <rPh sb="4" eb="5">
      <t>ニチ</t>
    </rPh>
    <phoneticPr fontId="3"/>
  </si>
  <si>
    <t>9月29日</t>
    <rPh sb="1" eb="2">
      <t>ガツ</t>
    </rPh>
    <rPh sb="4" eb="5">
      <t>ニチ</t>
    </rPh>
    <phoneticPr fontId="3"/>
  </si>
  <si>
    <t>9月30日</t>
    <rPh sb="1" eb="2">
      <t>ガツ</t>
    </rPh>
    <rPh sb="4" eb="5">
      <t>ニチ</t>
    </rPh>
    <phoneticPr fontId="3"/>
  </si>
  <si>
    <t>10月1日</t>
    <rPh sb="2" eb="3">
      <t>ガツ</t>
    </rPh>
    <rPh sb="4" eb="5">
      <t>ニチ</t>
    </rPh>
    <phoneticPr fontId="3"/>
  </si>
  <si>
    <t>10月2日</t>
    <rPh sb="2" eb="3">
      <t>ガツ</t>
    </rPh>
    <rPh sb="4" eb="5">
      <t>ニチ</t>
    </rPh>
    <phoneticPr fontId="3"/>
  </si>
  <si>
    <t>10月3日</t>
    <rPh sb="2" eb="3">
      <t>ガツ</t>
    </rPh>
    <rPh sb="4" eb="5">
      <t>ニチ</t>
    </rPh>
    <phoneticPr fontId="3"/>
  </si>
  <si>
    <t>10月4日</t>
    <rPh sb="2" eb="3">
      <t>ガツ</t>
    </rPh>
    <rPh sb="4" eb="5">
      <t>ニチ</t>
    </rPh>
    <phoneticPr fontId="3"/>
  </si>
  <si>
    <t>10月5日</t>
    <rPh sb="2" eb="3">
      <t>ガツ</t>
    </rPh>
    <rPh sb="4" eb="5">
      <t>ニチ</t>
    </rPh>
    <phoneticPr fontId="3"/>
  </si>
  <si>
    <t>10月6日</t>
    <rPh sb="2" eb="3">
      <t>ガツ</t>
    </rPh>
    <rPh sb="4" eb="5">
      <t>ニチ</t>
    </rPh>
    <phoneticPr fontId="3"/>
  </si>
  <si>
    <t>10月7日</t>
    <rPh sb="2" eb="3">
      <t>ガツ</t>
    </rPh>
    <rPh sb="4" eb="5">
      <t>ニチ</t>
    </rPh>
    <phoneticPr fontId="3"/>
  </si>
  <si>
    <t>10月8日</t>
    <rPh sb="2" eb="3">
      <t>ガツ</t>
    </rPh>
    <rPh sb="4" eb="5">
      <t>ニチ</t>
    </rPh>
    <phoneticPr fontId="3"/>
  </si>
  <si>
    <t>10月9日</t>
    <rPh sb="2" eb="3">
      <t>ガツ</t>
    </rPh>
    <rPh sb="4" eb="5">
      <t>ニチ</t>
    </rPh>
    <phoneticPr fontId="3"/>
  </si>
  <si>
    <t>10月10日</t>
    <rPh sb="2" eb="3">
      <t>ガツ</t>
    </rPh>
    <rPh sb="5" eb="6">
      <t>ニチ</t>
    </rPh>
    <phoneticPr fontId="3"/>
  </si>
  <si>
    <t>10月11日</t>
    <rPh sb="2" eb="3">
      <t>ガツ</t>
    </rPh>
    <rPh sb="5" eb="6">
      <t>ニチ</t>
    </rPh>
    <phoneticPr fontId="3"/>
  </si>
  <si>
    <t>10月12日</t>
    <rPh sb="2" eb="3">
      <t>ガツ</t>
    </rPh>
    <rPh sb="5" eb="6">
      <t>ニチ</t>
    </rPh>
    <phoneticPr fontId="3"/>
  </si>
  <si>
    <t>10月13日</t>
    <rPh sb="2" eb="3">
      <t>ガツ</t>
    </rPh>
    <rPh sb="5" eb="6">
      <t>ニチ</t>
    </rPh>
    <phoneticPr fontId="3"/>
  </si>
  <si>
    <t>10月14日</t>
    <rPh sb="2" eb="3">
      <t>ガツ</t>
    </rPh>
    <rPh sb="5" eb="6">
      <t>ニチ</t>
    </rPh>
    <phoneticPr fontId="3"/>
  </si>
  <si>
    <t>10月15日</t>
    <rPh sb="2" eb="3">
      <t>ガツ</t>
    </rPh>
    <rPh sb="5" eb="6">
      <t>ニチ</t>
    </rPh>
    <phoneticPr fontId="3"/>
  </si>
  <si>
    <t>10月16日</t>
    <rPh sb="2" eb="3">
      <t>ガツ</t>
    </rPh>
    <rPh sb="5" eb="6">
      <t>ニチ</t>
    </rPh>
    <phoneticPr fontId="3"/>
  </si>
  <si>
    <t>10月17日</t>
    <rPh sb="2" eb="3">
      <t>ガツ</t>
    </rPh>
    <rPh sb="5" eb="6">
      <t>ニチ</t>
    </rPh>
    <phoneticPr fontId="3"/>
  </si>
  <si>
    <t>10月18日</t>
    <rPh sb="2" eb="3">
      <t>ガツ</t>
    </rPh>
    <rPh sb="5" eb="6">
      <t>ニチ</t>
    </rPh>
    <phoneticPr fontId="3"/>
  </si>
  <si>
    <t>10月19日</t>
    <rPh sb="2" eb="3">
      <t>ガツ</t>
    </rPh>
    <rPh sb="5" eb="6">
      <t>ニチ</t>
    </rPh>
    <phoneticPr fontId="3"/>
  </si>
  <si>
    <t>10月20日</t>
    <rPh sb="2" eb="3">
      <t>ガツ</t>
    </rPh>
    <rPh sb="5" eb="6">
      <t>ニチ</t>
    </rPh>
    <phoneticPr fontId="3"/>
  </si>
  <si>
    <t>10月21日</t>
    <rPh sb="2" eb="3">
      <t>ガツ</t>
    </rPh>
    <rPh sb="5" eb="6">
      <t>ニチ</t>
    </rPh>
    <phoneticPr fontId="3"/>
  </si>
  <si>
    <t>10月22日</t>
    <rPh sb="2" eb="3">
      <t>ガツ</t>
    </rPh>
    <rPh sb="5" eb="6">
      <t>ニチ</t>
    </rPh>
    <phoneticPr fontId="3"/>
  </si>
  <si>
    <t>10月23日</t>
    <rPh sb="2" eb="3">
      <t>ガツ</t>
    </rPh>
    <rPh sb="5" eb="6">
      <t>ニチ</t>
    </rPh>
    <phoneticPr fontId="3"/>
  </si>
  <si>
    <t>10月24日</t>
    <rPh sb="2" eb="3">
      <t>ガツ</t>
    </rPh>
    <rPh sb="5" eb="6">
      <t>ニチ</t>
    </rPh>
    <phoneticPr fontId="3"/>
  </si>
  <si>
    <t>10月25日</t>
    <rPh sb="2" eb="3">
      <t>ガツ</t>
    </rPh>
    <rPh sb="5" eb="6">
      <t>ニチ</t>
    </rPh>
    <phoneticPr fontId="3"/>
  </si>
  <si>
    <t>10月26日</t>
    <rPh sb="2" eb="3">
      <t>ガツ</t>
    </rPh>
    <rPh sb="5" eb="6">
      <t>ニチ</t>
    </rPh>
    <phoneticPr fontId="3"/>
  </si>
  <si>
    <t>10月27日</t>
    <rPh sb="2" eb="3">
      <t>ガツ</t>
    </rPh>
    <rPh sb="5" eb="6">
      <t>ニチ</t>
    </rPh>
    <phoneticPr fontId="3"/>
  </si>
  <si>
    <t>10月28日</t>
    <rPh sb="2" eb="3">
      <t>ガツ</t>
    </rPh>
    <rPh sb="5" eb="6">
      <t>ニチ</t>
    </rPh>
    <phoneticPr fontId="3"/>
  </si>
  <si>
    <t>10月29日</t>
    <rPh sb="2" eb="3">
      <t>ガツ</t>
    </rPh>
    <rPh sb="5" eb="6">
      <t>ニチ</t>
    </rPh>
    <phoneticPr fontId="3"/>
  </si>
  <si>
    <t>10月30日</t>
    <rPh sb="2" eb="3">
      <t>ガツ</t>
    </rPh>
    <rPh sb="5" eb="6">
      <t>ニチ</t>
    </rPh>
    <phoneticPr fontId="3"/>
  </si>
  <si>
    <t>10月31日</t>
    <rPh sb="2" eb="3">
      <t>ガツ</t>
    </rPh>
    <rPh sb="5" eb="6">
      <t>ニチ</t>
    </rPh>
    <phoneticPr fontId="3"/>
  </si>
  <si>
    <t>11月1日</t>
    <rPh sb="2" eb="3">
      <t>ガツ</t>
    </rPh>
    <rPh sb="4" eb="5">
      <t>ニチ</t>
    </rPh>
    <phoneticPr fontId="3"/>
  </si>
  <si>
    <t>11月2日</t>
    <rPh sb="2" eb="3">
      <t>ガツ</t>
    </rPh>
    <rPh sb="4" eb="5">
      <t>ニチ</t>
    </rPh>
    <phoneticPr fontId="3"/>
  </si>
  <si>
    <t>11月3日</t>
    <rPh sb="2" eb="3">
      <t>ガツ</t>
    </rPh>
    <rPh sb="4" eb="5">
      <t>ニチ</t>
    </rPh>
    <phoneticPr fontId="3"/>
  </si>
  <si>
    <t>11月4日</t>
    <rPh sb="2" eb="3">
      <t>ガツ</t>
    </rPh>
    <rPh sb="4" eb="5">
      <t>ニチ</t>
    </rPh>
    <phoneticPr fontId="3"/>
  </si>
  <si>
    <t>11月5日</t>
    <rPh sb="2" eb="3">
      <t>ガツ</t>
    </rPh>
    <rPh sb="4" eb="5">
      <t>ニチ</t>
    </rPh>
    <phoneticPr fontId="3"/>
  </si>
  <si>
    <t>11月6日</t>
    <rPh sb="2" eb="3">
      <t>ガツ</t>
    </rPh>
    <rPh sb="4" eb="5">
      <t>ニチ</t>
    </rPh>
    <phoneticPr fontId="3"/>
  </si>
  <si>
    <t>11月7日</t>
    <rPh sb="2" eb="3">
      <t>ガツ</t>
    </rPh>
    <rPh sb="4" eb="5">
      <t>ニチ</t>
    </rPh>
    <phoneticPr fontId="3"/>
  </si>
  <si>
    <t>11月8日</t>
    <rPh sb="2" eb="3">
      <t>ガツ</t>
    </rPh>
    <rPh sb="4" eb="5">
      <t>ニチ</t>
    </rPh>
    <phoneticPr fontId="3"/>
  </si>
  <si>
    <t>11月9日</t>
    <rPh sb="2" eb="3">
      <t>ガツ</t>
    </rPh>
    <rPh sb="4" eb="5">
      <t>ニチ</t>
    </rPh>
    <phoneticPr fontId="3"/>
  </si>
  <si>
    <t>11月10日</t>
    <rPh sb="2" eb="3">
      <t>ガツ</t>
    </rPh>
    <rPh sb="5" eb="6">
      <t>ニチ</t>
    </rPh>
    <phoneticPr fontId="3"/>
  </si>
  <si>
    <t>11月11日</t>
    <rPh sb="2" eb="3">
      <t>ガツ</t>
    </rPh>
    <rPh sb="5" eb="6">
      <t>ニチ</t>
    </rPh>
    <phoneticPr fontId="3"/>
  </si>
  <si>
    <t>11月12日</t>
    <rPh sb="2" eb="3">
      <t>ガツ</t>
    </rPh>
    <rPh sb="5" eb="6">
      <t>ニチ</t>
    </rPh>
    <phoneticPr fontId="3"/>
  </si>
  <si>
    <t>11月13日</t>
    <rPh sb="2" eb="3">
      <t>ガツ</t>
    </rPh>
    <rPh sb="5" eb="6">
      <t>ニチ</t>
    </rPh>
    <phoneticPr fontId="3"/>
  </si>
  <si>
    <t>11月14日</t>
    <rPh sb="2" eb="3">
      <t>ガツ</t>
    </rPh>
    <rPh sb="5" eb="6">
      <t>ニチ</t>
    </rPh>
    <phoneticPr fontId="3"/>
  </si>
  <si>
    <t>11月15日</t>
    <rPh sb="2" eb="3">
      <t>ガツ</t>
    </rPh>
    <rPh sb="5" eb="6">
      <t>ニチ</t>
    </rPh>
    <phoneticPr fontId="3"/>
  </si>
  <si>
    <t>11月16日</t>
    <rPh sb="2" eb="3">
      <t>ガツ</t>
    </rPh>
    <rPh sb="5" eb="6">
      <t>ニチ</t>
    </rPh>
    <phoneticPr fontId="3"/>
  </si>
  <si>
    <t>11月17日</t>
    <rPh sb="2" eb="3">
      <t>ガツ</t>
    </rPh>
    <rPh sb="5" eb="6">
      <t>ニチ</t>
    </rPh>
    <phoneticPr fontId="3"/>
  </si>
  <si>
    <t>11月18日</t>
    <rPh sb="2" eb="3">
      <t>ガツ</t>
    </rPh>
    <rPh sb="5" eb="6">
      <t>ニチ</t>
    </rPh>
    <phoneticPr fontId="3"/>
  </si>
  <si>
    <t>11月19日</t>
    <rPh sb="2" eb="3">
      <t>ガツ</t>
    </rPh>
    <rPh sb="5" eb="6">
      <t>ニチ</t>
    </rPh>
    <phoneticPr fontId="3"/>
  </si>
  <si>
    <t>11月20日</t>
    <rPh sb="2" eb="3">
      <t>ガツ</t>
    </rPh>
    <rPh sb="5" eb="6">
      <t>ニチ</t>
    </rPh>
    <phoneticPr fontId="3"/>
  </si>
  <si>
    <t>11月21日</t>
    <rPh sb="2" eb="3">
      <t>ガツ</t>
    </rPh>
    <rPh sb="5" eb="6">
      <t>ニチ</t>
    </rPh>
    <phoneticPr fontId="3"/>
  </si>
  <si>
    <t>11月22日</t>
    <rPh sb="2" eb="3">
      <t>ガツ</t>
    </rPh>
    <rPh sb="5" eb="6">
      <t>ニチ</t>
    </rPh>
    <phoneticPr fontId="3"/>
  </si>
  <si>
    <t>11月23日</t>
    <rPh sb="2" eb="3">
      <t>ガツ</t>
    </rPh>
    <rPh sb="5" eb="6">
      <t>ニチ</t>
    </rPh>
    <phoneticPr fontId="3"/>
  </si>
  <si>
    <t>11月24日</t>
    <rPh sb="2" eb="3">
      <t>ガツ</t>
    </rPh>
    <rPh sb="5" eb="6">
      <t>ニチ</t>
    </rPh>
    <phoneticPr fontId="3"/>
  </si>
  <si>
    <t>11月25日</t>
    <rPh sb="2" eb="3">
      <t>ガツ</t>
    </rPh>
    <rPh sb="5" eb="6">
      <t>ニチ</t>
    </rPh>
    <phoneticPr fontId="3"/>
  </si>
  <si>
    <t>11月26日</t>
    <rPh sb="2" eb="3">
      <t>ガツ</t>
    </rPh>
    <rPh sb="5" eb="6">
      <t>ニチ</t>
    </rPh>
    <phoneticPr fontId="3"/>
  </si>
  <si>
    <t>11月27日</t>
    <rPh sb="2" eb="3">
      <t>ガツ</t>
    </rPh>
    <rPh sb="5" eb="6">
      <t>ニチ</t>
    </rPh>
    <phoneticPr fontId="3"/>
  </si>
  <si>
    <t>11月28日</t>
    <rPh sb="2" eb="3">
      <t>ガツ</t>
    </rPh>
    <rPh sb="5" eb="6">
      <t>ニチ</t>
    </rPh>
    <phoneticPr fontId="3"/>
  </si>
  <si>
    <t>11月29日</t>
    <rPh sb="2" eb="3">
      <t>ガツ</t>
    </rPh>
    <rPh sb="5" eb="6">
      <t>ニチ</t>
    </rPh>
    <phoneticPr fontId="3"/>
  </si>
  <si>
    <t>11月30日</t>
    <rPh sb="2" eb="3">
      <t>ガツ</t>
    </rPh>
    <rPh sb="5" eb="6">
      <t>ニチ</t>
    </rPh>
    <phoneticPr fontId="3"/>
  </si>
  <si>
    <t>12月1日</t>
    <rPh sb="2" eb="3">
      <t>ガツ</t>
    </rPh>
    <rPh sb="4" eb="5">
      <t>ニチ</t>
    </rPh>
    <phoneticPr fontId="3"/>
  </si>
  <si>
    <t>12月2日</t>
    <rPh sb="2" eb="3">
      <t>ガツ</t>
    </rPh>
    <rPh sb="4" eb="5">
      <t>ニチ</t>
    </rPh>
    <phoneticPr fontId="3"/>
  </si>
  <si>
    <t>12月3日</t>
    <rPh sb="2" eb="3">
      <t>ガツ</t>
    </rPh>
    <rPh sb="4" eb="5">
      <t>ニチ</t>
    </rPh>
    <phoneticPr fontId="3"/>
  </si>
  <si>
    <t>12月4日</t>
    <rPh sb="2" eb="3">
      <t>ガツ</t>
    </rPh>
    <rPh sb="4" eb="5">
      <t>ニチ</t>
    </rPh>
    <phoneticPr fontId="3"/>
  </si>
  <si>
    <t>12月5日</t>
    <rPh sb="2" eb="3">
      <t>ガツ</t>
    </rPh>
    <rPh sb="4" eb="5">
      <t>ニチ</t>
    </rPh>
    <phoneticPr fontId="3"/>
  </si>
  <si>
    <t>12月6日</t>
    <rPh sb="2" eb="3">
      <t>ガツ</t>
    </rPh>
    <rPh sb="4" eb="5">
      <t>ニチ</t>
    </rPh>
    <phoneticPr fontId="3"/>
  </si>
  <si>
    <t>12月7日</t>
    <rPh sb="2" eb="3">
      <t>ガツ</t>
    </rPh>
    <rPh sb="4" eb="5">
      <t>ニチ</t>
    </rPh>
    <phoneticPr fontId="3"/>
  </si>
  <si>
    <t>12月8日</t>
    <rPh sb="2" eb="3">
      <t>ガツ</t>
    </rPh>
    <rPh sb="4" eb="5">
      <t>ニチ</t>
    </rPh>
    <phoneticPr fontId="3"/>
  </si>
  <si>
    <t>12月9日</t>
    <rPh sb="2" eb="3">
      <t>ガツ</t>
    </rPh>
    <rPh sb="4" eb="5">
      <t>ニチ</t>
    </rPh>
    <phoneticPr fontId="3"/>
  </si>
  <si>
    <t>12月10日</t>
    <rPh sb="2" eb="3">
      <t>ガツ</t>
    </rPh>
    <rPh sb="5" eb="6">
      <t>ニチ</t>
    </rPh>
    <phoneticPr fontId="3"/>
  </si>
  <si>
    <t>12月11日</t>
    <rPh sb="2" eb="3">
      <t>ガツ</t>
    </rPh>
    <rPh sb="5" eb="6">
      <t>ニチ</t>
    </rPh>
    <phoneticPr fontId="3"/>
  </si>
  <si>
    <t>12月12日</t>
    <rPh sb="2" eb="3">
      <t>ガツ</t>
    </rPh>
    <rPh sb="5" eb="6">
      <t>ニチ</t>
    </rPh>
    <phoneticPr fontId="3"/>
  </si>
  <si>
    <t>12月13日</t>
    <rPh sb="2" eb="3">
      <t>ガツ</t>
    </rPh>
    <rPh sb="5" eb="6">
      <t>ニチ</t>
    </rPh>
    <phoneticPr fontId="3"/>
  </si>
  <si>
    <t>12月14日</t>
    <rPh sb="2" eb="3">
      <t>ガツ</t>
    </rPh>
    <rPh sb="5" eb="6">
      <t>ニチ</t>
    </rPh>
    <phoneticPr fontId="3"/>
  </si>
  <si>
    <t>12月15日</t>
    <rPh sb="2" eb="3">
      <t>ガツ</t>
    </rPh>
    <rPh sb="5" eb="6">
      <t>ニチ</t>
    </rPh>
    <phoneticPr fontId="3"/>
  </si>
  <si>
    <t>12月16日</t>
    <rPh sb="2" eb="3">
      <t>ガツ</t>
    </rPh>
    <rPh sb="5" eb="6">
      <t>ニチ</t>
    </rPh>
    <phoneticPr fontId="3"/>
  </si>
  <si>
    <t>12月17日</t>
    <rPh sb="2" eb="3">
      <t>ガツ</t>
    </rPh>
    <rPh sb="5" eb="6">
      <t>ニチ</t>
    </rPh>
    <phoneticPr fontId="3"/>
  </si>
  <si>
    <t>12月18日</t>
    <rPh sb="2" eb="3">
      <t>ガツ</t>
    </rPh>
    <rPh sb="5" eb="6">
      <t>ニチ</t>
    </rPh>
    <phoneticPr fontId="3"/>
  </si>
  <si>
    <t>12月19日</t>
    <rPh sb="2" eb="3">
      <t>ガツ</t>
    </rPh>
    <rPh sb="5" eb="6">
      <t>ニチ</t>
    </rPh>
    <phoneticPr fontId="3"/>
  </si>
  <si>
    <t>12月20日</t>
    <rPh sb="2" eb="3">
      <t>ガツ</t>
    </rPh>
    <rPh sb="5" eb="6">
      <t>ニチ</t>
    </rPh>
    <phoneticPr fontId="3"/>
  </si>
  <si>
    <t>12月21日</t>
    <rPh sb="2" eb="3">
      <t>ガツ</t>
    </rPh>
    <rPh sb="5" eb="6">
      <t>ニチ</t>
    </rPh>
    <phoneticPr fontId="3"/>
  </si>
  <si>
    <t>12月22日</t>
    <rPh sb="2" eb="3">
      <t>ガツ</t>
    </rPh>
    <rPh sb="5" eb="6">
      <t>ニチ</t>
    </rPh>
    <phoneticPr fontId="3"/>
  </si>
  <si>
    <t>12月23日</t>
    <rPh sb="2" eb="3">
      <t>ガツ</t>
    </rPh>
    <rPh sb="5" eb="6">
      <t>ニチ</t>
    </rPh>
    <phoneticPr fontId="3"/>
  </si>
  <si>
    <t>12月24日</t>
    <rPh sb="2" eb="3">
      <t>ガツ</t>
    </rPh>
    <rPh sb="5" eb="6">
      <t>ニチ</t>
    </rPh>
    <phoneticPr fontId="3"/>
  </si>
  <si>
    <t>12月25日</t>
    <rPh sb="2" eb="3">
      <t>ガツ</t>
    </rPh>
    <rPh sb="5" eb="6">
      <t>ニチ</t>
    </rPh>
    <phoneticPr fontId="3"/>
  </si>
  <si>
    <t>12月26日</t>
    <rPh sb="2" eb="3">
      <t>ガツ</t>
    </rPh>
    <rPh sb="5" eb="6">
      <t>ニチ</t>
    </rPh>
    <phoneticPr fontId="3"/>
  </si>
  <si>
    <t>12月27日</t>
    <rPh sb="2" eb="3">
      <t>ガツ</t>
    </rPh>
    <rPh sb="5" eb="6">
      <t>ニチ</t>
    </rPh>
    <phoneticPr fontId="3"/>
  </si>
  <si>
    <t>12月28日</t>
    <rPh sb="2" eb="3">
      <t>ガツ</t>
    </rPh>
    <rPh sb="5" eb="6">
      <t>ニチ</t>
    </rPh>
    <phoneticPr fontId="3"/>
  </si>
  <si>
    <t>12月29日</t>
    <rPh sb="2" eb="3">
      <t>ガツ</t>
    </rPh>
    <rPh sb="5" eb="6">
      <t>ニチ</t>
    </rPh>
    <phoneticPr fontId="3"/>
  </si>
  <si>
    <t>12月30日</t>
    <rPh sb="2" eb="3">
      <t>ガツ</t>
    </rPh>
    <rPh sb="5" eb="6">
      <t>ニチ</t>
    </rPh>
    <phoneticPr fontId="3"/>
  </si>
  <si>
    <t>12月31日</t>
    <rPh sb="2" eb="3">
      <t>ガツ</t>
    </rPh>
    <rPh sb="5" eb="6">
      <t>ニチ</t>
    </rPh>
    <phoneticPr fontId="3"/>
  </si>
  <si>
    <t>前年9月1日</t>
  </si>
  <si>
    <t>前年9月2日</t>
  </si>
  <si>
    <t>前年9月3日</t>
  </si>
  <si>
    <t>前年9月4日</t>
  </si>
  <si>
    <t>前年9月5日</t>
  </si>
  <si>
    <t>前年9月6日</t>
  </si>
  <si>
    <t>前年9月7日</t>
  </si>
  <si>
    <t>前年9月8日</t>
  </si>
  <si>
    <t>前年9月9日</t>
  </si>
  <si>
    <t>前年9月10日</t>
  </si>
  <si>
    <t>前年9月11日</t>
  </si>
  <si>
    <t>前年9月12日</t>
  </si>
  <si>
    <t>前年9月13日</t>
  </si>
  <si>
    <t>前年9月14日</t>
  </si>
  <si>
    <t>前年9月15日</t>
  </si>
  <si>
    <t>前年9月16日</t>
  </si>
  <si>
    <t>前年9月17日</t>
  </si>
  <si>
    <t>前年9月18日</t>
  </si>
  <si>
    <t>前年9月19日</t>
  </si>
  <si>
    <t>前年9月20日</t>
  </si>
  <si>
    <t>前年9月21日</t>
  </si>
  <si>
    <t>前年9月22日</t>
  </si>
  <si>
    <t>前年9月23日</t>
  </si>
  <si>
    <t>前年9月24日</t>
  </si>
  <si>
    <t>前年9月25日</t>
  </si>
  <si>
    <t>前年9月26日</t>
  </si>
  <si>
    <t>前年9月27日</t>
  </si>
  <si>
    <t>前年9月28日</t>
  </si>
  <si>
    <t>前年9月29日</t>
  </si>
  <si>
    <t>前年10月1日</t>
  </si>
  <si>
    <t>前年10月2日</t>
  </si>
  <si>
    <t>前年10月3日</t>
  </si>
  <si>
    <t>前年10月4日</t>
  </si>
  <si>
    <t>前年10月5日</t>
  </si>
  <si>
    <t>前年10月6日</t>
  </si>
  <si>
    <t>前年10月7日</t>
  </si>
  <si>
    <t>前年10月8日</t>
  </si>
  <si>
    <t>前年10月9日</t>
  </si>
  <si>
    <t>前年10月10日</t>
  </si>
  <si>
    <t>前年10月11日</t>
  </si>
  <si>
    <t>前年10月12日</t>
  </si>
  <si>
    <t>前年10月13日</t>
  </si>
  <si>
    <t>前年10月14日</t>
  </si>
  <si>
    <t>前年10月15日</t>
  </si>
  <si>
    <t>前年10月16日</t>
  </si>
  <si>
    <t>前年10月17日</t>
  </si>
  <si>
    <t>前年10月18日</t>
  </si>
  <si>
    <t>前年10月19日</t>
  </si>
  <si>
    <t>前年10月20日</t>
  </si>
  <si>
    <t>前年10月21日</t>
  </si>
  <si>
    <t>前年10月22日</t>
  </si>
  <si>
    <t>前年10月23日</t>
  </si>
  <si>
    <t>前年10月24日</t>
  </si>
  <si>
    <t>前年10月25日</t>
  </si>
  <si>
    <t>前年10月26日</t>
  </si>
  <si>
    <t>前年10月27日</t>
  </si>
  <si>
    <t>前年10月28日</t>
  </si>
  <si>
    <t>前年10月29日</t>
  </si>
  <si>
    <t>前年10月30日</t>
  </si>
  <si>
    <t>前年10月31日</t>
  </si>
  <si>
    <t>前年11月1日</t>
  </si>
  <si>
    <t>前年11月2日</t>
  </si>
  <si>
    <t>前年11月3日</t>
  </si>
  <si>
    <t>前年11月4日</t>
  </si>
  <si>
    <t>前年11月5日</t>
  </si>
  <si>
    <t>前年11月6日</t>
  </si>
  <si>
    <t>前年11月7日</t>
  </si>
  <si>
    <t>前年11月8日</t>
  </si>
  <si>
    <t>前年11月9日</t>
  </si>
  <si>
    <t>前年11月10日</t>
  </si>
  <si>
    <t>前年11月11日</t>
  </si>
  <si>
    <t>前年11月12日</t>
  </si>
  <si>
    <t>前年11月13日</t>
  </si>
  <si>
    <t>前年11月14日</t>
  </si>
  <si>
    <t>前年11月15日</t>
  </si>
  <si>
    <t>前年11月16日</t>
  </si>
  <si>
    <t>前年11月17日</t>
  </si>
  <si>
    <t>前年11月18日</t>
  </si>
  <si>
    <t>前年11月19日</t>
  </si>
  <si>
    <t>前年11月20日</t>
  </si>
  <si>
    <t>前年11月21日</t>
  </si>
  <si>
    <t>前年11月22日</t>
  </si>
  <si>
    <t>前年11月23日</t>
  </si>
  <si>
    <t>前年11月24日</t>
  </si>
  <si>
    <t>前年11月25日</t>
  </si>
  <si>
    <t>前年11月26日</t>
  </si>
  <si>
    <t>前年11月27日</t>
  </si>
  <si>
    <t>前年11月28日</t>
  </si>
  <si>
    <t>前年11月29日</t>
  </si>
  <si>
    <t>前年11月30日</t>
  </si>
  <si>
    <t>前年12月1日</t>
  </si>
  <si>
    <t>前年12月2日</t>
  </si>
  <si>
    <t>前年12月3日</t>
  </si>
  <si>
    <t>前年12月4日</t>
  </si>
  <si>
    <t>前年12月5日</t>
  </si>
  <si>
    <t>前年12月6日</t>
  </si>
  <si>
    <t>前年12月7日</t>
  </si>
  <si>
    <t>前年12月8日</t>
  </si>
  <si>
    <t>前年12月9日</t>
  </si>
  <si>
    <t>前年12月10日</t>
  </si>
  <si>
    <t>前年12月11日</t>
  </si>
  <si>
    <t>前年12月12日</t>
  </si>
  <si>
    <t>前年12月13日</t>
  </si>
  <si>
    <t>前年12月14日</t>
  </si>
  <si>
    <t>前年12月15日</t>
  </si>
  <si>
    <t>前年12月16日</t>
  </si>
  <si>
    <t>前年12月17日</t>
  </si>
  <si>
    <t>前年12月18日</t>
  </si>
  <si>
    <t>前年12月19日</t>
  </si>
  <si>
    <t>前年12月20日</t>
  </si>
  <si>
    <t>前年12月21日</t>
  </si>
  <si>
    <t>前年12月22日</t>
  </si>
  <si>
    <t>前年12月23日</t>
  </si>
  <si>
    <t>前年12月24日</t>
  </si>
  <si>
    <t>前年12月25日</t>
  </si>
  <si>
    <t>前年12月26日</t>
  </si>
  <si>
    <t>前年12月27日</t>
  </si>
  <si>
    <t>前年12月28日</t>
  </si>
  <si>
    <t>前年12月29日</t>
  </si>
  <si>
    <t>前年12月30日</t>
  </si>
  <si>
    <t>前年12月31日</t>
  </si>
  <si>
    <t>前年9月30日</t>
  </si>
  <si>
    <t>前年を挿入用</t>
    <rPh sb="0" eb="2">
      <t>ゼンネン</t>
    </rPh>
    <rPh sb="3" eb="6">
      <t>ソウニュウヨウ</t>
    </rPh>
    <phoneticPr fontId="3"/>
  </si>
  <si>
    <t>鶏</t>
    <rPh sb="0" eb="1">
      <t>トリ</t>
    </rPh>
    <phoneticPr fontId="3"/>
  </si>
  <si>
    <t>気象庁「アメダス」の日平均気温から地温を推定している。目的地点の地温や気温がある場合は、シート「独自温度」に入力し、地点を「独自地温」または「独自地温」を選択する</t>
    <rPh sb="0" eb="3">
      <t>キショウチョウ</t>
    </rPh>
    <rPh sb="10" eb="13">
      <t>ニチヘイキン</t>
    </rPh>
    <rPh sb="13" eb="15">
      <t>キオン</t>
    </rPh>
    <rPh sb="17" eb="19">
      <t>チオン</t>
    </rPh>
    <rPh sb="20" eb="22">
      <t>スイテイ</t>
    </rPh>
    <rPh sb="27" eb="29">
      <t>モクテキ</t>
    </rPh>
    <rPh sb="29" eb="31">
      <t>チテン</t>
    </rPh>
    <rPh sb="32" eb="34">
      <t>チオン</t>
    </rPh>
    <rPh sb="35" eb="37">
      <t>キオン</t>
    </rPh>
    <rPh sb="40" eb="42">
      <t>バアイ</t>
    </rPh>
    <rPh sb="48" eb="50">
      <t>ドクジ</t>
    </rPh>
    <rPh sb="50" eb="52">
      <t>オンド</t>
    </rPh>
    <rPh sb="54" eb="56">
      <t>ニュウリョク</t>
    </rPh>
    <rPh sb="58" eb="60">
      <t>チテン</t>
    </rPh>
    <rPh sb="62" eb="66">
      <t>ドクジチオン</t>
    </rPh>
    <rPh sb="71" eb="73">
      <t>ドクジ</t>
    </rPh>
    <rPh sb="73" eb="75">
      <t>チオン</t>
    </rPh>
    <rPh sb="77" eb="79">
      <t>センタク</t>
    </rPh>
    <phoneticPr fontId="3"/>
  </si>
  <si>
    <t>厳密版有機化画分30℃3日相当経過</t>
    <rPh sb="0" eb="3">
      <t>ゲンミツバン</t>
    </rPh>
    <rPh sb="3" eb="6">
      <t>ユウキカ</t>
    </rPh>
    <rPh sb="6" eb="8">
      <t>カクブン</t>
    </rPh>
    <rPh sb="12" eb="15">
      <t>ニチソウトウ</t>
    </rPh>
    <rPh sb="15" eb="17">
      <t>ケイカ</t>
    </rPh>
    <phoneticPr fontId="3"/>
  </si>
  <si>
    <t>有機化に下記%に到達の翌日から硝化開始とした</t>
    <rPh sb="0" eb="3">
      <t>ユウキカ</t>
    </rPh>
    <rPh sb="4" eb="6">
      <t>カキ</t>
    </rPh>
    <rPh sb="8" eb="10">
      <t>トウタツ</t>
    </rPh>
    <rPh sb="11" eb="13">
      <t>ヨクジツ</t>
    </rPh>
    <rPh sb="15" eb="17">
      <t>ショウカ</t>
    </rPh>
    <rPh sb="17" eb="19">
      <t>カイシ</t>
    </rPh>
    <phoneticPr fontId="3"/>
  </si>
  <si>
    <t>次シートで参照あり</t>
    <rPh sb="0" eb="1">
      <t>ツギ</t>
    </rPh>
    <rPh sb="5" eb="7">
      <t>サンショウ</t>
    </rPh>
    <phoneticPr fontId="3"/>
  </si>
  <si>
    <t>例えば30℃ならば</t>
    <rPh sb="0" eb="1">
      <t>タト</t>
    </rPh>
    <phoneticPr fontId="3"/>
  </si>
  <si>
    <t>3日経過後に硝化スタート</t>
    <rPh sb="1" eb="2">
      <t>ニチ</t>
    </rPh>
    <rPh sb="2" eb="5">
      <t>ケイカゴ</t>
    </rPh>
    <rPh sb="6" eb="8">
      <t>ショウカ</t>
    </rPh>
    <phoneticPr fontId="3"/>
  </si>
  <si>
    <t>積算は前日までを行うので4日目の積算は3日までの積算なので0日、5日目の積算は1.36日となる</t>
    <rPh sb="0" eb="2">
      <t>セキサン</t>
    </rPh>
    <rPh sb="3" eb="5">
      <t>ゼンジツ</t>
    </rPh>
    <rPh sb="8" eb="9">
      <t>オコナ</t>
    </rPh>
    <rPh sb="13" eb="15">
      <t>ニチメ</t>
    </rPh>
    <rPh sb="16" eb="18">
      <t>セキサン</t>
    </rPh>
    <rPh sb="20" eb="21">
      <t>ニチ</t>
    </rPh>
    <rPh sb="24" eb="26">
      <t>セキサン</t>
    </rPh>
    <rPh sb="30" eb="31">
      <t>ニチ</t>
    </rPh>
    <rPh sb="33" eb="34">
      <t>ニチ</t>
    </rPh>
    <rPh sb="34" eb="35">
      <t>メ</t>
    </rPh>
    <rPh sb="36" eb="38">
      <t>セキサン</t>
    </rPh>
    <rPh sb="43" eb="44">
      <t>ニチ</t>
    </rPh>
    <phoneticPr fontId="3"/>
  </si>
  <si>
    <t>有機化が下記％に到達の翌日から硝化開始とした</t>
    <rPh sb="0" eb="3">
      <t>ユウキカ</t>
    </rPh>
    <rPh sb="4" eb="6">
      <t>カキ</t>
    </rPh>
    <rPh sb="8" eb="10">
      <t>トウタツ</t>
    </rPh>
    <rPh sb="11" eb="13">
      <t>ヨクジツ</t>
    </rPh>
    <rPh sb="15" eb="17">
      <t>ショウカ</t>
    </rPh>
    <rPh sb="17" eb="19">
      <t>カイシ</t>
    </rPh>
    <phoneticPr fontId="3"/>
  </si>
  <si>
    <t>ver1.01</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</si>
</sst>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_ "/>
    <numFmt numFmtId="177" formatCode="0.00_ "/>
    <numFmt numFmtId="178" formatCode="0.00_);[Red]\(0.00\)"/>
    <numFmt numFmtId="179" formatCode="0.000_ "/>
    <numFmt numFmtId="180" formatCode="m/d"/>
    <numFmt numFmtId="181" formatCode="0.0"/>
    <numFmt numFmtId="182" formatCode="0_ "/>
    <numFmt numFmtId="183" formatCode="0.000"/>
    <numFmt numFmtId="184" formatCode="m&quot;月&quot;d&quot;日&quot;;@"/>
    <numFmt numFmtId="185" formatCode="0.0000"/>
    <numFmt numFmtId="186" formatCode="0.0000_ "/>
    <numFmt numFmtId="187" formatCode="0.000000"/>
    <numFmt numFmtId="188" formatCode="0_);[Red]\(0\)"/>
    <numFmt numFmtId="189" formatCode="0.000000000000000000000"/>
  </numFmts>
  <fonts count="38">
    <font>
      <sz val="11"/>
      <color theme="1"/>
      <name val="ＭＳ Ｐゴシック"/>
      <family val="2"/>
      <charset val="128"/>
    </font>
    <font>
      <sz val="12"/>
      <name val="ＭＳ Ｐ明朝"/>
      <family val="1"/>
      <charset val="128"/>
    </font>
    <font>
      <b/>
      <sz val="11"/>
      <name val="ＭＳ Ｐゴシック"/>
      <family val="3"/>
      <charset val="128"/>
    </font>
    <font>
      <sz val="6"/>
      <name val="ＭＳ Ｐゴシック"/>
      <family val="2"/>
      <charset val="128"/>
    </font>
    <font>
      <sz val="6"/>
      <name val="ＭＳ Ｐゴシック"/>
      <family val="3"/>
      <charset val="128"/>
    </font>
    <font>
      <sz val="9"/>
      <name val="ＭＳ Ｐゴシック"/>
      <family val="3"/>
      <charset val="128"/>
    </font>
    <font>
      <sz val="14"/>
      <name val="ＭＳ Ｐゴシック"/>
      <family val="3"/>
      <charset val="128"/>
    </font>
    <font>
      <sz val="11"/>
      <name val="ＭＳ Ｐゴシック"/>
      <family val="3"/>
      <charset val="128"/>
    </font>
    <font>
      <sz val="8"/>
      <name val="ＭＳ Ｐゴシック"/>
      <family val="3"/>
      <charset val="128"/>
    </font>
    <font>
      <b/>
      <sz val="9"/>
      <name val="ＭＳ Ｐゴシック"/>
      <family val="3"/>
      <charset val="128"/>
    </font>
    <font>
      <sz val="11"/>
      <color indexed="8"/>
      <name val="ＭＳ Ｐゴシック"/>
      <family val="3"/>
      <charset val="128"/>
    </font>
    <font>
      <sz val="9"/>
      <color theme="1"/>
      <name val="ＭＳ Ｐゴシック"/>
      <family val="2"/>
      <charset val="128"/>
    </font>
    <font>
      <b/>
      <sz val="10"/>
      <name val="ＭＳ Ｐゴシック"/>
      <family val="3"/>
      <charset val="128"/>
    </font>
    <font>
      <sz val="8"/>
      <color indexed="8"/>
      <name val="ＭＳ Ｐゴシック"/>
      <family val="3"/>
      <charset val="128"/>
    </font>
    <font>
      <sz val="9"/>
      <color theme="1"/>
      <name val="ＭＳ Ｐゴシック"/>
      <family val="3"/>
      <charset val="128"/>
    </font>
    <font>
      <sz val="11"/>
      <color theme="1"/>
      <name val="ＭＳ Ｐゴシック"/>
      <family val="2"/>
      <charset val="128"/>
    </font>
    <font>
      <sz val="9"/>
      <color indexed="81"/>
      <name val="MS P ゴシック"/>
      <family val="3"/>
      <charset val="128"/>
    </font>
    <font>
      <u/>
      <sz val="11"/>
      <color indexed="12"/>
      <name val="ＭＳ Ｐゴシック"/>
      <family val="3"/>
      <charset val="128"/>
    </font>
    <font>
      <b/>
      <sz val="9"/>
      <color theme="1"/>
      <name val="ＭＳ Ｐゴシック"/>
      <family val="3"/>
      <charset val="128"/>
    </font>
    <font>
      <b/>
      <sz val="8"/>
      <color theme="1"/>
      <name val="ＭＳ Ｐゴシック"/>
      <family val="3"/>
      <charset val="128"/>
    </font>
    <font>
      <b/>
      <sz val="10"/>
      <color theme="1"/>
      <name val="ＭＳ Ｐゴシック"/>
      <family val="3"/>
      <charset val="128"/>
    </font>
    <font>
      <sz val="8"/>
      <color theme="1"/>
      <name val="ＭＳ Ｐゴシック"/>
      <family val="2"/>
      <charset val="128"/>
    </font>
    <font>
      <sz val="10"/>
      <color theme="1"/>
      <name val="ＭＳ Ｐゴシック"/>
      <family val="2"/>
      <charset val="128"/>
    </font>
    <font>
      <sz val="11"/>
      <color theme="1"/>
      <name val="Meiryo UI"/>
      <family val="3"/>
      <charset val="128"/>
    </font>
    <font>
      <sz val="9"/>
      <name val="Meiryo UI"/>
      <family val="3"/>
      <charset val="128"/>
    </font>
    <font>
      <sz val="9"/>
      <color theme="1"/>
      <name val="Meiryo UI"/>
      <family val="3"/>
      <charset val="128"/>
    </font>
    <font>
      <sz val="11"/>
      <name val="Meiryo UI"/>
      <family val="3"/>
      <charset val="128"/>
    </font>
    <font>
      <sz val="8"/>
      <color theme="1"/>
      <name val="Meiryo UI"/>
      <family val="3"/>
      <charset val="128"/>
    </font>
    <font>
      <b/>
      <sz val="10"/>
      <name val="Meiryo UI"/>
      <family val="3"/>
      <charset val="128"/>
    </font>
    <font>
      <b/>
      <sz val="12"/>
      <color theme="1"/>
      <name val="Meiryo UI"/>
      <family val="3"/>
      <charset val="128"/>
    </font>
    <font>
      <sz val="10"/>
      <name val="Meiryo UI"/>
      <family val="3"/>
      <charset val="128"/>
    </font>
    <font>
      <b/>
      <sz val="12"/>
      <name val="Meiryo UI"/>
      <family val="3"/>
      <charset val="128"/>
    </font>
    <font>
      <sz val="11"/>
      <color theme="1"/>
      <name val="BIZ UDPゴシック"/>
      <family val="3"/>
      <charset val="128"/>
    </font>
    <font>
      <sz val="9"/>
      <color theme="1"/>
      <name val="BIZ UDPゴシック"/>
      <family val="3"/>
      <charset val="128"/>
    </font>
    <font>
      <sz val="8"/>
      <color theme="1"/>
      <name val="BIZ UDPゴシック"/>
      <family val="3"/>
      <charset val="128"/>
    </font>
    <font>
      <b/>
      <sz val="11"/>
      <color theme="1"/>
      <name val="BIZ UDPゴシック"/>
      <family val="3"/>
      <charset val="128"/>
    </font>
    <font>
      <b/>
      <u/>
      <sz val="11"/>
      <color theme="1"/>
      <name val="BIZ UDPゴシック"/>
      <family val="3"/>
      <charset val="128"/>
    </font>
    <font>
      <sz val="10"/>
      <color theme="1"/>
      <name val="Meiryo UI"/>
      <family val="3"/>
      <charset val="128"/>
    </font>
  </fonts>
  <fills count="7">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bgColor indexed="64"/>
      </patternFill>
    </fill>
  </fills>
  <borders count="2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right/>
      <top/>
      <bottom style="thin">
        <color indexed="64"/>
      </bottom>
      <diagonal/>
    </border>
  </borders>
  <cellStyleXfs count="9">
    <xf numFmtId="0" fontId="0" fillId="0" borderId="0">
      <alignment vertical="center"/>
    </xf>
    <xf numFmtId="0" fontId="1" fillId="0" borderId="0"/>
    <xf numFmtId="0" fontId="7" fillId="0" borderId="0">
      <alignment vertical="center"/>
    </xf>
    <xf numFmtId="0" fontId="7" fillId="0" borderId="0"/>
    <xf numFmtId="0" fontId="10" fillId="0" borderId="0">
      <alignment vertical="center"/>
    </xf>
    <xf numFmtId="0" fontId="7" fillId="0" borderId="0">
      <alignment vertical="center"/>
    </xf>
    <xf numFmtId="38" fontId="15" fillId="0" borderId="0" applyFont="0" applyFill="0" applyBorder="0" applyAlignment="0" applyProtection="0">
      <alignment vertical="center"/>
    </xf>
    <xf numFmtId="0" fontId="17" fillId="0" borderId="0" applyNumberFormat="0" applyFill="0" applyBorder="0" applyAlignment="0" applyProtection="0">
      <alignment vertical="top"/>
      <protection locked="0"/>
    </xf>
    <xf numFmtId="38" fontId="7" fillId="0" borderId="0" applyFont="0" applyFill="0" applyBorder="0" applyAlignment="0" applyProtection="0">
      <alignment vertical="center"/>
    </xf>
  </cellStyleXfs>
  <cellXfs count="252">
    <xf numFmtId="0" fontId="0" fillId="0" borderId="0" xfId="0">
      <alignment vertical="center"/>
    </xf>
    <xf numFmtId="176" fontId="2" fillId="0" borderId="0" xfId="1" applyNumberFormat="1" applyFont="1"/>
    <xf numFmtId="0" fontId="5" fillId="0" borderId="0" xfId="1" applyFont="1"/>
    <xf numFmtId="177" fontId="5" fillId="0" borderId="0" xfId="1" applyNumberFormat="1" applyFont="1"/>
    <xf numFmtId="178" fontId="5" fillId="0" borderId="0" xfId="1" applyNumberFormat="1" applyFont="1"/>
    <xf numFmtId="0" fontId="2" fillId="0" borderId="0" xfId="1" applyFont="1"/>
    <xf numFmtId="0" fontId="6" fillId="0" borderId="0" xfId="1" applyFont="1"/>
    <xf numFmtId="176" fontId="8" fillId="0" borderId="0" xfId="2" applyNumberFormat="1" applyFont="1">
      <alignment vertical="center"/>
    </xf>
    <xf numFmtId="0" fontId="9" fillId="0" borderId="0" xfId="1" applyFont="1"/>
    <xf numFmtId="0" fontId="7" fillId="0" borderId="0" xfId="3"/>
    <xf numFmtId="176" fontId="7" fillId="0" borderId="0" xfId="2" applyNumberFormat="1">
      <alignment vertical="center"/>
    </xf>
    <xf numFmtId="176" fontId="5" fillId="0" borderId="0" xfId="2" applyNumberFormat="1" applyFont="1">
      <alignment vertical="center"/>
    </xf>
    <xf numFmtId="0" fontId="5" fillId="0" borderId="0" xfId="1" quotePrefix="1" applyFont="1"/>
    <xf numFmtId="2" fontId="5" fillId="0" borderId="0" xfId="2" applyNumberFormat="1" applyFont="1">
      <alignment vertical="center"/>
    </xf>
    <xf numFmtId="179" fontId="5" fillId="0" borderId="0" xfId="1" applyNumberFormat="1" applyFont="1"/>
    <xf numFmtId="0" fontId="5" fillId="0" borderId="0" xfId="1" applyFont="1" applyAlignment="1">
      <alignment horizontal="right"/>
    </xf>
    <xf numFmtId="176" fontId="5" fillId="0" borderId="0" xfId="1" applyNumberFormat="1" applyFont="1"/>
    <xf numFmtId="178" fontId="7" fillId="0" borderId="0" xfId="3" applyNumberFormat="1"/>
    <xf numFmtId="0" fontId="5" fillId="0" borderId="1" xfId="1" applyFont="1" applyBorder="1"/>
    <xf numFmtId="0" fontId="8" fillId="0" borderId="0" xfId="2" applyFont="1">
      <alignment vertical="center"/>
    </xf>
    <xf numFmtId="0" fontId="5" fillId="0" borderId="0" xfId="3" applyFont="1"/>
    <xf numFmtId="0" fontId="8" fillId="0" borderId="0" xfId="1" applyFont="1"/>
    <xf numFmtId="177" fontId="8" fillId="0" borderId="0" xfId="1" applyNumberFormat="1" applyFont="1"/>
    <xf numFmtId="56" fontId="5" fillId="0" borderId="0" xfId="2" applyNumberFormat="1" applyFont="1" applyAlignment="1">
      <alignment horizontal="right" vertical="center"/>
    </xf>
    <xf numFmtId="178" fontId="8" fillId="0" borderId="0" xfId="1" applyNumberFormat="1" applyFont="1"/>
    <xf numFmtId="0" fontId="5" fillId="0" borderId="0" xfId="2" applyFont="1" applyAlignment="1">
      <alignment horizontal="right" vertical="center"/>
    </xf>
    <xf numFmtId="180" fontId="7" fillId="0" borderId="0" xfId="2" applyNumberFormat="1">
      <alignment vertical="center"/>
    </xf>
    <xf numFmtId="181" fontId="7" fillId="0" borderId="0" xfId="2" applyNumberFormat="1">
      <alignment vertical="center"/>
    </xf>
    <xf numFmtId="0" fontId="5" fillId="0" borderId="0" xfId="2" applyFont="1">
      <alignment vertical="center"/>
    </xf>
    <xf numFmtId="0" fontId="7" fillId="0" borderId="0" xfId="2">
      <alignment vertical="center"/>
    </xf>
    <xf numFmtId="177" fontId="5" fillId="0" borderId="0" xfId="2" applyNumberFormat="1" applyFont="1" applyFill="1">
      <alignment vertical="center"/>
    </xf>
    <xf numFmtId="56" fontId="5" fillId="0" borderId="0" xfId="1" applyNumberFormat="1" applyFont="1"/>
    <xf numFmtId="0" fontId="5" fillId="0" borderId="0" xfId="1" applyFont="1" applyAlignment="1">
      <alignment horizontal="left"/>
    </xf>
    <xf numFmtId="0" fontId="5" fillId="0" borderId="5" xfId="1" applyFont="1" applyBorder="1"/>
    <xf numFmtId="0" fontId="5" fillId="0" borderId="6" xfId="1" applyFont="1" applyBorder="1"/>
    <xf numFmtId="182" fontId="5" fillId="0" borderId="7" xfId="1" applyNumberFormat="1" applyFont="1" applyBorder="1"/>
    <xf numFmtId="0" fontId="5" fillId="0" borderId="9" xfId="1" applyFont="1" applyBorder="1"/>
    <xf numFmtId="0" fontId="5" fillId="0" borderId="10" xfId="1" applyFont="1" applyBorder="1" applyAlignment="1">
      <alignment horizontal="right"/>
    </xf>
    <xf numFmtId="0" fontId="5" fillId="0" borderId="0" xfId="1" applyFont="1" applyFill="1"/>
    <xf numFmtId="183" fontId="11" fillId="0" borderId="0" xfId="0" applyNumberFormat="1" applyFont="1" applyFill="1">
      <alignment vertical="center"/>
    </xf>
    <xf numFmtId="56" fontId="0" fillId="0" borderId="0" xfId="0" applyNumberFormat="1">
      <alignment vertical="center"/>
    </xf>
    <xf numFmtId="2" fontId="0" fillId="0" borderId="0" xfId="0" applyNumberFormat="1" applyFont="1" applyFill="1">
      <alignment vertical="center"/>
    </xf>
    <xf numFmtId="0" fontId="5" fillId="3" borderId="0" xfId="1" applyFont="1" applyFill="1"/>
    <xf numFmtId="0" fontId="5" fillId="0" borderId="0" xfId="1" applyFont="1" applyFill="1" applyBorder="1"/>
    <xf numFmtId="180" fontId="7" fillId="0" borderId="0" xfId="2" applyNumberFormat="1" applyFill="1" applyBorder="1">
      <alignment vertical="center"/>
    </xf>
    <xf numFmtId="176" fontId="5" fillId="0" borderId="0" xfId="1" applyNumberFormat="1" applyFont="1" applyFill="1" applyBorder="1"/>
    <xf numFmtId="177" fontId="5" fillId="0" borderId="0" xfId="1" applyNumberFormat="1" applyFont="1" applyFill="1" applyBorder="1"/>
    <xf numFmtId="179" fontId="5" fillId="0" borderId="0" xfId="1" applyNumberFormat="1" applyFont="1" applyFill="1" applyBorder="1"/>
    <xf numFmtId="56" fontId="5" fillId="0" borderId="0" xfId="2" applyNumberFormat="1" applyFont="1" applyFill="1" applyAlignment="1">
      <alignment horizontal="right" vertical="center"/>
    </xf>
    <xf numFmtId="182" fontId="5" fillId="0" borderId="0" xfId="1" applyNumberFormat="1" applyFont="1" applyFill="1" applyBorder="1"/>
    <xf numFmtId="0" fontId="5" fillId="0" borderId="0" xfId="3" applyFont="1" applyFill="1" applyBorder="1"/>
    <xf numFmtId="0" fontId="5" fillId="0" borderId="0" xfId="1" applyFont="1" applyAlignment="1">
      <alignment horizontal="center"/>
    </xf>
    <xf numFmtId="177" fontId="5" fillId="0" borderId="0" xfId="1" applyNumberFormat="1" applyFont="1" applyAlignment="1"/>
    <xf numFmtId="0" fontId="8" fillId="0" borderId="0" xfId="1" applyFont="1" applyAlignment="1">
      <alignment horizontal="center" vertical="center"/>
    </xf>
    <xf numFmtId="178" fontId="12" fillId="3" borderId="0" xfId="1" applyNumberFormat="1" applyFont="1" applyFill="1"/>
    <xf numFmtId="181" fontId="5" fillId="0" borderId="0" xfId="1" applyNumberFormat="1" applyFont="1"/>
    <xf numFmtId="176" fontId="5" fillId="0" borderId="0" xfId="1" applyNumberFormat="1" applyFont="1" applyFill="1" applyAlignment="1"/>
    <xf numFmtId="0" fontId="13" fillId="0" borderId="0" xfId="4" applyFont="1" applyAlignment="1">
      <alignment vertical="center" wrapText="1"/>
    </xf>
    <xf numFmtId="176" fontId="5" fillId="0" borderId="0" xfId="1" applyNumberFormat="1" applyFont="1" applyBorder="1"/>
    <xf numFmtId="0" fontId="5" fillId="0" borderId="0" xfId="1" applyFont="1" applyBorder="1"/>
    <xf numFmtId="184" fontId="5" fillId="0" borderId="0" xfId="1" applyNumberFormat="1" applyFont="1" applyBorder="1"/>
    <xf numFmtId="2" fontId="5" fillId="0" borderId="3" xfId="1" applyNumberFormat="1" applyFont="1" applyFill="1" applyBorder="1"/>
    <xf numFmtId="14" fontId="0" fillId="0" borderId="0" xfId="0" applyNumberFormat="1">
      <alignment vertical="center"/>
    </xf>
    <xf numFmtId="38" fontId="5" fillId="0" borderId="0" xfId="6" applyFont="1" applyAlignment="1"/>
    <xf numFmtId="0" fontId="5" fillId="0" borderId="0" xfId="1" applyFont="1" applyAlignment="1">
      <alignment vertical="center"/>
    </xf>
    <xf numFmtId="176" fontId="5" fillId="0" borderId="0" xfId="1" applyNumberFormat="1" applyFont="1" applyAlignment="1">
      <alignment vertical="center"/>
    </xf>
    <xf numFmtId="179" fontId="5" fillId="0" borderId="0" xfId="1" applyNumberFormat="1" applyFont="1" applyAlignment="1">
      <alignment vertical="center"/>
    </xf>
    <xf numFmtId="177" fontId="5" fillId="0" borderId="0" xfId="1" applyNumberFormat="1" applyFont="1" applyAlignment="1">
      <alignment vertical="center"/>
    </xf>
    <xf numFmtId="181" fontId="11" fillId="0" borderId="0" xfId="0" applyNumberFormat="1" applyFont="1">
      <alignment vertical="center"/>
    </xf>
    <xf numFmtId="0" fontId="9" fillId="0" borderId="0" xfId="1" applyFont="1" applyFill="1"/>
    <xf numFmtId="186" fontId="5" fillId="0" borderId="0" xfId="1" applyNumberFormat="1" applyFont="1"/>
    <xf numFmtId="1" fontId="5" fillId="0" borderId="3" xfId="1" applyNumberFormat="1" applyFont="1" applyFill="1" applyBorder="1"/>
    <xf numFmtId="0" fontId="5" fillId="0" borderId="7" xfId="1" applyFont="1" applyBorder="1"/>
    <xf numFmtId="0" fontId="5" fillId="0" borderId="8" xfId="1" applyFont="1" applyBorder="1"/>
    <xf numFmtId="0" fontId="5" fillId="0" borderId="10" xfId="1" applyFont="1" applyBorder="1"/>
    <xf numFmtId="0" fontId="8" fillId="0" borderId="0" xfId="1" applyFont="1" applyFill="1"/>
    <xf numFmtId="178" fontId="12" fillId="4" borderId="0" xfId="1" applyNumberFormat="1" applyFont="1" applyFill="1"/>
    <xf numFmtId="177" fontId="5" fillId="4" borderId="0" xfId="1" applyNumberFormat="1" applyFont="1" applyFill="1"/>
    <xf numFmtId="176" fontId="5" fillId="2" borderId="7" xfId="1" applyNumberFormat="1" applyFont="1" applyFill="1" applyBorder="1" applyAlignment="1">
      <alignment horizontal="center" vertical="center"/>
    </xf>
    <xf numFmtId="176" fontId="5" fillId="2" borderId="8" xfId="1" applyNumberFormat="1" applyFont="1" applyFill="1" applyBorder="1" applyAlignment="1">
      <alignment horizontal="center" vertical="center"/>
    </xf>
    <xf numFmtId="2" fontId="18" fillId="2" borderId="8" xfId="0" applyNumberFormat="1" applyFont="1" applyFill="1" applyBorder="1" applyAlignment="1">
      <alignment vertical="center"/>
    </xf>
    <xf numFmtId="2" fontId="18" fillId="2" borderId="10" xfId="0" applyNumberFormat="1" applyFont="1" applyFill="1" applyBorder="1" applyAlignment="1">
      <alignment vertical="center"/>
    </xf>
    <xf numFmtId="0" fontId="9" fillId="2" borderId="7" xfId="1" applyFont="1" applyFill="1" applyBorder="1" applyAlignment="1">
      <alignment horizontal="center" vertical="center"/>
    </xf>
    <xf numFmtId="0" fontId="9" fillId="2" borderId="9" xfId="1" applyFont="1" applyFill="1" applyBorder="1" applyAlignment="1">
      <alignment horizontal="center" vertical="center"/>
    </xf>
    <xf numFmtId="0" fontId="0" fillId="0" borderId="12" xfId="0" applyBorder="1">
      <alignment vertical="center"/>
    </xf>
    <xf numFmtId="14" fontId="0" fillId="0" borderId="12" xfId="0" applyNumberFormat="1" applyBorder="1">
      <alignment vertical="center"/>
    </xf>
    <xf numFmtId="0" fontId="0" fillId="2" borderId="0" xfId="0" applyFill="1">
      <alignment vertical="center"/>
    </xf>
    <xf numFmtId="177" fontId="5" fillId="2" borderId="0" xfId="1" applyNumberFormat="1" applyFont="1" applyFill="1"/>
    <xf numFmtId="1" fontId="5" fillId="0" borderId="6" xfId="1" applyNumberFormat="1" applyFont="1" applyFill="1" applyBorder="1"/>
    <xf numFmtId="1" fontId="5" fillId="0" borderId="8" xfId="1" applyNumberFormat="1" applyFont="1" applyFill="1" applyBorder="1"/>
    <xf numFmtId="2" fontId="5" fillId="0" borderId="8" xfId="1" applyNumberFormat="1" applyFont="1" applyFill="1" applyBorder="1"/>
    <xf numFmtId="0" fontId="5" fillId="0" borderId="8" xfId="1" applyFont="1" applyFill="1" applyBorder="1"/>
    <xf numFmtId="0" fontId="5" fillId="5" borderId="0" xfId="1" applyFont="1" applyFill="1"/>
    <xf numFmtId="0" fontId="5" fillId="5" borderId="0" xfId="3" applyFont="1" applyFill="1"/>
    <xf numFmtId="177" fontId="5" fillId="5" borderId="0" xfId="1" applyNumberFormat="1" applyFont="1" applyFill="1"/>
    <xf numFmtId="187" fontId="8" fillId="5" borderId="0" xfId="3" applyNumberFormat="1" applyFont="1" applyFill="1"/>
    <xf numFmtId="187" fontId="8" fillId="5" borderId="0" xfId="1" applyNumberFormat="1" applyFont="1" applyFill="1"/>
    <xf numFmtId="0" fontId="14" fillId="5" borderId="0" xfId="0" applyFont="1" applyFill="1">
      <alignment vertical="center"/>
    </xf>
    <xf numFmtId="185" fontId="14" fillId="5" borderId="0" xfId="0" applyNumberFormat="1" applyFont="1" applyFill="1">
      <alignment vertical="center"/>
    </xf>
    <xf numFmtId="56" fontId="5" fillId="5" borderId="0" xfId="5" applyNumberFormat="1" applyFont="1" applyFill="1">
      <alignment vertical="center"/>
    </xf>
    <xf numFmtId="0" fontId="2" fillId="5" borderId="0" xfId="1" applyFont="1" applyFill="1"/>
    <xf numFmtId="176" fontId="5" fillId="5" borderId="0" xfId="1" applyNumberFormat="1" applyFont="1" applyFill="1"/>
    <xf numFmtId="184" fontId="5" fillId="5" borderId="0" xfId="1" applyNumberFormat="1" applyFont="1" applyFill="1"/>
    <xf numFmtId="2" fontId="5" fillId="5" borderId="0" xfId="1" applyNumberFormat="1" applyFont="1" applyFill="1"/>
    <xf numFmtId="181" fontId="5" fillId="0" borderId="3" xfId="1" applyNumberFormat="1" applyFont="1" applyFill="1" applyBorder="1"/>
    <xf numFmtId="181" fontId="5" fillId="0" borderId="10" xfId="1" applyNumberFormat="1" applyFont="1" applyBorder="1"/>
    <xf numFmtId="0" fontId="5" fillId="0" borderId="0" xfId="3" applyFont="1" applyFill="1"/>
    <xf numFmtId="177" fontId="5" fillId="0" borderId="0" xfId="1" applyNumberFormat="1" applyFont="1" applyFill="1"/>
    <xf numFmtId="187" fontId="8" fillId="0" borderId="0" xfId="3" applyNumberFormat="1" applyFont="1" applyFill="1"/>
    <xf numFmtId="187" fontId="8" fillId="0" borderId="0" xfId="1" applyNumberFormat="1" applyFont="1" applyFill="1"/>
    <xf numFmtId="177" fontId="5" fillId="0" borderId="8" xfId="1" applyNumberFormat="1" applyFont="1" applyBorder="1"/>
    <xf numFmtId="2" fontId="5" fillId="0" borderId="0" xfId="1" applyNumberFormat="1" applyFont="1" applyFill="1" applyBorder="1"/>
    <xf numFmtId="176" fontId="5" fillId="0" borderId="0" xfId="1" applyNumberFormat="1" applyFont="1" applyFill="1" applyBorder="1" applyAlignment="1"/>
    <xf numFmtId="183" fontId="11" fillId="0" borderId="0" xfId="0" applyNumberFormat="1" applyFont="1" applyFill="1" applyBorder="1">
      <alignment vertical="center"/>
    </xf>
    <xf numFmtId="0" fontId="5" fillId="0" borderId="0" xfId="1" applyFont="1" applyFill="1" applyBorder="1" applyAlignment="1">
      <alignment vertical="center"/>
    </xf>
    <xf numFmtId="0" fontId="5" fillId="0" borderId="0" xfId="1" applyFont="1" applyFill="1" applyBorder="1" applyAlignment="1">
      <alignment horizontal="center" vertical="center"/>
    </xf>
    <xf numFmtId="177" fontId="5" fillId="0" borderId="0" xfId="1" applyNumberFormat="1" applyFont="1" applyFill="1" applyBorder="1" applyAlignment="1">
      <alignment vertical="center"/>
    </xf>
    <xf numFmtId="176" fontId="5" fillId="0" borderId="0" xfId="1" applyNumberFormat="1" applyFont="1" applyFill="1" applyBorder="1" applyAlignment="1">
      <alignment vertical="center"/>
    </xf>
    <xf numFmtId="184" fontId="5" fillId="0" borderId="0" xfId="1" applyNumberFormat="1" applyFont="1" applyFill="1" applyBorder="1" applyAlignment="1">
      <alignment vertical="center"/>
    </xf>
    <xf numFmtId="176" fontId="5" fillId="0" borderId="0" xfId="1" applyNumberFormat="1" applyFont="1" applyFill="1" applyBorder="1" applyAlignment="1">
      <alignment horizontal="center" vertical="center"/>
    </xf>
    <xf numFmtId="179" fontId="5" fillId="0" borderId="0" xfId="1" applyNumberFormat="1" applyFont="1" applyFill="1" applyBorder="1" applyAlignment="1">
      <alignment vertical="center"/>
    </xf>
    <xf numFmtId="0" fontId="9" fillId="0" borderId="0" xfId="1" applyFont="1" applyFill="1" applyBorder="1" applyAlignment="1">
      <alignment horizontal="center" vertical="center"/>
    </xf>
    <xf numFmtId="2" fontId="18" fillId="0" borderId="0" xfId="0" applyNumberFormat="1" applyFont="1" applyFill="1" applyBorder="1" applyAlignment="1">
      <alignment vertical="center"/>
    </xf>
    <xf numFmtId="177" fontId="9" fillId="0" borderId="0" xfId="2" applyNumberFormat="1" applyFont="1" applyFill="1" applyBorder="1" applyAlignment="1">
      <alignment horizontal="center" vertical="center"/>
    </xf>
    <xf numFmtId="176" fontId="9" fillId="0" borderId="0" xfId="1" applyNumberFormat="1" applyFont="1" applyFill="1" applyBorder="1" applyAlignment="1">
      <alignment vertical="center"/>
    </xf>
    <xf numFmtId="180" fontId="7" fillId="0" borderId="0" xfId="2" applyNumberFormat="1" applyFill="1" applyBorder="1" applyAlignment="1">
      <alignment vertical="center"/>
    </xf>
    <xf numFmtId="179" fontId="9" fillId="0" borderId="0" xfId="1" applyNumberFormat="1" applyFont="1" applyFill="1" applyBorder="1" applyAlignment="1">
      <alignment horizontal="center" vertical="center"/>
    </xf>
    <xf numFmtId="176" fontId="9" fillId="0" borderId="0" xfId="1" applyNumberFormat="1" applyFont="1" applyFill="1" applyBorder="1" applyAlignment="1">
      <alignment horizontal="center" vertical="center"/>
    </xf>
    <xf numFmtId="176" fontId="9" fillId="0" borderId="0" xfId="1" applyNumberFormat="1" applyFont="1" applyFill="1" applyBorder="1" applyAlignment="1">
      <alignment horizontal="center"/>
    </xf>
    <xf numFmtId="176" fontId="9" fillId="0" borderId="0" xfId="1" applyNumberFormat="1" applyFont="1" applyFill="1" applyBorder="1"/>
    <xf numFmtId="184" fontId="5" fillId="0" borderId="0" xfId="1" applyNumberFormat="1" applyFont="1" applyFill="1" applyBorder="1"/>
    <xf numFmtId="0" fontId="2" fillId="0" borderId="0" xfId="1" applyFont="1" applyFill="1"/>
    <xf numFmtId="0" fontId="14" fillId="0" borderId="0" xfId="0" applyFont="1" applyFill="1">
      <alignment vertical="center"/>
    </xf>
    <xf numFmtId="176" fontId="5" fillId="0" borderId="0" xfId="1" applyNumberFormat="1" applyFont="1" applyFill="1"/>
    <xf numFmtId="185" fontId="14" fillId="0" borderId="0" xfId="0" applyNumberFormat="1" applyFont="1" applyFill="1">
      <alignment vertical="center"/>
    </xf>
    <xf numFmtId="56" fontId="5" fillId="0" borderId="0" xfId="5" applyNumberFormat="1" applyFont="1" applyFill="1">
      <alignment vertical="center"/>
    </xf>
    <xf numFmtId="179" fontId="5" fillId="0" borderId="0" xfId="1" applyNumberFormat="1" applyFont="1" applyFill="1"/>
    <xf numFmtId="184" fontId="5" fillId="0" borderId="0" xfId="1" applyNumberFormat="1" applyFont="1" applyFill="1"/>
    <xf numFmtId="2" fontId="5" fillId="0" borderId="0" xfId="1" applyNumberFormat="1" applyFont="1" applyFill="1"/>
    <xf numFmtId="0" fontId="8" fillId="0" borderId="0" xfId="1" applyFont="1" applyFill="1" applyBorder="1"/>
    <xf numFmtId="178" fontId="12" fillId="0" borderId="0" xfId="1" applyNumberFormat="1" applyFont="1" applyFill="1" applyBorder="1"/>
    <xf numFmtId="178" fontId="5" fillId="0" borderId="0" xfId="1" applyNumberFormat="1" applyFont="1" applyFill="1" applyBorder="1"/>
    <xf numFmtId="0" fontId="6" fillId="0" borderId="0" xfId="1" applyFont="1" applyFill="1" applyBorder="1"/>
    <xf numFmtId="0" fontId="7" fillId="0" borderId="0" xfId="3" applyFill="1" applyBorder="1"/>
    <xf numFmtId="176" fontId="8" fillId="0" borderId="0" xfId="2" applyNumberFormat="1" applyFont="1" applyFill="1" applyBorder="1">
      <alignment vertical="center"/>
    </xf>
    <xf numFmtId="182" fontId="5" fillId="0" borderId="0" xfId="2" applyNumberFormat="1" applyFont="1" applyFill="1" applyBorder="1">
      <alignment vertical="center"/>
    </xf>
    <xf numFmtId="0" fontId="5" fillId="0" borderId="0" xfId="1" applyFont="1" applyFill="1" applyBorder="1" applyAlignment="1">
      <alignment horizontal="right"/>
    </xf>
    <xf numFmtId="178" fontId="7" fillId="0" borderId="0" xfId="3" applyNumberFormat="1" applyFill="1" applyBorder="1"/>
    <xf numFmtId="0" fontId="5" fillId="0" borderId="0" xfId="2" applyFont="1" applyFill="1" applyBorder="1" applyAlignment="1">
      <alignment vertical="center"/>
    </xf>
    <xf numFmtId="0" fontId="5" fillId="0" borderId="0" xfId="1" applyFont="1" applyFill="1" applyBorder="1" applyAlignment="1"/>
    <xf numFmtId="56" fontId="8" fillId="0" borderId="0" xfId="2" applyNumberFormat="1" applyFont="1" applyAlignment="1">
      <alignment vertical="center" wrapText="1"/>
    </xf>
    <xf numFmtId="0" fontId="0" fillId="0" borderId="0" xfId="0" applyAlignment="1">
      <alignment horizontal="center" vertical="center"/>
    </xf>
    <xf numFmtId="0" fontId="11" fillId="0" borderId="0" xfId="0" applyFont="1">
      <alignment vertical="center"/>
    </xf>
    <xf numFmtId="184" fontId="5" fillId="0" borderId="0" xfId="1" applyNumberFormat="1" applyFont="1"/>
    <xf numFmtId="184" fontId="11" fillId="0" borderId="0" xfId="0" applyNumberFormat="1" applyFont="1">
      <alignment vertical="center"/>
    </xf>
    <xf numFmtId="184" fontId="11" fillId="0" borderId="0" xfId="0" applyNumberFormat="1" applyFont="1" applyBorder="1">
      <alignment vertical="center"/>
    </xf>
    <xf numFmtId="0" fontId="0" fillId="0" borderId="0" xfId="0" applyBorder="1">
      <alignment vertical="center"/>
    </xf>
    <xf numFmtId="0" fontId="19" fillId="0" borderId="0" xfId="0" applyFont="1">
      <alignment vertical="center"/>
    </xf>
    <xf numFmtId="0" fontId="20" fillId="0" borderId="0" xfId="0" applyFont="1">
      <alignment vertical="center"/>
    </xf>
    <xf numFmtId="0" fontId="5" fillId="0" borderId="0" xfId="1" quotePrefix="1" applyFont="1" applyAlignment="1">
      <alignment horizontal="left"/>
    </xf>
    <xf numFmtId="184" fontId="0" fillId="0" borderId="0" xfId="0" applyNumberFormat="1">
      <alignment vertical="center"/>
    </xf>
    <xf numFmtId="188" fontId="0" fillId="0" borderId="0" xfId="0" applyNumberFormat="1">
      <alignment vertical="center"/>
    </xf>
    <xf numFmtId="0" fontId="0" fillId="0" borderId="3" xfId="0" applyBorder="1">
      <alignment vertical="center"/>
    </xf>
    <xf numFmtId="176" fontId="5" fillId="0" borderId="0" xfId="1" quotePrefix="1" applyNumberFormat="1" applyFont="1"/>
    <xf numFmtId="0" fontId="22" fillId="0" borderId="0" xfId="0" applyFont="1" applyAlignment="1">
      <alignment horizontal="right" vertical="center"/>
    </xf>
    <xf numFmtId="182" fontId="5" fillId="2" borderId="0" xfId="1" applyNumberFormat="1" applyFont="1" applyFill="1"/>
    <xf numFmtId="0" fontId="0" fillId="0" borderId="0" xfId="0" applyAlignment="1">
      <alignment vertical="center" wrapText="1"/>
    </xf>
    <xf numFmtId="56" fontId="0" fillId="0" borderId="0" xfId="0" quotePrefix="1" applyNumberFormat="1">
      <alignment vertical="center"/>
    </xf>
    <xf numFmtId="0" fontId="21" fillId="0" borderId="0" xfId="0" applyFont="1">
      <alignment vertical="center"/>
    </xf>
    <xf numFmtId="181" fontId="0" fillId="0" borderId="0" xfId="0" applyNumberFormat="1">
      <alignment vertical="center"/>
    </xf>
    <xf numFmtId="0" fontId="23" fillId="0" borderId="0" xfId="0" applyFont="1" applyBorder="1">
      <alignment vertical="center"/>
    </xf>
    <xf numFmtId="178" fontId="24" fillId="0" borderId="0" xfId="1" applyNumberFormat="1" applyFont="1" applyBorder="1"/>
    <xf numFmtId="0" fontId="24" fillId="0" borderId="0" xfId="1" applyFont="1" applyFill="1" applyBorder="1"/>
    <xf numFmtId="0" fontId="23" fillId="0" borderId="0" xfId="0" applyFont="1">
      <alignment vertical="center"/>
    </xf>
    <xf numFmtId="0" fontId="24" fillId="6" borderId="11" xfId="1" applyFont="1" applyFill="1" applyBorder="1" applyAlignment="1">
      <alignment horizontal="center"/>
    </xf>
    <xf numFmtId="0" fontId="25" fillId="6" borderId="11" xfId="0" applyFont="1" applyFill="1" applyBorder="1" applyAlignment="1">
      <alignment horizontal="center" vertical="center"/>
    </xf>
    <xf numFmtId="0" fontId="24" fillId="0" borderId="11" xfId="5" applyFont="1" applyFill="1" applyBorder="1" applyAlignment="1">
      <alignment horizontal="center" vertical="center" wrapText="1"/>
    </xf>
    <xf numFmtId="0" fontId="24" fillId="6" borderId="11" xfId="1" applyFont="1" applyFill="1" applyBorder="1" applyAlignment="1">
      <alignment horizontal="center" vertical="center"/>
    </xf>
    <xf numFmtId="0" fontId="25" fillId="6" borderId="17" xfId="0" applyFont="1" applyFill="1" applyBorder="1" applyAlignment="1">
      <alignment horizontal="center" vertical="center"/>
    </xf>
    <xf numFmtId="181" fontId="23" fillId="4" borderId="18" xfId="0" applyNumberFormat="1" applyFont="1" applyFill="1" applyBorder="1">
      <alignment vertical="center"/>
    </xf>
    <xf numFmtId="181" fontId="26" fillId="4" borderId="19" xfId="1" applyNumberFormat="1" applyFont="1" applyFill="1" applyBorder="1" applyAlignment="1">
      <alignment vertical="center"/>
    </xf>
    <xf numFmtId="181" fontId="23" fillId="4" borderId="19" xfId="0" applyNumberFormat="1" applyFont="1" applyFill="1" applyBorder="1">
      <alignment vertical="center"/>
    </xf>
    <xf numFmtId="1" fontId="23" fillId="4" borderId="19" xfId="0" applyNumberFormat="1" applyFont="1" applyFill="1" applyBorder="1">
      <alignment vertical="center"/>
    </xf>
    <xf numFmtId="181" fontId="23" fillId="4" borderId="20" xfId="0" applyNumberFormat="1" applyFont="1" applyFill="1" applyBorder="1">
      <alignment vertical="center"/>
    </xf>
    <xf numFmtId="0" fontId="27" fillId="0" borderId="0" xfId="0" applyFont="1" applyFill="1" applyBorder="1" applyAlignment="1">
      <alignment horizontal="center" vertical="center"/>
    </xf>
    <xf numFmtId="0" fontId="27" fillId="4" borderId="0" xfId="0" applyFont="1" applyFill="1" applyBorder="1" applyAlignment="1">
      <alignment horizontal="center"/>
    </xf>
    <xf numFmtId="0" fontId="24" fillId="0" borderId="0" xfId="1" applyFont="1" applyBorder="1" applyAlignment="1">
      <alignment horizontal="right" vertical="center"/>
    </xf>
    <xf numFmtId="182" fontId="26" fillId="4" borderId="3" xfId="2" applyNumberFormat="1" applyFont="1" applyFill="1" applyBorder="1">
      <alignment vertical="center"/>
    </xf>
    <xf numFmtId="0" fontId="27" fillId="0" borderId="0" xfId="0" applyFont="1" applyFill="1" applyBorder="1" applyAlignment="1">
      <alignment horizontal="center"/>
    </xf>
    <xf numFmtId="0" fontId="26" fillId="3" borderId="3" xfId="1" applyFont="1" applyFill="1" applyBorder="1" applyAlignment="1">
      <alignment horizontal="center" vertical="center"/>
    </xf>
    <xf numFmtId="0" fontId="28" fillId="2" borderId="7" xfId="1" applyFont="1" applyFill="1" applyBorder="1" applyAlignment="1">
      <alignment horizontal="center" vertical="center"/>
    </xf>
    <xf numFmtId="2" fontId="29" fillId="2" borderId="8" xfId="0" applyNumberFormat="1" applyFont="1" applyFill="1" applyBorder="1" applyAlignment="1">
      <alignment vertical="center"/>
    </xf>
    <xf numFmtId="0" fontId="27" fillId="0" borderId="0" xfId="0" applyFont="1" applyAlignment="1">
      <alignment horizontal="right" vertical="top"/>
    </xf>
    <xf numFmtId="0" fontId="27" fillId="3" borderId="0" xfId="0" applyFont="1" applyFill="1" applyBorder="1" applyAlignment="1">
      <alignment horizontal="center" vertical="center"/>
    </xf>
    <xf numFmtId="0" fontId="28" fillId="2" borderId="9" xfId="1" applyFont="1" applyFill="1" applyBorder="1" applyAlignment="1">
      <alignment horizontal="center" vertical="center"/>
    </xf>
    <xf numFmtId="2" fontId="29" fillId="2" borderId="10" xfId="0" applyNumberFormat="1" applyFont="1" applyFill="1" applyBorder="1" applyAlignment="1">
      <alignment vertical="center"/>
    </xf>
    <xf numFmtId="0" fontId="24" fillId="0" borderId="0" xfId="1" applyFont="1" applyBorder="1" applyAlignment="1">
      <alignment horizontal="center" vertical="center"/>
    </xf>
    <xf numFmtId="184" fontId="30" fillId="3" borderId="3" xfId="1" applyNumberFormat="1" applyFont="1" applyFill="1" applyBorder="1" applyAlignment="1">
      <alignment vertical="center"/>
    </xf>
    <xf numFmtId="177" fontId="28" fillId="2" borderId="5" xfId="2" applyNumberFormat="1" applyFont="1" applyFill="1" applyBorder="1" applyAlignment="1">
      <alignment horizontal="center" vertical="center"/>
    </xf>
    <xf numFmtId="176" fontId="31" fillId="2" borderId="6" xfId="1" applyNumberFormat="1" applyFont="1" applyFill="1" applyBorder="1" applyAlignment="1">
      <alignment vertical="center"/>
    </xf>
    <xf numFmtId="184" fontId="30" fillId="3" borderId="15" xfId="1" applyNumberFormat="1" applyFont="1" applyFill="1" applyBorder="1" applyAlignment="1">
      <alignment vertical="center"/>
    </xf>
    <xf numFmtId="179" fontId="28" fillId="2" borderId="7" xfId="1" applyNumberFormat="1" applyFont="1" applyFill="1" applyBorder="1" applyAlignment="1">
      <alignment horizontal="center" vertical="center"/>
    </xf>
    <xf numFmtId="176" fontId="31" fillId="2" borderId="8" xfId="1" applyNumberFormat="1" applyFont="1" applyFill="1" applyBorder="1" applyAlignment="1">
      <alignment vertical="center"/>
    </xf>
    <xf numFmtId="176" fontId="28" fillId="2" borderId="7" xfId="1" applyNumberFormat="1" applyFont="1" applyFill="1" applyBorder="1" applyAlignment="1">
      <alignment horizontal="center" vertical="center"/>
    </xf>
    <xf numFmtId="176" fontId="24" fillId="0" borderId="0" xfId="1" applyNumberFormat="1" applyFont="1" applyBorder="1" applyAlignment="1">
      <alignment horizontal="center" vertical="center"/>
    </xf>
    <xf numFmtId="184" fontId="30" fillId="3" borderId="16" xfId="1" applyNumberFormat="1" applyFont="1" applyFill="1" applyBorder="1" applyAlignment="1">
      <alignment vertical="center"/>
    </xf>
    <xf numFmtId="176" fontId="28" fillId="2" borderId="9" xfId="1" applyNumberFormat="1" applyFont="1" applyFill="1" applyBorder="1" applyAlignment="1">
      <alignment horizontal="center"/>
    </xf>
    <xf numFmtId="176" fontId="31" fillId="2" borderId="10" xfId="1" applyNumberFormat="1" applyFont="1" applyFill="1" applyBorder="1"/>
    <xf numFmtId="0" fontId="27" fillId="4" borderId="0" xfId="0" applyFont="1" applyFill="1" applyBorder="1" applyAlignment="1">
      <alignment horizontal="left"/>
    </xf>
    <xf numFmtId="0" fontId="27" fillId="0" borderId="0" xfId="0" applyFont="1" applyFill="1" applyBorder="1" applyAlignment="1">
      <alignment horizontal="left"/>
    </xf>
    <xf numFmtId="0" fontId="27" fillId="3" borderId="0" xfId="0" applyFont="1" applyFill="1" applyBorder="1" applyAlignment="1">
      <alignment horizontal="left" vertical="center"/>
    </xf>
    <xf numFmtId="176" fontId="31" fillId="2" borderId="10" xfId="1" applyNumberFormat="1" applyFont="1" applyFill="1" applyBorder="1" applyAlignment="1"/>
    <xf numFmtId="0" fontId="5" fillId="5" borderId="21" xfId="1" applyFont="1" applyFill="1" applyBorder="1"/>
    <xf numFmtId="0" fontId="5" fillId="5" borderId="22" xfId="1" applyFont="1" applyFill="1" applyBorder="1"/>
    <xf numFmtId="185" fontId="14" fillId="5" borderId="22" xfId="0" applyNumberFormat="1" applyFont="1" applyFill="1" applyBorder="1">
      <alignment vertical="center"/>
    </xf>
    <xf numFmtId="56" fontId="5" fillId="5" borderId="22" xfId="5" applyNumberFormat="1" applyFont="1" applyFill="1" applyBorder="1">
      <alignment vertical="center"/>
    </xf>
    <xf numFmtId="0" fontId="14" fillId="5" borderId="22" xfId="0" applyFont="1" applyFill="1" applyBorder="1">
      <alignment vertical="center"/>
    </xf>
    <xf numFmtId="0" fontId="0" fillId="0" borderId="0" xfId="0" applyAlignment="1">
      <alignment vertical="center"/>
    </xf>
    <xf numFmtId="0" fontId="11" fillId="0" borderId="0" xfId="0" applyFont="1" applyAlignment="1">
      <alignment vertical="top" wrapText="1"/>
    </xf>
    <xf numFmtId="0" fontId="0" fillId="0" borderId="0" xfId="0" applyAlignment="1">
      <alignment vertical="top" wrapText="1"/>
    </xf>
    <xf numFmtId="0" fontId="32" fillId="0" borderId="0" xfId="0" applyFont="1">
      <alignment vertical="center"/>
    </xf>
    <xf numFmtId="0" fontId="33" fillId="0" borderId="0" xfId="0" applyFont="1" applyAlignment="1">
      <alignment horizontal="right" vertical="center"/>
    </xf>
    <xf numFmtId="0" fontId="27" fillId="0" borderId="0" xfId="0" applyFont="1" applyAlignment="1">
      <alignment horizontal="right" vertical="center"/>
    </xf>
    <xf numFmtId="182" fontId="30" fillId="4" borderId="3" xfId="2" applyNumberFormat="1" applyFont="1" applyFill="1" applyBorder="1">
      <alignment vertical="center"/>
    </xf>
    <xf numFmtId="0" fontId="37" fillId="0" borderId="0" xfId="0" applyFont="1">
      <alignment vertical="center"/>
    </xf>
    <xf numFmtId="0" fontId="30" fillId="3" borderId="3" xfId="1" applyFont="1" applyFill="1" applyBorder="1" applyAlignment="1">
      <alignment horizontal="center" vertical="center"/>
    </xf>
    <xf numFmtId="0" fontId="37" fillId="0" borderId="0" xfId="0" applyFont="1" applyFill="1" applyBorder="1" applyAlignment="1">
      <alignment horizontal="center" vertical="center"/>
    </xf>
    <xf numFmtId="14" fontId="11" fillId="0" borderId="0" xfId="0" applyNumberFormat="1" applyFont="1">
      <alignment vertical="center"/>
    </xf>
    <xf numFmtId="184" fontId="30" fillId="3" borderId="3" xfId="1" applyNumberFormat="1" applyFont="1" applyFill="1" applyBorder="1" applyAlignment="1">
      <alignment horizontal="right" vertical="center"/>
    </xf>
    <xf numFmtId="184" fontId="30" fillId="3" borderId="14" xfId="1" applyNumberFormat="1" applyFont="1" applyFill="1" applyBorder="1" applyAlignment="1">
      <alignment horizontal="right" vertical="center"/>
    </xf>
    <xf numFmtId="0" fontId="33" fillId="0" borderId="0" xfId="0" applyFont="1" applyAlignment="1">
      <alignment vertical="top" wrapText="1"/>
    </xf>
    <xf numFmtId="2" fontId="5" fillId="0" borderId="0" xfId="1" applyNumberFormat="1" applyFont="1"/>
    <xf numFmtId="187" fontId="5" fillId="0" borderId="3" xfId="1" applyNumberFormat="1" applyFont="1" applyBorder="1"/>
    <xf numFmtId="0" fontId="34" fillId="0" borderId="0" xfId="0" applyFont="1" applyAlignment="1">
      <alignment horizontal="left" vertical="top" wrapText="1"/>
    </xf>
    <xf numFmtId="0" fontId="35" fillId="0" borderId="0" xfId="0" applyFont="1" applyAlignment="1">
      <alignment horizontal="left" vertical="top" wrapText="1"/>
    </xf>
    <xf numFmtId="0" fontId="25" fillId="6" borderId="17" xfId="0" applyFont="1" applyFill="1" applyBorder="1" applyAlignment="1">
      <alignment horizontal="center" vertical="center"/>
    </xf>
    <xf numFmtId="0" fontId="25" fillId="6" borderId="13" xfId="0" applyFont="1" applyFill="1" applyBorder="1" applyAlignment="1">
      <alignment horizontal="center" vertical="center"/>
    </xf>
    <xf numFmtId="0" fontId="24" fillId="6" borderId="17" xfId="1" applyFont="1" applyFill="1" applyBorder="1" applyAlignment="1">
      <alignment horizontal="center" vertical="center"/>
    </xf>
    <xf numFmtId="0" fontId="24" fillId="0" borderId="11" xfId="5" applyFont="1" applyFill="1" applyBorder="1" applyAlignment="1">
      <alignment horizontal="center" vertical="center" wrapText="1"/>
    </xf>
    <xf numFmtId="176" fontId="28" fillId="2" borderId="5" xfId="1" applyNumberFormat="1" applyFont="1" applyFill="1" applyBorder="1" applyAlignment="1">
      <alignment horizontal="center" vertical="center"/>
    </xf>
    <xf numFmtId="176" fontId="28" fillId="2" borderId="6" xfId="1" applyNumberFormat="1" applyFont="1" applyFill="1" applyBorder="1" applyAlignment="1">
      <alignment horizontal="center" vertical="center"/>
    </xf>
    <xf numFmtId="0" fontId="33" fillId="0" borderId="0" xfId="0" applyFont="1" applyAlignment="1">
      <alignment horizontal="right" vertical="top" wrapText="1"/>
    </xf>
    <xf numFmtId="0" fontId="5" fillId="0" borderId="1" xfId="2" applyFont="1" applyFill="1" applyBorder="1" applyAlignment="1">
      <alignment horizontal="center" vertical="center"/>
    </xf>
    <xf numFmtId="0" fontId="5" fillId="0" borderId="2" xfId="2" applyFont="1" applyFill="1" applyBorder="1" applyAlignment="1">
      <alignment horizontal="center" vertical="center"/>
    </xf>
    <xf numFmtId="0" fontId="5" fillId="0" borderId="1" xfId="1" applyFont="1" applyFill="1" applyBorder="1" applyAlignment="1">
      <alignment horizontal="center"/>
    </xf>
    <xf numFmtId="0" fontId="5" fillId="0" borderId="4" xfId="1" applyFont="1" applyFill="1" applyBorder="1" applyAlignment="1">
      <alignment horizontal="center"/>
    </xf>
    <xf numFmtId="56" fontId="8" fillId="0" borderId="0" xfId="2" applyNumberFormat="1" applyFont="1" applyAlignment="1">
      <alignment horizontal="center" vertical="center" wrapText="1"/>
    </xf>
    <xf numFmtId="176" fontId="9" fillId="2" borderId="5" xfId="1" applyNumberFormat="1" applyFont="1" applyFill="1" applyBorder="1" applyAlignment="1">
      <alignment horizontal="center" vertical="center"/>
    </xf>
    <xf numFmtId="176" fontId="9" fillId="2" borderId="6" xfId="1" applyNumberFormat="1" applyFont="1" applyFill="1" applyBorder="1" applyAlignment="1">
      <alignment horizontal="center" vertical="center"/>
    </xf>
    <xf numFmtId="189" fontId="5" fillId="0" borderId="1" xfId="1" applyNumberFormat="1" applyFont="1" applyBorder="1" applyAlignment="1">
      <alignment horizontal="center"/>
    </xf>
    <xf numFmtId="189" fontId="5" fillId="0" borderId="2" xfId="1" applyNumberFormat="1" applyFont="1" applyBorder="1" applyAlignment="1">
      <alignment horizontal="center"/>
    </xf>
    <xf numFmtId="189" fontId="5" fillId="0" borderId="4" xfId="1" applyNumberFormat="1" applyFont="1" applyBorder="1" applyAlignment="1">
      <alignment horizontal="center"/>
    </xf>
  </cellXfs>
  <cellStyles count="9">
    <cellStyle name="ハイパーリンク 2" xfId="7" xr:uid="{93D1A61C-74A6-46B3-A865-31CBB04E7EBE}"/>
    <cellStyle name="桁区切り" xfId="6" builtinId="6"/>
    <cellStyle name="桁区切り 2" xfId="8" xr:uid="{76738472-3922-4914-A679-1601A0FAD788}"/>
    <cellStyle name="標準" xfId="0" builtinId="0"/>
    <cellStyle name="標準 2" xfId="4" xr:uid="{566E8C47-C21A-4FF4-ACAA-592DC3006E4A}"/>
    <cellStyle name="標準 2 2" xfId="5" xr:uid="{BAB1A4C7-5D6C-4B09-89C1-A30FE08E0913}"/>
    <cellStyle name="標準 3" xfId="2" xr:uid="{DE260DE3-8C43-495E-B677-C9EB1D6C65A2}"/>
    <cellStyle name="標準_赤色土正" xfId="1" xr:uid="{7E25DE81-A36F-40B6-800C-B82F55D84026}"/>
    <cellStyle name="標準_無機化試算豚" xfId="3" xr:uid="{60DA9F29-2BCE-46E5-A71A-9A506FA741DA}"/>
  </cellStyles>
  <dxfs count="0"/>
  <tableStyles count="0" defaultTableStyle="TableStyleMedium2" defaultPivotStyle="PivotStyleLight16"/>
  <colors>
    <mruColors>
      <color rgb="FF0000FF"/>
      <color rgb="FFFFFFCC"/>
      <color rgb="FF66CCFF"/>
      <color rgb="FF3399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a:t>窒素供給パターン</a:t>
            </a:r>
          </a:p>
        </c:rich>
      </c:tx>
      <c:layout>
        <c:manualLayout>
          <c:xMode val="edge"/>
          <c:yMode val="edge"/>
          <c:x val="0.44917998220933686"/>
          <c:y val="1.3437247764670042E-2"/>
        </c:manualLayout>
      </c:layout>
      <c:overlay val="1"/>
    </c:title>
    <c:autoTitleDeleted val="0"/>
    <c:plotArea>
      <c:layout>
        <c:manualLayout>
          <c:layoutTarget val="inner"/>
          <c:xMode val="edge"/>
          <c:yMode val="edge"/>
          <c:x val="0.15674014102469164"/>
          <c:y val="7.8222222222222221E-2"/>
          <c:w val="0.79310311916339615"/>
          <c:h val="0.74484858067440363"/>
        </c:manualLayout>
      </c:layout>
      <c:lineChart>
        <c:grouping val="standard"/>
        <c:varyColors val="0"/>
        <c:ser>
          <c:idx val="0"/>
          <c:order val="0"/>
          <c:spPr>
            <a:ln w="3175">
              <a:solidFill>
                <a:schemeClr val="tx1"/>
              </a:solidFill>
            </a:ln>
          </c:spPr>
          <c:marker>
            <c:symbol val="circle"/>
            <c:size val="3"/>
            <c:spPr>
              <a:solidFill>
                <a:schemeClr val="tx1"/>
              </a:solidFill>
              <a:ln>
                <a:noFill/>
                <a:prstDash val="solid"/>
              </a:ln>
            </c:spPr>
          </c:marker>
          <c:cat>
            <c:strRef>
              <c:f>豚モデル!$Q$14:$Q$469</c:f>
              <c:strCache>
                <c:ptCount val="183"/>
                <c:pt idx="0">
                  <c:v>6/1</c:v>
                </c:pt>
                <c:pt idx="1">
                  <c:v>6/2</c:v>
                </c:pt>
                <c:pt idx="2">
                  <c:v>6/3</c:v>
                </c:pt>
                <c:pt idx="3">
                  <c:v>6/4</c:v>
                </c:pt>
                <c:pt idx="4">
                  <c:v>6/5</c:v>
                </c:pt>
                <c:pt idx="5">
                  <c:v>6/6</c:v>
                </c:pt>
                <c:pt idx="6">
                  <c:v>6/7</c:v>
                </c:pt>
                <c:pt idx="7">
                  <c:v>6/8</c:v>
                </c:pt>
                <c:pt idx="8">
                  <c:v>6/9</c:v>
                </c:pt>
                <c:pt idx="9">
                  <c:v>6/10</c:v>
                </c:pt>
                <c:pt idx="10">
                  <c:v>6/11</c:v>
                </c:pt>
                <c:pt idx="11">
                  <c:v>6/12</c:v>
                </c:pt>
                <c:pt idx="12">
                  <c:v>6/13</c:v>
                </c:pt>
                <c:pt idx="13">
                  <c:v>6/14</c:v>
                </c:pt>
                <c:pt idx="14">
                  <c:v>6/15</c:v>
                </c:pt>
                <c:pt idx="15">
                  <c:v>6/16</c:v>
                </c:pt>
                <c:pt idx="16">
                  <c:v>6/17</c:v>
                </c:pt>
                <c:pt idx="17">
                  <c:v>6/18</c:v>
                </c:pt>
                <c:pt idx="18">
                  <c:v>6/19</c:v>
                </c:pt>
                <c:pt idx="19">
                  <c:v>6/20</c:v>
                </c:pt>
                <c:pt idx="20">
                  <c:v>6/21</c:v>
                </c:pt>
                <c:pt idx="21">
                  <c:v>6/22</c:v>
                </c:pt>
                <c:pt idx="22">
                  <c:v>6/23</c:v>
                </c:pt>
                <c:pt idx="23">
                  <c:v>6/24</c:v>
                </c:pt>
                <c:pt idx="24">
                  <c:v>6/25</c:v>
                </c:pt>
                <c:pt idx="25">
                  <c:v>6/26</c:v>
                </c:pt>
                <c:pt idx="26">
                  <c:v>6/27</c:v>
                </c:pt>
                <c:pt idx="27">
                  <c:v>6/28</c:v>
                </c:pt>
                <c:pt idx="28">
                  <c:v>6/29</c:v>
                </c:pt>
                <c:pt idx="29">
                  <c:v>6/30</c:v>
                </c:pt>
                <c:pt idx="30">
                  <c:v>7/1</c:v>
                </c:pt>
                <c:pt idx="31">
                  <c:v>7/2</c:v>
                </c:pt>
                <c:pt idx="32">
                  <c:v>7/3</c:v>
                </c:pt>
                <c:pt idx="33">
                  <c:v>7/4</c:v>
                </c:pt>
                <c:pt idx="34">
                  <c:v>7/5</c:v>
                </c:pt>
                <c:pt idx="35">
                  <c:v>7/6</c:v>
                </c:pt>
                <c:pt idx="36">
                  <c:v>7/7</c:v>
                </c:pt>
                <c:pt idx="37">
                  <c:v>7/8</c:v>
                </c:pt>
                <c:pt idx="38">
                  <c:v>7/9</c:v>
                </c:pt>
                <c:pt idx="39">
                  <c:v>7/10</c:v>
                </c:pt>
                <c:pt idx="40">
                  <c:v>7/11</c:v>
                </c:pt>
                <c:pt idx="41">
                  <c:v>7/12</c:v>
                </c:pt>
                <c:pt idx="42">
                  <c:v>7/13</c:v>
                </c:pt>
                <c:pt idx="43">
                  <c:v>7/14</c:v>
                </c:pt>
                <c:pt idx="44">
                  <c:v>7/15</c:v>
                </c:pt>
                <c:pt idx="45">
                  <c:v>7/16</c:v>
                </c:pt>
                <c:pt idx="46">
                  <c:v>7/17</c:v>
                </c:pt>
                <c:pt idx="47">
                  <c:v>7/18</c:v>
                </c:pt>
                <c:pt idx="48">
                  <c:v>7/19</c:v>
                </c:pt>
                <c:pt idx="49">
                  <c:v>7/20</c:v>
                </c:pt>
                <c:pt idx="50">
                  <c:v>7/21</c:v>
                </c:pt>
                <c:pt idx="51">
                  <c:v>7/22</c:v>
                </c:pt>
                <c:pt idx="52">
                  <c:v>7/23</c:v>
                </c:pt>
                <c:pt idx="53">
                  <c:v>7/24</c:v>
                </c:pt>
                <c:pt idx="54">
                  <c:v>7/25</c:v>
                </c:pt>
                <c:pt idx="55">
                  <c:v>7/26</c:v>
                </c:pt>
                <c:pt idx="56">
                  <c:v>7/27</c:v>
                </c:pt>
                <c:pt idx="57">
                  <c:v>7/28</c:v>
                </c:pt>
                <c:pt idx="58">
                  <c:v>7/29</c:v>
                </c:pt>
                <c:pt idx="59">
                  <c:v>7/30</c:v>
                </c:pt>
                <c:pt idx="60">
                  <c:v>7/31</c:v>
                </c:pt>
                <c:pt idx="61">
                  <c:v>8/1</c:v>
                </c:pt>
                <c:pt idx="62">
                  <c:v>8/2</c:v>
                </c:pt>
                <c:pt idx="63">
                  <c:v>8/3</c:v>
                </c:pt>
                <c:pt idx="64">
                  <c:v>8/4</c:v>
                </c:pt>
                <c:pt idx="65">
                  <c:v>8/5</c:v>
                </c:pt>
                <c:pt idx="66">
                  <c:v>8/6</c:v>
                </c:pt>
                <c:pt idx="67">
                  <c:v>8/7</c:v>
                </c:pt>
                <c:pt idx="68">
                  <c:v>8/8</c:v>
                </c:pt>
                <c:pt idx="69">
                  <c:v>8/9</c:v>
                </c:pt>
                <c:pt idx="70">
                  <c:v>8/10</c:v>
                </c:pt>
                <c:pt idx="71">
                  <c:v>8/11</c:v>
                </c:pt>
                <c:pt idx="72">
                  <c:v>8/12</c:v>
                </c:pt>
                <c:pt idx="73">
                  <c:v>8/13</c:v>
                </c:pt>
                <c:pt idx="74">
                  <c:v>8/14</c:v>
                </c:pt>
                <c:pt idx="75">
                  <c:v>8/15</c:v>
                </c:pt>
                <c:pt idx="76">
                  <c:v>8/16</c:v>
                </c:pt>
                <c:pt idx="77">
                  <c:v>8/17</c:v>
                </c:pt>
                <c:pt idx="78">
                  <c:v>8/18</c:v>
                </c:pt>
                <c:pt idx="79">
                  <c:v>8/19</c:v>
                </c:pt>
                <c:pt idx="80">
                  <c:v>8/20</c:v>
                </c:pt>
                <c:pt idx="81">
                  <c:v>8/21</c:v>
                </c:pt>
                <c:pt idx="82">
                  <c:v>8/22</c:v>
                </c:pt>
                <c:pt idx="83">
                  <c:v>8/23</c:v>
                </c:pt>
                <c:pt idx="84">
                  <c:v>8/24</c:v>
                </c:pt>
                <c:pt idx="85">
                  <c:v>8/25</c:v>
                </c:pt>
                <c:pt idx="86">
                  <c:v>8/26</c:v>
                </c:pt>
                <c:pt idx="87">
                  <c:v>8/27</c:v>
                </c:pt>
                <c:pt idx="88">
                  <c:v>8/28</c:v>
                </c:pt>
                <c:pt idx="89">
                  <c:v>8/29</c:v>
                </c:pt>
                <c:pt idx="90">
                  <c:v>8/30</c:v>
                </c:pt>
                <c:pt idx="91">
                  <c:v>8/31</c:v>
                </c:pt>
                <c:pt idx="92">
                  <c:v>9/1</c:v>
                </c:pt>
                <c:pt idx="93">
                  <c:v>9/2</c:v>
                </c:pt>
                <c:pt idx="94">
                  <c:v>9/3</c:v>
                </c:pt>
                <c:pt idx="95">
                  <c:v>9/4</c:v>
                </c:pt>
                <c:pt idx="96">
                  <c:v>9/5</c:v>
                </c:pt>
                <c:pt idx="97">
                  <c:v>9/6</c:v>
                </c:pt>
                <c:pt idx="98">
                  <c:v>9/7</c:v>
                </c:pt>
                <c:pt idx="99">
                  <c:v>9/8</c:v>
                </c:pt>
                <c:pt idx="100">
                  <c:v>9/9</c:v>
                </c:pt>
                <c:pt idx="101">
                  <c:v>9/10</c:v>
                </c:pt>
                <c:pt idx="102">
                  <c:v>9/11</c:v>
                </c:pt>
                <c:pt idx="103">
                  <c:v>9/12</c:v>
                </c:pt>
                <c:pt idx="104">
                  <c:v>9/13</c:v>
                </c:pt>
                <c:pt idx="105">
                  <c:v>9/14</c:v>
                </c:pt>
                <c:pt idx="106">
                  <c:v>9/15</c:v>
                </c:pt>
                <c:pt idx="107">
                  <c:v>9/16</c:v>
                </c:pt>
                <c:pt idx="108">
                  <c:v>9/17</c:v>
                </c:pt>
                <c:pt idx="109">
                  <c:v>9/18</c:v>
                </c:pt>
                <c:pt idx="110">
                  <c:v>9/19</c:v>
                </c:pt>
                <c:pt idx="111">
                  <c:v>9/20</c:v>
                </c:pt>
                <c:pt idx="112">
                  <c:v>9/21</c:v>
                </c:pt>
                <c:pt idx="113">
                  <c:v>9/22</c:v>
                </c:pt>
                <c:pt idx="114">
                  <c:v>9/23</c:v>
                </c:pt>
                <c:pt idx="115">
                  <c:v>9/24</c:v>
                </c:pt>
                <c:pt idx="116">
                  <c:v>9/25</c:v>
                </c:pt>
                <c:pt idx="117">
                  <c:v>9/26</c:v>
                </c:pt>
                <c:pt idx="118">
                  <c:v>9/27</c:v>
                </c:pt>
                <c:pt idx="119">
                  <c:v>9/28</c:v>
                </c:pt>
                <c:pt idx="120">
                  <c:v>9/29</c:v>
                </c:pt>
                <c:pt idx="121">
                  <c:v>9/30</c:v>
                </c:pt>
                <c:pt idx="122">
                  <c:v>10/1</c:v>
                </c:pt>
                <c:pt idx="123">
                  <c:v>10/2</c:v>
                </c:pt>
                <c:pt idx="124">
                  <c:v>10/3</c:v>
                </c:pt>
                <c:pt idx="125">
                  <c:v>10/4</c:v>
                </c:pt>
                <c:pt idx="126">
                  <c:v>10/5</c:v>
                </c:pt>
                <c:pt idx="127">
                  <c:v>10/6</c:v>
                </c:pt>
                <c:pt idx="128">
                  <c:v>10/7</c:v>
                </c:pt>
                <c:pt idx="129">
                  <c:v>10/8</c:v>
                </c:pt>
                <c:pt idx="130">
                  <c:v>10/9</c:v>
                </c:pt>
                <c:pt idx="131">
                  <c:v>10/10</c:v>
                </c:pt>
                <c:pt idx="132">
                  <c:v>10/11</c:v>
                </c:pt>
                <c:pt idx="133">
                  <c:v>10/12</c:v>
                </c:pt>
                <c:pt idx="134">
                  <c:v>10/13</c:v>
                </c:pt>
                <c:pt idx="135">
                  <c:v>10/14</c:v>
                </c:pt>
                <c:pt idx="136">
                  <c:v>10/15</c:v>
                </c:pt>
                <c:pt idx="137">
                  <c:v>10/16</c:v>
                </c:pt>
                <c:pt idx="138">
                  <c:v>10/17</c:v>
                </c:pt>
                <c:pt idx="139">
                  <c:v>10/18</c:v>
                </c:pt>
                <c:pt idx="140">
                  <c:v>10/19</c:v>
                </c:pt>
                <c:pt idx="141">
                  <c:v>10/20</c:v>
                </c:pt>
                <c:pt idx="142">
                  <c:v>10/21</c:v>
                </c:pt>
                <c:pt idx="143">
                  <c:v>10/22</c:v>
                </c:pt>
                <c:pt idx="144">
                  <c:v>10/23</c:v>
                </c:pt>
                <c:pt idx="145">
                  <c:v>10/24</c:v>
                </c:pt>
                <c:pt idx="146">
                  <c:v>10/25</c:v>
                </c:pt>
                <c:pt idx="147">
                  <c:v>10/26</c:v>
                </c:pt>
                <c:pt idx="148">
                  <c:v>10/27</c:v>
                </c:pt>
                <c:pt idx="149">
                  <c:v>10/28</c:v>
                </c:pt>
                <c:pt idx="150">
                  <c:v>10/29</c:v>
                </c:pt>
                <c:pt idx="151">
                  <c:v>10/30</c:v>
                </c:pt>
                <c:pt idx="152">
                  <c:v>10/31</c:v>
                </c:pt>
                <c:pt idx="153">
                  <c:v>11/1</c:v>
                </c:pt>
                <c:pt idx="154">
                  <c:v>11/2</c:v>
                </c:pt>
                <c:pt idx="155">
                  <c:v>11/3</c:v>
                </c:pt>
                <c:pt idx="156">
                  <c:v>11/4</c:v>
                </c:pt>
                <c:pt idx="157">
                  <c:v>11/5</c:v>
                </c:pt>
                <c:pt idx="158">
                  <c:v>11/6</c:v>
                </c:pt>
                <c:pt idx="159">
                  <c:v>11/7</c:v>
                </c:pt>
                <c:pt idx="160">
                  <c:v>11/8</c:v>
                </c:pt>
                <c:pt idx="161">
                  <c:v>11/9</c:v>
                </c:pt>
                <c:pt idx="162">
                  <c:v>11/10</c:v>
                </c:pt>
                <c:pt idx="163">
                  <c:v>11/11</c:v>
                </c:pt>
                <c:pt idx="164">
                  <c:v>11/12</c:v>
                </c:pt>
                <c:pt idx="165">
                  <c:v>11/13</c:v>
                </c:pt>
                <c:pt idx="166">
                  <c:v>11/14</c:v>
                </c:pt>
                <c:pt idx="167">
                  <c:v>11/15</c:v>
                </c:pt>
                <c:pt idx="168">
                  <c:v>11/16</c:v>
                </c:pt>
                <c:pt idx="169">
                  <c:v>11/17</c:v>
                </c:pt>
                <c:pt idx="170">
                  <c:v>11/18</c:v>
                </c:pt>
                <c:pt idx="171">
                  <c:v>11/19</c:v>
                </c:pt>
                <c:pt idx="172">
                  <c:v>11/20</c:v>
                </c:pt>
                <c:pt idx="173">
                  <c:v>11/21</c:v>
                </c:pt>
                <c:pt idx="174">
                  <c:v>11/22</c:v>
                </c:pt>
                <c:pt idx="175">
                  <c:v>11/23</c:v>
                </c:pt>
                <c:pt idx="176">
                  <c:v>11/24</c:v>
                </c:pt>
                <c:pt idx="177">
                  <c:v>11/25</c:v>
                </c:pt>
                <c:pt idx="178">
                  <c:v>11/26</c:v>
                </c:pt>
                <c:pt idx="179">
                  <c:v>11/27</c:v>
                </c:pt>
                <c:pt idx="180">
                  <c:v>11/28</c:v>
                </c:pt>
                <c:pt idx="181">
                  <c:v>11/29</c:v>
                </c:pt>
                <c:pt idx="182">
                  <c:v>11/30</c:v>
                </c:pt>
              </c:strCache>
            </c:strRef>
          </c:cat>
          <c:val>
            <c:numRef>
              <c:f>豚モデル!$R$14:$R$469</c:f>
              <c:numCache>
                <c:formatCode>0.000_ </c:formatCode>
                <c:ptCount val="456"/>
                <c:pt idx="0">
                  <c:v>2.6045990605427978</c:v>
                </c:pt>
                <c:pt idx="1">
                  <c:v>2.1308913780746455</c:v>
                </c:pt>
                <c:pt idx="2">
                  <c:v>1.8416367036552286</c:v>
                </c:pt>
                <c:pt idx="3">
                  <c:v>1.6717447509310939</c:v>
                </c:pt>
                <c:pt idx="4">
                  <c:v>1.5786572137124504</c:v>
                </c:pt>
                <c:pt idx="5">
                  <c:v>1.5342155317430284</c:v>
                </c:pt>
                <c:pt idx="6">
                  <c:v>1.5215952155657644</c:v>
                </c:pt>
                <c:pt idx="7">
                  <c:v>1.5289569462286623</c:v>
                </c:pt>
                <c:pt idx="8">
                  <c:v>1.5487736845581155</c:v>
                </c:pt>
                <c:pt idx="9">
                  <c:v>1.576287355378345</c:v>
                </c:pt>
                <c:pt idx="10">
                  <c:v>1.608507472584435</c:v>
                </c:pt>
                <c:pt idx="11">
                  <c:v>1.6435652365967455</c:v>
                </c:pt>
                <c:pt idx="12">
                  <c:v>1.6802994031675911</c:v>
                </c:pt>
                <c:pt idx="13">
                  <c:v>1.7179923577720742</c:v>
                </c:pt>
                <c:pt idx="14">
                  <c:v>1.7564762011078427</c:v>
                </c:pt>
                <c:pt idx="15">
                  <c:v>1.7952105157531555</c:v>
                </c:pt>
                <c:pt idx="16">
                  <c:v>1.8340262602500901</c:v>
                </c:pt>
                <c:pt idx="17">
                  <c:v>1.872821267804752</c:v>
                </c:pt>
                <c:pt idx="18">
                  <c:v>1.9115337551129472</c:v>
                </c:pt>
                <c:pt idx="19">
                  <c:v>1.9501261699065551</c:v>
                </c:pt>
                <c:pt idx="20">
                  <c:v>1.9885754071306374</c:v>
                </c:pt>
                <c:pt idx="21">
                  <c:v>2.0268669221742406</c:v>
                </c:pt>
                <c:pt idx="22">
                  <c:v>2.0652637077939304</c:v>
                </c:pt>
                <c:pt idx="23">
                  <c:v>2.103482085933789</c:v>
                </c:pt>
                <c:pt idx="24">
                  <c:v>2.1415171662605315</c:v>
                </c:pt>
                <c:pt idx="25">
                  <c:v>2.1796348542288269</c:v>
                </c:pt>
                <c:pt idx="26">
                  <c:v>2.217557293739612</c:v>
                </c:pt>
                <c:pt idx="27">
                  <c:v>2.2555498713267652</c:v>
                </c:pt>
                <c:pt idx="28">
                  <c:v>2.2936049710333104</c:v>
                </c:pt>
                <c:pt idx="29">
                  <c:v>2.331446591756972</c:v>
                </c:pt>
                <c:pt idx="30">
                  <c:v>2.3693388951792924</c:v>
                </c:pt>
                <c:pt idx="31">
                  <c:v>2.4070076382678778</c:v>
                </c:pt>
                <c:pt idx="32">
                  <c:v>2.4444504685781938</c:v>
                </c:pt>
                <c:pt idx="33">
                  <c:v>2.4819280435365911</c:v>
                </c:pt>
                <c:pt idx="34">
                  <c:v>2.5191698047692577</c:v>
                </c:pt>
                <c:pt idx="35">
                  <c:v>2.5561735352425643</c:v>
                </c:pt>
                <c:pt idx="36">
                  <c:v>2.5929370584962044</c:v>
                </c:pt>
                <c:pt idx="37">
                  <c:v>2.6297153758752305</c:v>
                </c:pt>
                <c:pt idx="38">
                  <c:v>2.6662437940602666</c:v>
                </c:pt>
                <c:pt idx="39">
                  <c:v>2.7025202739022691</c:v>
                </c:pt>
                <c:pt idx="40">
                  <c:v>2.7385428196047519</c:v>
                </c:pt>
                <c:pt idx="41">
                  <c:v>2.7743094793428655</c:v>
                </c:pt>
                <c:pt idx="42">
                  <c:v>2.8100672770150266</c:v>
                </c:pt>
                <c:pt idx="43">
                  <c:v>2.845559830763666</c:v>
                </c:pt>
                <c:pt idx="44">
                  <c:v>2.8807853453529315</c:v>
                </c:pt>
                <c:pt idx="45">
                  <c:v>2.9157420732734898</c:v>
                </c:pt>
                <c:pt idx="46">
                  <c:v>2.9504283153305146</c:v>
                </c:pt>
                <c:pt idx="47">
                  <c:v>2.9848424212170572</c:v>
                </c:pt>
                <c:pt idx="48">
                  <c:v>3.0192209221909141</c:v>
                </c:pt>
                <c:pt idx="49">
                  <c:v>3.0533184385830618</c:v>
                </c:pt>
                <c:pt idx="50">
                  <c:v>3.0871334990834907</c:v>
                </c:pt>
                <c:pt idx="51">
                  <c:v>3.1206646846772514</c:v>
                </c:pt>
                <c:pt idx="52">
                  <c:v>3.153910629125555</c:v>
                </c:pt>
                <c:pt idx="53">
                  <c:v>3.1870989203987903</c:v>
                </c:pt>
                <c:pt idx="54">
                  <c:v>3.2199936220517875</c:v>
                </c:pt>
                <c:pt idx="55">
                  <c:v>3.2525935651904496</c:v>
                </c:pt>
                <c:pt idx="56">
                  <c:v>3.2848976366881075</c:v>
                </c:pt>
                <c:pt idx="57">
                  <c:v>3.3169047795568156</c:v>
                </c:pt>
                <c:pt idx="58">
                  <c:v>3.3486139932977825</c:v>
                </c:pt>
                <c:pt idx="59">
                  <c:v>3.38002433423063</c:v>
                </c:pt>
                <c:pt idx="60">
                  <c:v>3.411134915801127</c:v>
                </c:pt>
                <c:pt idx="61">
                  <c:v>3.4419449088670873</c:v>
                </c:pt>
                <c:pt idx="62">
                  <c:v>3.47224447798934</c:v>
                </c:pt>
                <c:pt idx="63">
                  <c:v>3.5022476797203392</c:v>
                </c:pt>
                <c:pt idx="64">
                  <c:v>3.531750393833331</c:v>
                </c:pt>
                <c:pt idx="65">
                  <c:v>3.5607609690325006</c:v>
                </c:pt>
                <c:pt idx="66">
                  <c:v>3.5894843033531472</c:v>
                </c:pt>
                <c:pt idx="67">
                  <c:v>3.617531811106621</c:v>
                </c:pt>
                <c:pt idx="68">
                  <c:v>3.6451114544477434</c:v>
                </c:pt>
                <c:pt idx="69">
                  <c:v>3.6722310378884258</c:v>
                </c:pt>
                <c:pt idx="70">
                  <c:v>3.6988982357524205</c:v>
                </c:pt>
                <c:pt idx="71">
                  <c:v>3.7249409025710238</c:v>
                </c:pt>
                <c:pt idx="72">
                  <c:v>3.7505521249334803</c:v>
                </c:pt>
                <c:pt idx="73">
                  <c:v>3.7755663300960465</c:v>
                </c:pt>
                <c:pt idx="74">
                  <c:v>3.8001689709602187</c:v>
                </c:pt>
                <c:pt idx="75">
                  <c:v>3.8242007620642862</c:v>
                </c:pt>
                <c:pt idx="76">
                  <c:v>3.8478398661714044</c:v>
                </c:pt>
                <c:pt idx="77">
                  <c:v>3.8709330133699873</c:v>
                </c:pt>
                <c:pt idx="78">
                  <c:v>3.8936514027159577</c:v>
                </c:pt>
                <c:pt idx="79">
                  <c:v>3.9158475211110337</c:v>
                </c:pt>
                <c:pt idx="80">
                  <c:v>3.9375357256111401</c:v>
                </c:pt>
                <c:pt idx="81">
                  <c:v>3.9588767944593073</c:v>
                </c:pt>
                <c:pt idx="82">
                  <c:v>3.9797317609454521</c:v>
                </c:pt>
                <c:pt idx="83">
                  <c:v>4.0001138774634057</c:v>
                </c:pt>
                <c:pt idx="84">
                  <c:v>4.0200359818583031</c:v>
                </c:pt>
                <c:pt idx="85">
                  <c:v>4.0395105119033365</c:v>
                </c:pt>
                <c:pt idx="86">
                  <c:v>4.0585495192220797</c:v>
                </c:pt>
                <c:pt idx="87">
                  <c:v>4.077164682679383</c:v>
                </c:pt>
                <c:pt idx="88">
                  <c:v>4.0953673212627955</c:v>
                </c:pt>
                <c:pt idx="89">
                  <c:v>4.1131684064755261</c:v>
                </c:pt>
                <c:pt idx="90">
                  <c:v>4.1304579779573007</c:v>
                </c:pt>
                <c:pt idx="91">
                  <c:v>4.1473712842244952</c:v>
                </c:pt>
                <c:pt idx="92">
                  <c:v>4.1639181697332219</c:v>
                </c:pt>
                <c:pt idx="93">
                  <c:v>4.1801081823044024</c:v>
                </c:pt>
                <c:pt idx="94">
                  <c:v>4.1959505831282593</c:v>
                </c:pt>
                <c:pt idx="95">
                  <c:v>4.2113465027280013</c:v>
                </c:pt>
                <c:pt idx="96">
                  <c:v>4.2264162647245227</c:v>
                </c:pt>
                <c:pt idx="97">
                  <c:v>4.2411681967452752</c:v>
                </c:pt>
                <c:pt idx="98">
                  <c:v>4.2555096243276678</c:v>
                </c:pt>
                <c:pt idx="99">
                  <c:v>4.2695525781754764</c:v>
                </c:pt>
                <c:pt idx="100">
                  <c:v>4.283304556885958</c:v>
                </c:pt>
                <c:pt idx="101">
                  <c:v>4.2966786098287066</c:v>
                </c:pt>
                <c:pt idx="102">
                  <c:v>4.3096873853138424</c:v>
                </c:pt>
                <c:pt idx="103">
                  <c:v>4.3224324561707146</c:v>
                </c:pt>
                <c:pt idx="104">
                  <c:v>4.3348326053005364</c:v>
                </c:pt>
                <c:pt idx="105">
                  <c:v>4.3468991912560249</c:v>
                </c:pt>
                <c:pt idx="106">
                  <c:v>4.3586431281618063</c:v>
                </c:pt>
                <c:pt idx="107">
                  <c:v>4.3700749056397008</c:v>
                </c:pt>
                <c:pt idx="108">
                  <c:v>4.3812046077367404</c:v>
                </c:pt>
                <c:pt idx="109">
                  <c:v>4.3920419309107306</c:v>
                </c:pt>
                <c:pt idx="110">
                  <c:v>4.4025962011248758</c:v>
                </c:pt>
                <c:pt idx="111">
                  <c:v>4.4128763900999459</c:v>
                </c:pt>
                <c:pt idx="112">
                  <c:v>4.4228911307696093</c:v>
                </c:pt>
                <c:pt idx="113">
                  <c:v>4.4326487319818346</c:v>
                </c:pt>
                <c:pt idx="114">
                  <c:v>4.442157192486814</c:v>
                </c:pt>
                <c:pt idx="115">
                  <c:v>4.4513580674822819</c:v>
                </c:pt>
                <c:pt idx="116">
                  <c:v>4.4603272238775755</c:v>
                </c:pt>
                <c:pt idx="117">
                  <c:v>4.4690717154941799</c:v>
                </c:pt>
                <c:pt idx="118">
                  <c:v>4.4775983396994095</c:v>
                </c:pt>
                <c:pt idx="119">
                  <c:v>4.4859136481550319</c:v>
                </c:pt>
                <c:pt idx="120">
                  <c:v>4.4940239570610512</c:v>
                </c:pt>
                <c:pt idx="121">
                  <c:v>4.5019927258539694</c:v>
                </c:pt>
                <c:pt idx="122">
                  <c:v>4.5097665603649419</c:v>
                </c:pt>
                <c:pt idx="123">
                  <c:v>4.5173512001009763</c:v>
                </c:pt>
                <c:pt idx="124">
                  <c:v>4.5247521823975694</c:v>
                </c:pt>
                <c:pt idx="125">
                  <c:v>4.5320274892798951</c:v>
                </c:pt>
                <c:pt idx="126">
                  <c:v>4.5391279454525462</c:v>
                </c:pt>
                <c:pt idx="127">
                  <c:v>4.5460585931642221</c:v>
                </c:pt>
                <c:pt idx="128">
                  <c:v>4.5528737862520652</c:v>
                </c:pt>
                <c:pt idx="129">
                  <c:v>4.5595271788838723</c:v>
                </c:pt>
                <c:pt idx="130">
                  <c:v>4.5660233691457934</c:v>
                </c:pt>
                <c:pt idx="131">
                  <c:v>4.5724133625724495</c:v>
                </c:pt>
                <c:pt idx="132">
                  <c:v>4.5786534458827015</c:v>
                </c:pt>
                <c:pt idx="133">
                  <c:v>4.5847478180757442</c:v>
                </c:pt>
                <c:pt idx="134">
                  <c:v>4.5907005371929372</c:v>
                </c:pt>
                <c:pt idx="135">
                  <c:v>4.5965155258107835</c:v>
                </c:pt>
                <c:pt idx="136">
                  <c:v>4.6021965762929824</c:v>
                </c:pt>
                <c:pt idx="137">
                  <c:v>4.6077473558132329</c:v>
                </c:pt>
                <c:pt idx="138">
                  <c:v>4.6131314893962614</c:v>
                </c:pt>
                <c:pt idx="139">
                  <c:v>4.618393500940309</c:v>
                </c:pt>
                <c:pt idx="140">
                  <c:v>4.6235366694387752</c:v>
                </c:pt>
                <c:pt idx="141">
                  <c:v>4.6285641683093797</c:v>
                </c:pt>
                <c:pt idx="142">
                  <c:v>4.6334790693550394</c:v>
                </c:pt>
                <c:pt idx="143">
                  <c:v>4.6382487004284867</c:v>
                </c:pt>
                <c:pt idx="144">
                  <c:v>4.6429125922981154</c:v>
                </c:pt>
                <c:pt idx="145">
                  <c:v>4.6474735004010554</c:v>
                </c:pt>
                <c:pt idx="146">
                  <c:v>4.6519340940921969</c:v>
                </c:pt>
                <c:pt idx="147">
                  <c:v>4.6562643869156517</c:v>
                </c:pt>
                <c:pt idx="148">
                  <c:v>4.6605003481015448</c:v>
                </c:pt>
                <c:pt idx="149">
                  <c:v>4.6646443781322535</c:v>
                </c:pt>
                <c:pt idx="150">
                  <c:v>4.668698804305393</c:v>
                </c:pt>
                <c:pt idx="151">
                  <c:v>4.6726658833465082</c:v>
                </c:pt>
                <c:pt idx="152">
                  <c:v>4.6765478039161836</c:v>
                </c:pt>
                <c:pt idx="153">
                  <c:v>4.6803466890162539</c:v>
                </c:pt>
                <c:pt idx="154">
                  <c:v>4.6840645982996421</c:v>
                </c:pt>
                <c:pt idx="155">
                  <c:v>4.6877035302880801</c:v>
                </c:pt>
                <c:pt idx="156">
                  <c:v>4.6912925669349068</c:v>
                </c:pt>
                <c:pt idx="157">
                  <c:v>4.6948057494770321</c:v>
                </c:pt>
                <c:pt idx="158">
                  <c:v>4.6982449270043505</c:v>
                </c:pt>
                <c:pt idx="159">
                  <c:v>4.7016376444389394</c:v>
                </c:pt>
                <c:pt idx="160">
                  <c:v>4.7049592425005828</c:v>
                </c:pt>
                <c:pt idx="161">
                  <c:v>4.7082114339245207</c:v>
                </c:pt>
                <c:pt idx="162">
                  <c:v>4.7113958822019724</c:v>
                </c:pt>
                <c:pt idx="163">
                  <c:v>4.7145142032465914</c:v>
                </c:pt>
                <c:pt idx="164">
                  <c:v>4.7175679669967732</c:v>
                </c:pt>
                <c:pt idx="165">
                  <c:v>4.7205586989565891</c:v>
                </c:pt>
                <c:pt idx="166">
                  <c:v>4.723465426001777</c:v>
                </c:pt>
                <c:pt idx="167">
                  <c:v>4.7263125908657386</c:v>
                </c:pt>
                <c:pt idx="168">
                  <c:v>4.729080120823113</c:v>
                </c:pt>
                <c:pt idx="169">
                  <c:v>4.7317913347267622</c:v>
                </c:pt>
                <c:pt idx="170">
                  <c:v>4.734447527498955</c:v>
                </c:pt>
                <c:pt idx="171">
                  <c:v>4.7370499587146613</c:v>
                </c:pt>
                <c:pt idx="172">
                  <c:v>4.7395998537418444</c:v>
                </c:pt>
                <c:pt idx="173">
                  <c:v>4.7420984048397319</c:v>
                </c:pt>
                <c:pt idx="174">
                  <c:v>4.744546772216812</c:v>
                </c:pt>
                <c:pt idx="175">
                  <c:v>4.7469460850501504</c:v>
                </c:pt>
                <c:pt idx="176">
                  <c:v>4.7493158858355615</c:v>
                </c:pt>
                <c:pt idx="177">
                  <c:v>4.7516383775755022</c:v>
                </c:pt>
                <c:pt idx="178">
                  <c:v>4.7539325067046772</c:v>
                </c:pt>
                <c:pt idx="179">
                  <c:v>4.7561986857778527</c:v>
                </c:pt>
                <c:pt idx="180">
                  <c:v>4.7584198347978743</c:v>
                </c:pt>
                <c:pt idx="181">
                  <c:v>4.7605969482657109</c:v>
                </c:pt>
                <c:pt idx="182">
                  <c:v>4.7627478432962684</c:v>
                </c:pt>
                <c:pt idx="183">
                  <c:v>4.7648562364749427</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numCache>
            </c:numRef>
          </c:val>
          <c:smooth val="0"/>
          <c:extLst>
            <c:ext xmlns:c16="http://schemas.microsoft.com/office/drawing/2014/chart" uri="{C3380CC4-5D6E-409C-BE32-E72D297353CC}">
              <c16:uniqueId val="{00000000-DFE6-46A4-B9BE-CDD2C6E8CCBC}"/>
            </c:ext>
          </c:extLst>
        </c:ser>
        <c:dLbls>
          <c:showLegendKey val="0"/>
          <c:showVal val="0"/>
          <c:showCatName val="0"/>
          <c:showSerName val="0"/>
          <c:showPercent val="0"/>
          <c:showBubbleSize val="0"/>
        </c:dLbls>
        <c:marker val="1"/>
        <c:smooth val="0"/>
        <c:axId val="773712992"/>
        <c:axId val="1"/>
      </c:lineChart>
      <c:scatterChart>
        <c:scatterStyle val="lineMarker"/>
        <c:varyColors val="0"/>
        <c:ser>
          <c:idx val="1"/>
          <c:order val="1"/>
          <c:spPr>
            <a:ln w="19050">
              <a:solidFill>
                <a:srgbClr val="000000"/>
              </a:solidFill>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1-DFE6-46A4-B9BE-CDD2C6E8CCBC}"/>
                </c:ext>
              </c:extLst>
            </c:dLbl>
            <c:dLbl>
              <c:idx val="1"/>
              <c:tx>
                <c:rich>
                  <a:bodyPr wrap="square" lIns="38100" tIns="19050" rIns="38100" bIns="19050" anchor="ctr">
                    <a:spAutoFit/>
                  </a:bodyPr>
                  <a:lstStyle/>
                  <a:p>
                    <a:pPr>
                      <a:defRPr/>
                    </a:pPr>
                    <a:fld id="{ACDFD2F3-3D9B-4C54-B110-1792B105DEFB}" type="CELLRANGE">
                      <a:rPr lang="ja-JP" altLang="en-US"/>
                      <a:pPr>
                        <a:defRPr/>
                      </a:pPr>
                      <a:t>[CELLRANGE]</a:t>
                    </a:fld>
                    <a:endParaRPr lang="ja-JP" altLang="en-US"/>
                  </a:p>
                </c:rich>
              </c:tx>
              <c:spPr>
                <a:solidFill>
                  <a:schemeClr val="bg1"/>
                </a:solid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DFE6-46A4-B9BE-CDD2C6E8CCBC}"/>
                </c:ext>
              </c:extLst>
            </c:dLbl>
            <c:dLbl>
              <c:idx val="2"/>
              <c:delete val="1"/>
              <c:extLst>
                <c:ext xmlns:c15="http://schemas.microsoft.com/office/drawing/2012/chart" uri="{CE6537A1-D6FC-4f65-9D91-7224C49458BB}"/>
                <c:ext xmlns:c16="http://schemas.microsoft.com/office/drawing/2014/chart" uri="{C3380CC4-5D6E-409C-BE32-E72D297353CC}">
                  <c16:uniqueId val="{00000003-DFE6-46A4-B9BE-CDD2C6E8CCBC}"/>
                </c:ext>
              </c:extLst>
            </c:dLbl>
            <c:dLbl>
              <c:idx val="3"/>
              <c:tx>
                <c:rich>
                  <a:bodyPr wrap="square" lIns="38100" tIns="19050" rIns="38100" bIns="19050" anchor="ctr">
                    <a:spAutoFit/>
                  </a:bodyPr>
                  <a:lstStyle/>
                  <a:p>
                    <a:pPr>
                      <a:defRPr/>
                    </a:pPr>
                    <a:fld id="{83213689-7BA8-465D-BD70-5A21A72A6B7F}" type="CELLRANGE">
                      <a:rPr lang="ja-JP" altLang="en-US"/>
                      <a:pPr>
                        <a:defRPr/>
                      </a:pPr>
                      <a:t>[CELLRANGE]</a:t>
                    </a:fld>
                    <a:endParaRPr lang="ja-JP" altLang="en-US"/>
                  </a:p>
                </c:rich>
              </c:tx>
              <c:spPr>
                <a:solidFill>
                  <a:schemeClr val="bg1"/>
                </a:solid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DFE6-46A4-B9BE-CDD2C6E8CCBC}"/>
                </c:ext>
              </c:extLst>
            </c:dLbl>
            <c:dLbl>
              <c:idx val="4"/>
              <c:delete val="1"/>
              <c:extLst>
                <c:ext xmlns:c15="http://schemas.microsoft.com/office/drawing/2012/chart" uri="{CE6537A1-D6FC-4f65-9D91-7224C49458BB}"/>
                <c:ext xmlns:c16="http://schemas.microsoft.com/office/drawing/2014/chart" uri="{C3380CC4-5D6E-409C-BE32-E72D297353CC}">
                  <c16:uniqueId val="{00000005-DFE6-46A4-B9BE-CDD2C6E8CCBC}"/>
                </c:ext>
              </c:extLst>
            </c:dLbl>
            <c:spPr>
              <a:solidFill>
                <a:schemeClr val="bg1"/>
              </a:solidFill>
              <a:ln>
                <a:noFill/>
              </a:ln>
              <a:effectLst/>
            </c:spPr>
            <c:dLblPos val="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豚モデル!$AC$37:$AC$41</c:f>
              <c:numCache>
                <c:formatCode>m"月"d"日";@</c:formatCode>
                <c:ptCount val="5"/>
                <c:pt idx="0">
                  <c:v>46177</c:v>
                </c:pt>
                <c:pt idx="1">
                  <c:v>46247</c:v>
                </c:pt>
                <c:pt idx="2">
                  <c:v>46247</c:v>
                </c:pt>
                <c:pt idx="3">
                  <c:v>46326</c:v>
                </c:pt>
                <c:pt idx="4">
                  <c:v>46326</c:v>
                </c:pt>
              </c:numCache>
            </c:numRef>
          </c:xVal>
          <c:yVal>
            <c:numRef>
              <c:f>豚モデル!$AD$37:$AD$41</c:f>
              <c:numCache>
                <c:formatCode>0.00</c:formatCode>
                <c:ptCount val="5"/>
                <c:pt idx="0">
                  <c:v>0</c:v>
                </c:pt>
                <c:pt idx="1">
                  <c:v>0</c:v>
                </c:pt>
                <c:pt idx="2">
                  <c:v>3.7755663300960465</c:v>
                </c:pt>
                <c:pt idx="3">
                  <c:v>3.7755663300960465</c:v>
                </c:pt>
                <c:pt idx="4">
                  <c:v>4.6765478039161836</c:v>
                </c:pt>
              </c:numCache>
            </c:numRef>
          </c:yVal>
          <c:smooth val="0"/>
          <c:extLst>
            <c:ext xmlns:c15="http://schemas.microsoft.com/office/drawing/2012/chart" uri="{02D57815-91ED-43cb-92C2-25804820EDAC}">
              <c15:datalabelsRange>
                <c15:f>豚モデル!$AG$37:$AG$41</c15:f>
                <c15:dlblRangeCache>
                  <c:ptCount val="5"/>
                  <c:pt idx="1">
                    <c:v>基肥相当3.78</c:v>
                  </c:pt>
                  <c:pt idx="3">
                    <c:v>穂肥相当0.9</c:v>
                  </c:pt>
                </c15:dlblRangeCache>
              </c15:datalabelsRange>
            </c:ext>
            <c:ext xmlns:c16="http://schemas.microsoft.com/office/drawing/2014/chart" uri="{C3380CC4-5D6E-409C-BE32-E72D297353CC}">
              <c16:uniqueId val="{00000006-DFE6-46A4-B9BE-CDD2C6E8CCBC}"/>
            </c:ext>
          </c:extLst>
        </c:ser>
        <c:dLbls>
          <c:showLegendKey val="0"/>
          <c:showVal val="0"/>
          <c:showCatName val="0"/>
          <c:showSerName val="0"/>
          <c:showPercent val="0"/>
          <c:showBubbleSize val="0"/>
        </c:dLbls>
        <c:axId val="773712992"/>
        <c:axId val="1"/>
      </c:scatterChart>
      <c:dateAx>
        <c:axId val="773712992"/>
        <c:scaling>
          <c:orientation val="minMax"/>
        </c:scaling>
        <c:delete val="0"/>
        <c:axPos val="b"/>
        <c:numFmt formatCode="m/d" sourceLinked="1"/>
        <c:majorTickMark val="in"/>
        <c:minorTickMark val="none"/>
        <c:tickLblPos val="nextTo"/>
        <c:spPr>
          <a:ln w="3175">
            <a:solidFill>
              <a:srgbClr val="000000"/>
            </a:solidFill>
            <a:prstDash val="solid"/>
          </a:ln>
        </c:spPr>
        <c:txPr>
          <a:bodyPr rot="-5400000" vert="horz"/>
          <a:lstStyle/>
          <a:p>
            <a:pPr>
              <a:defRPr/>
            </a:pPr>
            <a:endParaRPr lang="ja-JP"/>
          </a:p>
        </c:txPr>
        <c:crossAx val="1"/>
        <c:crosses val="autoZero"/>
        <c:auto val="0"/>
        <c:lblOffset val="100"/>
        <c:baseTimeUnit val="days"/>
        <c:majorUnit val="1"/>
        <c:majorTimeUnit val="months"/>
      </c:dateAx>
      <c:valAx>
        <c:axId val="1"/>
        <c:scaling>
          <c:orientation val="minMax"/>
          <c:min val="0"/>
        </c:scaling>
        <c:delete val="0"/>
        <c:axPos val="l"/>
        <c:title>
          <c:tx>
            <c:rich>
              <a:bodyPr/>
              <a:lstStyle/>
              <a:p>
                <a:pPr>
                  <a:defRPr/>
                </a:pPr>
                <a:r>
                  <a:rPr lang="ja-JP" altLang="en-US"/>
                  <a:t>窒素供給量</a:t>
                </a:r>
                <a:r>
                  <a:rPr lang="en-US" altLang="ja-JP"/>
                  <a:t>(kg/10a)</a:t>
                </a:r>
                <a:endParaRPr lang="ja-JP" altLang="en-US"/>
              </a:p>
            </c:rich>
          </c:tx>
          <c:overlay val="0"/>
        </c:title>
        <c:numFmt formatCode="0.0_ " sourceLinked="0"/>
        <c:majorTickMark val="in"/>
        <c:minorTickMark val="none"/>
        <c:tickLblPos val="nextTo"/>
        <c:spPr>
          <a:ln w="3175">
            <a:solidFill>
              <a:srgbClr val="000000"/>
            </a:solidFill>
            <a:prstDash val="solid"/>
          </a:ln>
        </c:spPr>
        <c:txPr>
          <a:bodyPr rot="0" vert="horz"/>
          <a:lstStyle/>
          <a:p>
            <a:pPr>
              <a:defRPr/>
            </a:pPr>
            <a:endParaRPr lang="ja-JP"/>
          </a:p>
        </c:txPr>
        <c:crossAx val="773712992"/>
        <c:crosses val="autoZero"/>
        <c:crossBetween val="between"/>
      </c:valAx>
      <c:spPr>
        <a:solidFill>
          <a:srgbClr val="FFFFCC"/>
        </a:solidFill>
        <a:ln w="12700">
          <a:noFill/>
          <a:prstDash val="solid"/>
        </a:ln>
      </c:spPr>
    </c:plotArea>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Meiryo UI" panose="020B0604030504040204" pitchFamily="50" charset="-128"/>
          <a:ea typeface="Meiryo UI" panose="020B0604030504040204" pitchFamily="50" charset="-128"/>
          <a:cs typeface="ＭＳ Ｐゴシック"/>
        </a:defRPr>
      </a:pPr>
      <a:endParaRPr lang="ja-JP"/>
    </a:p>
  </c:txPr>
  <c:printSettings>
    <c:headerFooter alignWithMargins="0"/>
    <c:pageMargins b="1" l="0.75" r="0.75" t="1" header="0.51200000000000001" footer="0.51200000000000001"/>
    <c:pageSetup paperSize="9" orientation="landscape" horizontalDpi="-3" verticalDpi="0"/>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a:t>窒素供給パターン</a:t>
            </a:r>
          </a:p>
        </c:rich>
      </c:tx>
      <c:layout>
        <c:manualLayout>
          <c:xMode val="edge"/>
          <c:yMode val="edge"/>
          <c:x val="0.42686467041976051"/>
          <c:y val="3.6036036036036036E-2"/>
        </c:manualLayout>
      </c:layout>
      <c:overlay val="1"/>
    </c:title>
    <c:autoTitleDeleted val="0"/>
    <c:plotArea>
      <c:layout>
        <c:manualLayout>
          <c:layoutTarget val="inner"/>
          <c:xMode val="edge"/>
          <c:yMode val="edge"/>
          <c:x val="0.15674014102469164"/>
          <c:y val="7.8222222222222221E-2"/>
          <c:w val="0.79310311916339615"/>
          <c:h val="0.74484858067440363"/>
        </c:manualLayout>
      </c:layout>
      <c:lineChart>
        <c:grouping val="standard"/>
        <c:varyColors val="0"/>
        <c:ser>
          <c:idx val="0"/>
          <c:order val="0"/>
          <c:spPr>
            <a:ln w="3175">
              <a:solidFill>
                <a:schemeClr val="tx1"/>
              </a:solidFill>
            </a:ln>
          </c:spPr>
          <c:marker>
            <c:symbol val="circle"/>
            <c:size val="3"/>
            <c:spPr>
              <a:solidFill>
                <a:schemeClr val="tx1"/>
              </a:solidFill>
              <a:ln>
                <a:noFill/>
                <a:prstDash val="solid"/>
              </a:ln>
            </c:spPr>
          </c:marker>
          <c:cat>
            <c:strRef>
              <c:f>鶏モデル!$Q$14:$Q$469</c:f>
              <c:strCache>
                <c:ptCount val="162"/>
                <c:pt idx="0">
                  <c:v>6/1</c:v>
                </c:pt>
                <c:pt idx="1">
                  <c:v>6/2</c:v>
                </c:pt>
                <c:pt idx="2">
                  <c:v>6/3</c:v>
                </c:pt>
                <c:pt idx="3">
                  <c:v>6/4</c:v>
                </c:pt>
                <c:pt idx="4">
                  <c:v>6/5</c:v>
                </c:pt>
                <c:pt idx="5">
                  <c:v>6/6</c:v>
                </c:pt>
                <c:pt idx="6">
                  <c:v>6/7</c:v>
                </c:pt>
                <c:pt idx="7">
                  <c:v>6/8</c:v>
                </c:pt>
                <c:pt idx="8">
                  <c:v>6/9</c:v>
                </c:pt>
                <c:pt idx="9">
                  <c:v>6/10</c:v>
                </c:pt>
                <c:pt idx="10">
                  <c:v>6/11</c:v>
                </c:pt>
                <c:pt idx="11">
                  <c:v>6/12</c:v>
                </c:pt>
                <c:pt idx="12">
                  <c:v>6/13</c:v>
                </c:pt>
                <c:pt idx="13">
                  <c:v>6/14</c:v>
                </c:pt>
                <c:pt idx="14">
                  <c:v>6/15</c:v>
                </c:pt>
                <c:pt idx="15">
                  <c:v>6/16</c:v>
                </c:pt>
                <c:pt idx="16">
                  <c:v>6/17</c:v>
                </c:pt>
                <c:pt idx="17">
                  <c:v>6/18</c:v>
                </c:pt>
                <c:pt idx="18">
                  <c:v>6/19</c:v>
                </c:pt>
                <c:pt idx="19">
                  <c:v>6/20</c:v>
                </c:pt>
                <c:pt idx="20">
                  <c:v>6/21</c:v>
                </c:pt>
                <c:pt idx="21">
                  <c:v>6/22</c:v>
                </c:pt>
                <c:pt idx="22">
                  <c:v>6/23</c:v>
                </c:pt>
                <c:pt idx="23">
                  <c:v>6/24</c:v>
                </c:pt>
                <c:pt idx="24">
                  <c:v>6/25</c:v>
                </c:pt>
                <c:pt idx="25">
                  <c:v>6/26</c:v>
                </c:pt>
                <c:pt idx="26">
                  <c:v>6/27</c:v>
                </c:pt>
                <c:pt idx="27">
                  <c:v>6/28</c:v>
                </c:pt>
                <c:pt idx="28">
                  <c:v>6/29</c:v>
                </c:pt>
                <c:pt idx="29">
                  <c:v>6/30</c:v>
                </c:pt>
                <c:pt idx="30">
                  <c:v>7/1</c:v>
                </c:pt>
                <c:pt idx="31">
                  <c:v>7/2</c:v>
                </c:pt>
                <c:pt idx="32">
                  <c:v>7/3</c:v>
                </c:pt>
                <c:pt idx="33">
                  <c:v>7/4</c:v>
                </c:pt>
                <c:pt idx="34">
                  <c:v>7/5</c:v>
                </c:pt>
                <c:pt idx="35">
                  <c:v>7/6</c:v>
                </c:pt>
                <c:pt idx="36">
                  <c:v>7/7</c:v>
                </c:pt>
                <c:pt idx="37">
                  <c:v>7/8</c:v>
                </c:pt>
                <c:pt idx="38">
                  <c:v>7/9</c:v>
                </c:pt>
                <c:pt idx="39">
                  <c:v>7/10</c:v>
                </c:pt>
                <c:pt idx="40">
                  <c:v>7/11</c:v>
                </c:pt>
                <c:pt idx="41">
                  <c:v>7/12</c:v>
                </c:pt>
                <c:pt idx="42">
                  <c:v>7/13</c:v>
                </c:pt>
                <c:pt idx="43">
                  <c:v>7/14</c:v>
                </c:pt>
                <c:pt idx="44">
                  <c:v>7/15</c:v>
                </c:pt>
                <c:pt idx="45">
                  <c:v>7/16</c:v>
                </c:pt>
                <c:pt idx="46">
                  <c:v>7/17</c:v>
                </c:pt>
                <c:pt idx="47">
                  <c:v>7/18</c:v>
                </c:pt>
                <c:pt idx="48">
                  <c:v>7/19</c:v>
                </c:pt>
                <c:pt idx="49">
                  <c:v>7/20</c:v>
                </c:pt>
                <c:pt idx="50">
                  <c:v>7/21</c:v>
                </c:pt>
                <c:pt idx="51">
                  <c:v>7/22</c:v>
                </c:pt>
                <c:pt idx="52">
                  <c:v>7/23</c:v>
                </c:pt>
                <c:pt idx="53">
                  <c:v>7/24</c:v>
                </c:pt>
                <c:pt idx="54">
                  <c:v>7/25</c:v>
                </c:pt>
                <c:pt idx="55">
                  <c:v>7/26</c:v>
                </c:pt>
                <c:pt idx="56">
                  <c:v>7/27</c:v>
                </c:pt>
                <c:pt idx="57">
                  <c:v>7/28</c:v>
                </c:pt>
                <c:pt idx="58">
                  <c:v>7/29</c:v>
                </c:pt>
                <c:pt idx="59">
                  <c:v>7/30</c:v>
                </c:pt>
                <c:pt idx="60">
                  <c:v>7/31</c:v>
                </c:pt>
                <c:pt idx="61">
                  <c:v>8/1</c:v>
                </c:pt>
                <c:pt idx="62">
                  <c:v>8/2</c:v>
                </c:pt>
                <c:pt idx="63">
                  <c:v>8/3</c:v>
                </c:pt>
                <c:pt idx="64">
                  <c:v>8/4</c:v>
                </c:pt>
                <c:pt idx="65">
                  <c:v>8/5</c:v>
                </c:pt>
                <c:pt idx="66">
                  <c:v>8/6</c:v>
                </c:pt>
                <c:pt idx="67">
                  <c:v>8/7</c:v>
                </c:pt>
                <c:pt idx="68">
                  <c:v>8/8</c:v>
                </c:pt>
                <c:pt idx="69">
                  <c:v>8/9</c:v>
                </c:pt>
                <c:pt idx="70">
                  <c:v>8/10</c:v>
                </c:pt>
                <c:pt idx="71">
                  <c:v>8/11</c:v>
                </c:pt>
                <c:pt idx="72">
                  <c:v>8/12</c:v>
                </c:pt>
                <c:pt idx="73">
                  <c:v>8/13</c:v>
                </c:pt>
                <c:pt idx="74">
                  <c:v>8/14</c:v>
                </c:pt>
                <c:pt idx="75">
                  <c:v>8/15</c:v>
                </c:pt>
                <c:pt idx="76">
                  <c:v>8/16</c:v>
                </c:pt>
                <c:pt idx="77">
                  <c:v>8/17</c:v>
                </c:pt>
                <c:pt idx="78">
                  <c:v>8/18</c:v>
                </c:pt>
                <c:pt idx="79">
                  <c:v>8/19</c:v>
                </c:pt>
                <c:pt idx="80">
                  <c:v>8/20</c:v>
                </c:pt>
                <c:pt idx="81">
                  <c:v>8/21</c:v>
                </c:pt>
                <c:pt idx="82">
                  <c:v>8/22</c:v>
                </c:pt>
                <c:pt idx="83">
                  <c:v>8/23</c:v>
                </c:pt>
                <c:pt idx="84">
                  <c:v>8/24</c:v>
                </c:pt>
                <c:pt idx="85">
                  <c:v>8/25</c:v>
                </c:pt>
                <c:pt idx="86">
                  <c:v>8/26</c:v>
                </c:pt>
                <c:pt idx="87">
                  <c:v>8/27</c:v>
                </c:pt>
                <c:pt idx="88">
                  <c:v>8/28</c:v>
                </c:pt>
                <c:pt idx="89">
                  <c:v>8/29</c:v>
                </c:pt>
                <c:pt idx="90">
                  <c:v>8/30</c:v>
                </c:pt>
                <c:pt idx="91">
                  <c:v>8/31</c:v>
                </c:pt>
                <c:pt idx="92">
                  <c:v>9/1</c:v>
                </c:pt>
                <c:pt idx="93">
                  <c:v>9/2</c:v>
                </c:pt>
                <c:pt idx="94">
                  <c:v>9/3</c:v>
                </c:pt>
                <c:pt idx="95">
                  <c:v>9/4</c:v>
                </c:pt>
                <c:pt idx="96">
                  <c:v>9/5</c:v>
                </c:pt>
                <c:pt idx="97">
                  <c:v>9/6</c:v>
                </c:pt>
                <c:pt idx="98">
                  <c:v>9/7</c:v>
                </c:pt>
                <c:pt idx="99">
                  <c:v>9/8</c:v>
                </c:pt>
                <c:pt idx="100">
                  <c:v>9/9</c:v>
                </c:pt>
                <c:pt idx="101">
                  <c:v>9/10</c:v>
                </c:pt>
                <c:pt idx="102">
                  <c:v>9/11</c:v>
                </c:pt>
                <c:pt idx="103">
                  <c:v>9/12</c:v>
                </c:pt>
                <c:pt idx="104">
                  <c:v>9/13</c:v>
                </c:pt>
                <c:pt idx="105">
                  <c:v>9/14</c:v>
                </c:pt>
                <c:pt idx="106">
                  <c:v>9/15</c:v>
                </c:pt>
                <c:pt idx="107">
                  <c:v>9/16</c:v>
                </c:pt>
                <c:pt idx="108">
                  <c:v>9/17</c:v>
                </c:pt>
                <c:pt idx="109">
                  <c:v>9/18</c:v>
                </c:pt>
                <c:pt idx="110">
                  <c:v>9/19</c:v>
                </c:pt>
                <c:pt idx="111">
                  <c:v>9/20</c:v>
                </c:pt>
                <c:pt idx="112">
                  <c:v>9/21</c:v>
                </c:pt>
                <c:pt idx="113">
                  <c:v>9/22</c:v>
                </c:pt>
                <c:pt idx="114">
                  <c:v>9/23</c:v>
                </c:pt>
                <c:pt idx="115">
                  <c:v>9/24</c:v>
                </c:pt>
                <c:pt idx="116">
                  <c:v>9/25</c:v>
                </c:pt>
                <c:pt idx="117">
                  <c:v>9/26</c:v>
                </c:pt>
                <c:pt idx="118">
                  <c:v>9/27</c:v>
                </c:pt>
                <c:pt idx="119">
                  <c:v>9/28</c:v>
                </c:pt>
                <c:pt idx="120">
                  <c:v>9/29</c:v>
                </c:pt>
                <c:pt idx="121">
                  <c:v>9/30</c:v>
                </c:pt>
                <c:pt idx="122">
                  <c:v>10/1</c:v>
                </c:pt>
                <c:pt idx="123">
                  <c:v>10/2</c:v>
                </c:pt>
                <c:pt idx="124">
                  <c:v>10/3</c:v>
                </c:pt>
                <c:pt idx="125">
                  <c:v>10/4</c:v>
                </c:pt>
                <c:pt idx="126">
                  <c:v>10/5</c:v>
                </c:pt>
                <c:pt idx="127">
                  <c:v>10/6</c:v>
                </c:pt>
                <c:pt idx="128">
                  <c:v>10/7</c:v>
                </c:pt>
                <c:pt idx="129">
                  <c:v>10/8</c:v>
                </c:pt>
                <c:pt idx="130">
                  <c:v>10/9</c:v>
                </c:pt>
                <c:pt idx="131">
                  <c:v>10/10</c:v>
                </c:pt>
                <c:pt idx="132">
                  <c:v>10/11</c:v>
                </c:pt>
                <c:pt idx="133">
                  <c:v>10/12</c:v>
                </c:pt>
                <c:pt idx="134">
                  <c:v>10/13</c:v>
                </c:pt>
                <c:pt idx="135">
                  <c:v>10/14</c:v>
                </c:pt>
                <c:pt idx="136">
                  <c:v>10/15</c:v>
                </c:pt>
                <c:pt idx="137">
                  <c:v>10/16</c:v>
                </c:pt>
                <c:pt idx="138">
                  <c:v>10/17</c:v>
                </c:pt>
                <c:pt idx="139">
                  <c:v>10/18</c:v>
                </c:pt>
                <c:pt idx="140">
                  <c:v>10/19</c:v>
                </c:pt>
                <c:pt idx="141">
                  <c:v>10/20</c:v>
                </c:pt>
                <c:pt idx="142">
                  <c:v>10/21</c:v>
                </c:pt>
                <c:pt idx="143">
                  <c:v>10/22</c:v>
                </c:pt>
                <c:pt idx="144">
                  <c:v>10/23</c:v>
                </c:pt>
                <c:pt idx="145">
                  <c:v>10/24</c:v>
                </c:pt>
                <c:pt idx="146">
                  <c:v>10/25</c:v>
                </c:pt>
                <c:pt idx="147">
                  <c:v>10/26</c:v>
                </c:pt>
                <c:pt idx="148">
                  <c:v>10/27</c:v>
                </c:pt>
                <c:pt idx="149">
                  <c:v>10/28</c:v>
                </c:pt>
                <c:pt idx="150">
                  <c:v>10/29</c:v>
                </c:pt>
                <c:pt idx="151">
                  <c:v>10/30</c:v>
                </c:pt>
                <c:pt idx="152">
                  <c:v>10/31</c:v>
                </c:pt>
                <c:pt idx="153">
                  <c:v>11/1</c:v>
                </c:pt>
                <c:pt idx="154">
                  <c:v>11/2</c:v>
                </c:pt>
                <c:pt idx="155">
                  <c:v>11/3</c:v>
                </c:pt>
                <c:pt idx="156">
                  <c:v>11/4</c:v>
                </c:pt>
                <c:pt idx="157">
                  <c:v>11/5</c:v>
                </c:pt>
                <c:pt idx="158">
                  <c:v>11/6</c:v>
                </c:pt>
                <c:pt idx="159">
                  <c:v>11/7</c:v>
                </c:pt>
                <c:pt idx="160">
                  <c:v>11/8</c:v>
                </c:pt>
                <c:pt idx="161">
                  <c:v>11/9</c:v>
                </c:pt>
              </c:strCache>
            </c:strRef>
          </c:cat>
          <c:val>
            <c:numRef>
              <c:f>鶏モデル!$R$14:$R$469</c:f>
              <c:numCache>
                <c:formatCode>0.000_ </c:formatCode>
                <c:ptCount val="456"/>
                <c:pt idx="0">
                  <c:v>0.46102928571428575</c:v>
                </c:pt>
                <c:pt idx="1">
                  <c:v>1.2898558902800139</c:v>
                </c:pt>
                <c:pt idx="2">
                  <c:v>1.7419649327928746</c:v>
                </c:pt>
                <c:pt idx="3">
                  <c:v>1.9936037632821895</c:v>
                </c:pt>
                <c:pt idx="4">
                  <c:v>2.1391867704684948</c:v>
                </c:pt>
                <c:pt idx="5">
                  <c:v>2.2296702992828652</c:v>
                </c:pt>
                <c:pt idx="6">
                  <c:v>2.2904545152344817</c:v>
                </c:pt>
                <c:pt idx="7">
                  <c:v>2.3357808491442866</c:v>
                </c:pt>
                <c:pt idx="8">
                  <c:v>2.3730201950085137</c:v>
                </c:pt>
                <c:pt idx="9">
                  <c:v>2.4059603861652299</c:v>
                </c:pt>
                <c:pt idx="10">
                  <c:v>2.4365339145778004</c:v>
                </c:pt>
                <c:pt idx="11">
                  <c:v>2.4657194609252957</c:v>
                </c:pt>
                <c:pt idx="12">
                  <c:v>2.4940089353111383</c:v>
                </c:pt>
                <c:pt idx="13">
                  <c:v>2.5216476741880767</c:v>
                </c:pt>
                <c:pt idx="14">
                  <c:v>2.5490175337315319</c:v>
                </c:pt>
                <c:pt idx="15">
                  <c:v>2.5759061388606637</c:v>
                </c:pt>
                <c:pt idx="16">
                  <c:v>2.6023432947774445</c:v>
                </c:pt>
                <c:pt idx="17">
                  <c:v>2.6283434385524092</c:v>
                </c:pt>
                <c:pt idx="18">
                  <c:v>2.653913645770305</c:v>
                </c:pt>
                <c:pt idx="19">
                  <c:v>2.6790575358854842</c:v>
                </c:pt>
                <c:pt idx="20">
                  <c:v>2.7037771620427922</c:v>
                </c:pt>
                <c:pt idx="21">
                  <c:v>2.7280739181319125</c:v>
                </c:pt>
                <c:pt idx="22">
                  <c:v>2.7521769663498632</c:v>
                </c:pt>
                <c:pt idx="23">
                  <c:v>2.7758490033415777</c:v>
                </c:pt>
                <c:pt idx="24">
                  <c:v>2.799091430433875</c:v>
                </c:pt>
                <c:pt idx="25">
                  <c:v>2.8221229252840914</c:v>
                </c:pt>
                <c:pt idx="26">
                  <c:v>2.8447175630911388</c:v>
                </c:pt>
                <c:pt idx="27">
                  <c:v>2.8670877604681002</c:v>
                </c:pt>
                <c:pt idx="28">
                  <c:v>2.8892226758208728</c:v>
                </c:pt>
                <c:pt idx="29">
                  <c:v>2.9109064146420978</c:v>
                </c:pt>
                <c:pt idx="30">
                  <c:v>2.9323426913154629</c:v>
                </c:pt>
                <c:pt idx="31">
                  <c:v>2.9533232042182136</c:v>
                </c:pt>
                <c:pt idx="32">
                  <c:v>2.9738513973401157</c:v>
                </c:pt>
                <c:pt idx="33">
                  <c:v>2.9941201152430996</c:v>
                </c:pt>
                <c:pt idx="34">
                  <c:v>3.0139334505036883</c:v>
                </c:pt>
                <c:pt idx="35">
                  <c:v>3.0332955351928934</c:v>
                </c:pt>
                <c:pt idx="36">
                  <c:v>3.0522106364739074</c:v>
                </c:pt>
                <c:pt idx="37">
                  <c:v>3.070856541506795</c:v>
                </c:pt>
                <c:pt idx="38">
                  <c:v>3.0890543412093026</c:v>
                </c:pt>
                <c:pt idx="39">
                  <c:v>3.1068089648086539</c:v>
                </c:pt>
                <c:pt idx="40">
                  <c:v>3.1241254600203661</c:v>
                </c:pt>
                <c:pt idx="41">
                  <c:v>3.1410089885105377</c:v>
                </c:pt>
                <c:pt idx="42">
                  <c:v>3.1576185074660921</c:v>
                </c:pt>
                <c:pt idx="43">
                  <c:v>3.1737962065419718</c:v>
                </c:pt>
                <c:pt idx="44">
                  <c:v>3.189547856287724</c:v>
                </c:pt>
                <c:pt idx="45">
                  <c:v>3.2048793205577235</c:v>
                </c:pt>
                <c:pt idx="46">
                  <c:v>3.2197965513602536</c:v>
                </c:pt>
                <c:pt idx="47">
                  <c:v>3.2343055836542636</c:v>
                </c:pt>
                <c:pt idx="48">
                  <c:v>3.2485435024031335</c:v>
                </c:pt>
                <c:pt idx="49">
                  <c:v>3.2623767995597532</c:v>
                </c:pt>
                <c:pt idx="50">
                  <c:v>3.2758120316709789</c:v>
                </c:pt>
                <c:pt idx="51">
                  <c:v>3.2888558138410358</c:v>
                </c:pt>
                <c:pt idx="52">
                  <c:v>3.3015148141534985</c:v>
                </c:pt>
                <c:pt idx="53">
                  <c:v>3.3139091846911488</c:v>
                </c:pt>
                <c:pt idx="54">
                  <c:v>3.3259242031978906</c:v>
                </c:pt>
                <c:pt idx="55">
                  <c:v>3.3375669717004874</c:v>
                </c:pt>
                <c:pt idx="56">
                  <c:v>3.3488446184387048</c:v>
                </c:pt>
                <c:pt idx="57">
                  <c:v>3.3597642921552855</c:v>
                </c:pt>
                <c:pt idx="58">
                  <c:v>3.370333156428563</c:v>
                </c:pt>
                <c:pt idx="59">
                  <c:v>3.3805583840552131</c:v>
                </c:pt>
                <c:pt idx="60">
                  <c:v>3.3904471514905143</c:v>
                </c:pt>
                <c:pt idx="61">
                  <c:v>3.4000066333534082</c:v>
                </c:pt>
                <c:pt idx="62">
                  <c:v>3.4091601035856467</c:v>
                </c:pt>
                <c:pt idx="63">
                  <c:v>3.4180051366541875</c:v>
                </c:pt>
                <c:pt idx="64">
                  <c:v>3.4264710591909284</c:v>
                </c:pt>
                <c:pt idx="65">
                  <c:v>3.4345741204053626</c:v>
                </c:pt>
                <c:pt idx="66">
                  <c:v>3.4424008941133093</c:v>
                </c:pt>
                <c:pt idx="67">
                  <c:v>3.4498211802445846</c:v>
                </c:pt>
                <c:pt idx="68">
                  <c:v>3.4569234224975003</c:v>
                </c:pt>
                <c:pt idx="69">
                  <c:v>3.4637212526790742</c:v>
                </c:pt>
                <c:pt idx="70">
                  <c:v>3.4702277183179424</c:v>
                </c:pt>
                <c:pt idx="71">
                  <c:v>3.4763987489554586</c:v>
                </c:pt>
                <c:pt idx="72">
                  <c:v>3.4823076827295782</c:v>
                </c:pt>
                <c:pt idx="73">
                  <c:v>3.487914221620434</c:v>
                </c:pt>
                <c:pt idx="74">
                  <c:v>3.4932848032989372</c:v>
                </c:pt>
                <c:pt idx="75">
                  <c:v>3.4983825549803771</c:v>
                </c:pt>
                <c:pt idx="76">
                  <c:v>3.5032677141525941</c:v>
                </c:pt>
                <c:pt idx="77">
                  <c:v>3.5079065199917445</c:v>
                </c:pt>
                <c:pt idx="78">
                  <c:v>3.5123536343066939</c:v>
                </c:pt>
                <c:pt idx="79">
                  <c:v>3.516578125401725</c:v>
                </c:pt>
                <c:pt idx="80">
                  <c:v>3.520592682595082</c:v>
                </c:pt>
                <c:pt idx="81">
                  <c:v>3.5244443555894627</c:v>
                </c:pt>
                <c:pt idx="82">
                  <c:v>3.5281060182482693</c:v>
                </c:pt>
                <c:pt idx="83">
                  <c:v>3.5315883606018104</c:v>
                </c:pt>
                <c:pt idx="84">
                  <c:v>3.5349014057976209</c:v>
                </c:pt>
                <c:pt idx="85">
                  <c:v>3.5380545554254756</c:v>
                </c:pt>
                <c:pt idx="86">
                  <c:v>3.5410566315268337</c:v>
                </c:pt>
                <c:pt idx="87">
                  <c:v>3.5439159155474136</c:v>
                </c:pt>
                <c:pt idx="88">
                  <c:v>3.5466401844702276</c:v>
                </c:pt>
                <c:pt idx="89">
                  <c:v>3.5492367443468709</c:v>
                </c:pt>
                <c:pt idx="90">
                  <c:v>3.551689687707642</c:v>
                </c:pt>
                <c:pt idx="91">
                  <c:v>3.5540301125665392</c:v>
                </c:pt>
                <c:pt idx="92">
                  <c:v>3.5562639528160473</c:v>
                </c:pt>
                <c:pt idx="93">
                  <c:v>3.5583967934750218</c:v>
                </c:pt>
                <c:pt idx="94">
                  <c:v>3.5604338931230397</c:v>
                </c:pt>
                <c:pt idx="95">
                  <c:v>3.5623622107517585</c:v>
                </c:pt>
                <c:pt idx="96">
                  <c:v>3.5642058131677619</c:v>
                </c:pt>
                <c:pt idx="97">
                  <c:v>3.5659689999729363</c:v>
                </c:pt>
                <c:pt idx="98">
                  <c:v>3.5676401797162405</c:v>
                </c:pt>
                <c:pt idx="99">
                  <c:v>3.5692400092178169</c:v>
                </c:pt>
                <c:pt idx="100">
                  <c:v>3.5707720190938206</c:v>
                </c:pt>
                <c:pt idx="101">
                  <c:v>3.5722258863216974</c:v>
                </c:pt>
                <c:pt idx="102">
                  <c:v>3.5736064286669</c:v>
                </c:pt>
                <c:pt idx="103">
                  <c:v>3.5749304833347124</c:v>
                </c:pt>
                <c:pt idx="104">
                  <c:v>3.5761888714706722</c:v>
                </c:pt>
                <c:pt idx="105">
                  <c:v>3.5773855382662552</c:v>
                </c:pt>
                <c:pt idx="106">
                  <c:v>3.578524153988583</c:v>
                </c:pt>
                <c:pt idx="107">
                  <c:v>3.5796081355128329</c:v>
                </c:pt>
                <c:pt idx="108">
                  <c:v>3.5806406659973722</c:v>
                </c:pt>
                <c:pt idx="109">
                  <c:v>3.5816247128755871</c:v>
                </c:pt>
                <c:pt idx="110">
                  <c:v>3.5825630443208678</c:v>
                </c:pt>
                <c:pt idx="111">
                  <c:v>3.5834582443255516</c:v>
                </c:pt>
                <c:pt idx="112">
                  <c:v>3.5843127265207033</c:v>
                </c:pt>
                <c:pt idx="113">
                  <c:v>3.585128746851082</c:v>
                </c:pt>
                <c:pt idx="114">
                  <c:v>3.585908415208483</c:v>
                </c:pt>
                <c:pt idx="115">
                  <c:v>3.5866466110332804</c:v>
                </c:pt>
                <c:pt idx="116">
                  <c:v>3.587352750763436</c:v>
                </c:pt>
                <c:pt idx="117">
                  <c:v>3.5880285333807902</c:v>
                </c:pt>
                <c:pt idx="118">
                  <c:v>3.5886755522283318</c:v>
                </c:pt>
                <c:pt idx="119">
                  <c:v>3.5892953024547349</c:v>
                </c:pt>
                <c:pt idx="120">
                  <c:v>3.5898891878776329</c:v>
                </c:pt>
                <c:pt idx="121">
                  <c:v>3.5904640520851565</c:v>
                </c:pt>
                <c:pt idx="122">
                  <c:v>3.5910152706853</c:v>
                </c:pt>
                <c:pt idx="123">
                  <c:v>3.5915440321934717</c:v>
                </c:pt>
                <c:pt idx="124">
                  <c:v>3.5920514547199427</c:v>
                </c:pt>
                <c:pt idx="125">
                  <c:v>3.5925433440128192</c:v>
                </c:pt>
                <c:pt idx="126">
                  <c:v>3.5930156591682203</c:v>
                </c:pt>
                <c:pt idx="127">
                  <c:v>3.5934693520870353</c:v>
                </c:pt>
                <c:pt idx="128">
                  <c:v>3.5939095907285137</c:v>
                </c:pt>
                <c:pt idx="129">
                  <c:v>3.5943327078872587</c:v>
                </c:pt>
                <c:pt idx="130">
                  <c:v>3.5947395170543128</c:v>
                </c:pt>
                <c:pt idx="131">
                  <c:v>3.5951346338721302</c:v>
                </c:pt>
                <c:pt idx="132">
                  <c:v>3.5955147236820468</c:v>
                </c:pt>
                <c:pt idx="133">
                  <c:v>3.5958804842543723</c:v>
                </c:pt>
                <c:pt idx="134">
                  <c:v>3.5962325749304416</c:v>
                </c:pt>
                <c:pt idx="135">
                  <c:v>3.5965716190436168</c:v>
                </c:pt>
                <c:pt idx="136">
                  <c:v>3.5968982061702164</c:v>
                </c:pt>
                <c:pt idx="137">
                  <c:v>3.5972128942234867</c:v>
                </c:pt>
                <c:pt idx="138">
                  <c:v>3.5975132255282412</c:v>
                </c:pt>
                <c:pt idx="139">
                  <c:v>3.5978028368789317</c:v>
                </c:pt>
                <c:pt idx="140">
                  <c:v>3.5980821937527243</c:v>
                </c:pt>
                <c:pt idx="141">
                  <c:v>3.5983517375423997</c:v>
                </c:pt>
                <c:pt idx="142">
                  <c:v>3.5986118869888943</c:v>
                </c:pt>
                <c:pt idx="143">
                  <c:v>3.5988605463455126</c:v>
                </c:pt>
                <c:pt idx="144">
                  <c:v>3.5991007039876188</c:v>
                </c:pt>
                <c:pt idx="145">
                  <c:v>3.5993327119783247</c:v>
                </c:pt>
                <c:pt idx="146">
                  <c:v>3.5995569049610605</c:v>
                </c:pt>
                <c:pt idx="147">
                  <c:v>3.5997714353151875</c:v>
                </c:pt>
                <c:pt idx="148">
                  <c:v>3.5999788688634387</c:v>
                </c:pt>
                <c:pt idx="149">
                  <c:v>3.6001794886415759</c:v>
                </c:pt>
                <c:pt idx="150">
                  <c:v>3.6003735641754471</c:v>
                </c:pt>
                <c:pt idx="151">
                  <c:v>3.6005613522272037</c:v>
                </c:pt>
                <c:pt idx="152">
                  <c:v>3.6007430974952142</c:v>
                </c:pt>
                <c:pt idx="153">
                  <c:v>3.6009190332708281</c:v>
                </c:pt>
                <c:pt idx="154">
                  <c:v>3.6010893820549335</c:v>
                </c:pt>
                <c:pt idx="155">
                  <c:v>3.6012543561370216</c:v>
                </c:pt>
                <c:pt idx="156">
                  <c:v>3.6014157936652405</c:v>
                </c:pt>
                <c:pt idx="157">
                  <c:v>3.6015721858929926</c:v>
                </c:pt>
                <c:pt idx="158">
                  <c:v>3.6017237208127857</c:v>
                </c:pt>
                <c:pt idx="159">
                  <c:v>3.6018720867499727</c:v>
                </c:pt>
                <c:pt idx="160">
                  <c:v>3.6020158866332324</c:v>
                </c:pt>
                <c:pt idx="161">
                  <c:v>3.602155287363511</c:v>
                </c:pt>
                <c:pt idx="162">
                  <c:v>3.6022904485281875</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numCache>
            </c:numRef>
          </c:val>
          <c:smooth val="0"/>
          <c:extLst>
            <c:ext xmlns:c16="http://schemas.microsoft.com/office/drawing/2014/chart" uri="{C3380CC4-5D6E-409C-BE32-E72D297353CC}">
              <c16:uniqueId val="{00000000-83CF-49F0-A444-39A123B667C8}"/>
            </c:ext>
          </c:extLst>
        </c:ser>
        <c:dLbls>
          <c:showLegendKey val="0"/>
          <c:showVal val="0"/>
          <c:showCatName val="0"/>
          <c:showSerName val="0"/>
          <c:showPercent val="0"/>
          <c:showBubbleSize val="0"/>
        </c:dLbls>
        <c:marker val="1"/>
        <c:smooth val="0"/>
        <c:axId val="773712992"/>
        <c:axId val="1"/>
      </c:lineChart>
      <c:scatterChart>
        <c:scatterStyle val="lineMarker"/>
        <c:varyColors val="0"/>
        <c:ser>
          <c:idx val="1"/>
          <c:order val="1"/>
          <c:spPr>
            <a:ln w="19050">
              <a:solidFill>
                <a:srgbClr val="000000"/>
              </a:solidFill>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1-83CF-49F0-A444-39A123B667C8}"/>
                </c:ext>
              </c:extLst>
            </c:dLbl>
            <c:dLbl>
              <c:idx val="1"/>
              <c:tx>
                <c:rich>
                  <a:bodyPr/>
                  <a:lstStyle/>
                  <a:p>
                    <a:fld id="{EED74C82-7E6E-457D-8FF3-A61746DD2465}"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83CF-49F0-A444-39A123B667C8}"/>
                </c:ext>
              </c:extLst>
            </c:dLbl>
            <c:dLbl>
              <c:idx val="2"/>
              <c:delete val="1"/>
              <c:extLst>
                <c:ext xmlns:c15="http://schemas.microsoft.com/office/drawing/2012/chart" uri="{CE6537A1-D6FC-4f65-9D91-7224C49458BB}"/>
                <c:ext xmlns:c16="http://schemas.microsoft.com/office/drawing/2014/chart" uri="{C3380CC4-5D6E-409C-BE32-E72D297353CC}">
                  <c16:uniqueId val="{00000003-83CF-49F0-A444-39A123B667C8}"/>
                </c:ext>
              </c:extLst>
            </c:dLbl>
            <c:dLbl>
              <c:idx val="3"/>
              <c:tx>
                <c:rich>
                  <a:bodyPr/>
                  <a:lstStyle/>
                  <a:p>
                    <a:fld id="{FDB4241B-2A55-41FB-BBF5-E9431933356D}"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83CF-49F0-A444-39A123B667C8}"/>
                </c:ext>
              </c:extLst>
            </c:dLbl>
            <c:dLbl>
              <c:idx val="4"/>
              <c:delete val="1"/>
              <c:extLst>
                <c:ext xmlns:c15="http://schemas.microsoft.com/office/drawing/2012/chart" uri="{CE6537A1-D6FC-4f65-9D91-7224C49458BB}"/>
                <c:ext xmlns:c16="http://schemas.microsoft.com/office/drawing/2014/chart" uri="{C3380CC4-5D6E-409C-BE32-E72D297353CC}">
                  <c16:uniqueId val="{00000005-83CF-49F0-A444-39A123B667C8}"/>
                </c:ext>
              </c:extLst>
            </c:dLbl>
            <c:spPr>
              <a:solidFill>
                <a:schemeClr val="bg1"/>
              </a:solidFill>
              <a:ln>
                <a:noFill/>
              </a:ln>
              <a:effectLst/>
            </c:spPr>
            <c:dLblPos val="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鶏モデル!$AC$37:$AC$41</c:f>
              <c:numCache>
                <c:formatCode>m"月"d"日";@</c:formatCode>
                <c:ptCount val="5"/>
                <c:pt idx="0">
                  <c:v>46179</c:v>
                </c:pt>
                <c:pt idx="1">
                  <c:v>46247</c:v>
                </c:pt>
                <c:pt idx="2">
                  <c:v>46247</c:v>
                </c:pt>
                <c:pt idx="3">
                  <c:v>46305</c:v>
                </c:pt>
                <c:pt idx="4">
                  <c:v>46305</c:v>
                </c:pt>
              </c:numCache>
            </c:numRef>
          </c:xVal>
          <c:yVal>
            <c:numRef>
              <c:f>鶏モデル!$AD$37:$AD$41</c:f>
              <c:numCache>
                <c:formatCode>0.00</c:formatCode>
                <c:ptCount val="5"/>
                <c:pt idx="0">
                  <c:v>0</c:v>
                </c:pt>
                <c:pt idx="1">
                  <c:v>0</c:v>
                </c:pt>
                <c:pt idx="2">
                  <c:v>3.487914221620434</c:v>
                </c:pt>
                <c:pt idx="3">
                  <c:v>3.487914221620434</c:v>
                </c:pt>
                <c:pt idx="4">
                  <c:v>3.5951346338721302</c:v>
                </c:pt>
              </c:numCache>
            </c:numRef>
          </c:yVal>
          <c:smooth val="0"/>
          <c:extLst>
            <c:ext xmlns:c15="http://schemas.microsoft.com/office/drawing/2012/chart" uri="{02D57815-91ED-43cb-92C2-25804820EDAC}">
              <c15:datalabelsRange>
                <c15:f>鶏モデル!$AG$37:$AG$41</c15:f>
                <c15:dlblRangeCache>
                  <c:ptCount val="5"/>
                  <c:pt idx="1">
                    <c:v>基肥相当3.49</c:v>
                  </c:pt>
                  <c:pt idx="3">
                    <c:v>穂肥相当0.11</c:v>
                  </c:pt>
                </c15:dlblRangeCache>
              </c15:datalabelsRange>
            </c:ext>
            <c:ext xmlns:c16="http://schemas.microsoft.com/office/drawing/2014/chart" uri="{C3380CC4-5D6E-409C-BE32-E72D297353CC}">
              <c16:uniqueId val="{00000006-83CF-49F0-A444-39A123B667C8}"/>
            </c:ext>
          </c:extLst>
        </c:ser>
        <c:dLbls>
          <c:showLegendKey val="0"/>
          <c:showVal val="0"/>
          <c:showCatName val="0"/>
          <c:showSerName val="0"/>
          <c:showPercent val="0"/>
          <c:showBubbleSize val="0"/>
        </c:dLbls>
        <c:axId val="773712992"/>
        <c:axId val="1"/>
      </c:scatterChart>
      <c:dateAx>
        <c:axId val="773712992"/>
        <c:scaling>
          <c:orientation val="minMax"/>
        </c:scaling>
        <c:delete val="0"/>
        <c:axPos val="b"/>
        <c:numFmt formatCode="m/d" sourceLinked="1"/>
        <c:majorTickMark val="in"/>
        <c:minorTickMark val="none"/>
        <c:tickLblPos val="nextTo"/>
        <c:spPr>
          <a:ln w="3175">
            <a:solidFill>
              <a:srgbClr val="000000"/>
            </a:solidFill>
            <a:prstDash val="solid"/>
          </a:ln>
        </c:spPr>
        <c:txPr>
          <a:bodyPr rot="-5400000" vert="horz"/>
          <a:lstStyle/>
          <a:p>
            <a:pPr>
              <a:defRPr/>
            </a:pPr>
            <a:endParaRPr lang="ja-JP"/>
          </a:p>
        </c:txPr>
        <c:crossAx val="1"/>
        <c:crosses val="autoZero"/>
        <c:auto val="0"/>
        <c:lblOffset val="100"/>
        <c:baseTimeUnit val="days"/>
        <c:majorUnit val="1"/>
        <c:majorTimeUnit val="months"/>
        <c:minorUnit val="1"/>
        <c:minorTimeUnit val="months"/>
      </c:dateAx>
      <c:valAx>
        <c:axId val="1"/>
        <c:scaling>
          <c:orientation val="minMax"/>
          <c:min val="0"/>
        </c:scaling>
        <c:delete val="0"/>
        <c:axPos val="l"/>
        <c:title>
          <c:tx>
            <c:rich>
              <a:bodyPr/>
              <a:lstStyle/>
              <a:p>
                <a:pPr>
                  <a:defRPr/>
                </a:pPr>
                <a:r>
                  <a:rPr lang="ja-JP" altLang="en-US"/>
                  <a:t>窒素供給量</a:t>
                </a:r>
                <a:r>
                  <a:rPr lang="en-US" altLang="ja-JP"/>
                  <a:t>(kg/10a)</a:t>
                </a:r>
                <a:endParaRPr lang="ja-JP" altLang="en-US"/>
              </a:p>
            </c:rich>
          </c:tx>
          <c:overlay val="0"/>
        </c:title>
        <c:numFmt formatCode="0.0_ " sourceLinked="0"/>
        <c:majorTickMark val="in"/>
        <c:minorTickMark val="none"/>
        <c:tickLblPos val="nextTo"/>
        <c:spPr>
          <a:ln w="3175">
            <a:solidFill>
              <a:srgbClr val="000000"/>
            </a:solidFill>
            <a:prstDash val="solid"/>
          </a:ln>
        </c:spPr>
        <c:txPr>
          <a:bodyPr rot="0" vert="horz"/>
          <a:lstStyle/>
          <a:p>
            <a:pPr>
              <a:defRPr/>
            </a:pPr>
            <a:endParaRPr lang="ja-JP"/>
          </a:p>
        </c:txPr>
        <c:crossAx val="773712992"/>
        <c:crosses val="autoZero"/>
        <c:crossBetween val="between"/>
      </c:valAx>
      <c:spPr>
        <a:solidFill>
          <a:srgbClr val="FFFFCC"/>
        </a:solidFill>
        <a:ln w="12700">
          <a:noFill/>
          <a:prstDash val="solid"/>
        </a:ln>
      </c:spPr>
    </c:plotArea>
    <c:plotVisOnly val="1"/>
    <c:dispBlanksAs val="gap"/>
    <c:showDLblsOverMax val="0"/>
  </c:chart>
  <c:spPr>
    <a:solidFill>
      <a:srgbClr val="FFFFFF"/>
    </a:solidFill>
    <a:ln w="12700">
      <a:solidFill>
        <a:schemeClr val="tx1"/>
      </a:solidFill>
      <a:prstDash val="solid"/>
    </a:ln>
  </c:spPr>
  <c:txPr>
    <a:bodyPr/>
    <a:lstStyle/>
    <a:p>
      <a:pPr>
        <a:defRPr sz="800" b="0" i="0" u="none" strike="noStrike" baseline="0">
          <a:solidFill>
            <a:srgbClr val="000000"/>
          </a:solidFill>
          <a:latin typeface="Meiryo UI" panose="020B0604030504040204" pitchFamily="50" charset="-128"/>
          <a:ea typeface="Meiryo UI" panose="020B0604030504040204" pitchFamily="50" charset="-128"/>
          <a:cs typeface="ＭＳ Ｐゴシック"/>
        </a:defRPr>
      </a:pPr>
      <a:endParaRPr lang="ja-JP"/>
    </a:p>
  </c:txPr>
  <c:printSettings>
    <c:headerFooter alignWithMargins="0"/>
    <c:pageMargins b="1" l="0.75" r="0.75" t="1" header="0.51200000000000001" footer="0.51200000000000001"/>
    <c:pageSetup paperSize="9" orientation="landscape" horizontalDpi="-3" verticalDpi="0"/>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hyperlink" Target="https://www.pref.gifu.lg.jp/page/840.html" TargetMode="Externa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hyperlink" Target="https://www.pref.gifu.lg.jp/page/840.html" TargetMode="Externa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4</xdr:col>
      <xdr:colOff>514350</xdr:colOff>
      <xdr:row>19</xdr:row>
      <xdr:rowOff>57150</xdr:rowOff>
    </xdr:from>
    <xdr:to>
      <xdr:col>12</xdr:col>
      <xdr:colOff>238125</xdr:colOff>
      <xdr:row>35</xdr:row>
      <xdr:rowOff>123826</xdr:rowOff>
    </xdr:to>
    <xdr:graphicFrame macro="">
      <xdr:nvGraphicFramePr>
        <xdr:cNvPr id="5" name="グラフ 4">
          <a:extLst>
            <a:ext uri="{FF2B5EF4-FFF2-40B4-BE49-F238E27FC236}">
              <a16:creationId xmlns:a16="http://schemas.microsoft.com/office/drawing/2014/main" id="{6C7900EA-FA0A-4621-86D3-5C9D766CA9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xdr:col>
      <xdr:colOff>466725</xdr:colOff>
      <xdr:row>4</xdr:row>
      <xdr:rowOff>28575</xdr:rowOff>
    </xdr:from>
    <xdr:ext cx="2068699" cy="183384"/>
    <xdr:sp macro="" textlink="">
      <xdr:nvSpPr>
        <xdr:cNvPr id="2" name="テキスト ボックス 1">
          <a:hlinkClick xmlns:r="http://schemas.openxmlformats.org/officeDocument/2006/relationships" r:id="rId2"/>
          <a:extLst>
            <a:ext uri="{FF2B5EF4-FFF2-40B4-BE49-F238E27FC236}">
              <a16:creationId xmlns:a16="http://schemas.microsoft.com/office/drawing/2014/main" id="{C319E02E-526A-61C9-54B3-58717B268BC1}"/>
            </a:ext>
          </a:extLst>
        </xdr:cNvPr>
        <xdr:cNvSpPr txBox="1"/>
      </xdr:nvSpPr>
      <xdr:spPr>
        <a:xfrm>
          <a:off x="5591175" y="714375"/>
          <a:ext cx="2068699" cy="18338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36000" tIns="0" rIns="36000" bIns="0" rtlCol="0" anchor="t">
          <a:spAutoFit/>
        </a:bodyPr>
        <a:lstStyle/>
        <a:p>
          <a:r>
            <a:rPr kumimoji="1" lang="ja-JP" altLang="en-US" sz="1100" u="sng" kern="1200">
              <a:latin typeface="BIZ UDPゴシック" panose="020B0400000000000000" pitchFamily="50" charset="-128"/>
              <a:ea typeface="BIZ UDPゴシック" panose="020B0400000000000000" pitchFamily="50" charset="-128"/>
            </a:rPr>
            <a:t>リンク「岐阜県堆肥</a:t>
          </a:r>
          <a:r>
            <a:rPr kumimoji="1" lang="ja-JP" altLang="en-US" sz="1100" u="sng" kern="1200">
              <a:solidFill>
                <a:schemeClr val="tx1"/>
              </a:solidFill>
              <a:latin typeface="BIZ UDPゴシック" panose="020B0400000000000000" pitchFamily="50" charset="-128"/>
              <a:ea typeface="BIZ UDPゴシック" panose="020B0400000000000000" pitchFamily="50" charset="-128"/>
            </a:rPr>
            <a:t>供給者</a:t>
          </a:r>
          <a:r>
            <a:rPr kumimoji="1" lang="ja-JP" altLang="en-US" sz="1100" u="sng" kern="1200">
              <a:latin typeface="BIZ UDPゴシック" panose="020B0400000000000000" pitchFamily="50" charset="-128"/>
              <a:ea typeface="BIZ UDPゴシック" panose="020B0400000000000000" pitchFamily="50" charset="-128"/>
            </a:rPr>
            <a:t>リスト」</a:t>
          </a:r>
        </a:p>
      </xdr:txBody>
    </xdr:sp>
    <xdr:clientData/>
  </xdr:oneCellAnchor>
</xdr:wsDr>
</file>

<file path=xl/drawings/drawing2.xml><?xml version="1.0" encoding="utf-8"?>
<c:userShapes xmlns:c="http://schemas.openxmlformats.org/drawingml/2006/chart">
  <cdr:relSizeAnchor xmlns:cdr="http://schemas.openxmlformats.org/drawingml/2006/chartDrawing">
    <cdr:from>
      <cdr:x>0.59875</cdr:x>
      <cdr:y>0.3875</cdr:y>
    </cdr:from>
    <cdr:to>
      <cdr:x>0.89969</cdr:x>
      <cdr:y>0.7875</cdr:y>
    </cdr:to>
    <cdr:sp macro="" textlink="">
      <cdr:nvSpPr>
        <cdr:cNvPr id="2" name="テキスト ボックス 1">
          <a:extLst xmlns:a="http://schemas.openxmlformats.org/drawingml/2006/main">
            <a:ext uri="{FF2B5EF4-FFF2-40B4-BE49-F238E27FC236}">
              <a16:creationId xmlns:a16="http://schemas.microsoft.com/office/drawing/2014/main" id="{4E76F373-1B79-D566-AAEC-33DB15A60A49}"/>
            </a:ext>
          </a:extLst>
        </cdr:cNvPr>
        <cdr:cNvSpPr txBox="1"/>
      </cdr:nvSpPr>
      <cdr:spPr>
        <a:xfrm xmlns:a="http://schemas.openxmlformats.org/drawingml/2006/main">
          <a:off x="1819275" y="88582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userShapes>
</file>

<file path=xl/drawings/drawing3.xml><?xml version="1.0" encoding="utf-8"?>
<xdr:wsDr xmlns:xdr="http://schemas.openxmlformats.org/drawingml/2006/spreadsheetDrawing" xmlns:a="http://schemas.openxmlformats.org/drawingml/2006/main">
  <xdr:twoCellAnchor>
    <xdr:from>
      <xdr:col>4</xdr:col>
      <xdr:colOff>219075</xdr:colOff>
      <xdr:row>19</xdr:row>
      <xdr:rowOff>47625</xdr:rowOff>
    </xdr:from>
    <xdr:to>
      <xdr:col>10</xdr:col>
      <xdr:colOff>485775</xdr:colOff>
      <xdr:row>35</xdr:row>
      <xdr:rowOff>114301</xdr:rowOff>
    </xdr:to>
    <xdr:graphicFrame macro="">
      <xdr:nvGraphicFramePr>
        <xdr:cNvPr id="2" name="グラフ 1">
          <a:extLst>
            <a:ext uri="{FF2B5EF4-FFF2-40B4-BE49-F238E27FC236}">
              <a16:creationId xmlns:a16="http://schemas.microsoft.com/office/drawing/2014/main" id="{2AA69F8F-B9CD-4F97-A325-4868B4B819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xdr:col>
      <xdr:colOff>142875</xdr:colOff>
      <xdr:row>4</xdr:row>
      <xdr:rowOff>28575</xdr:rowOff>
    </xdr:from>
    <xdr:ext cx="2068699" cy="183384"/>
    <xdr:sp macro="" textlink="">
      <xdr:nvSpPr>
        <xdr:cNvPr id="5" name="テキスト ボックス 4">
          <a:hlinkClick xmlns:r="http://schemas.openxmlformats.org/officeDocument/2006/relationships" r:id="rId2"/>
          <a:extLst>
            <a:ext uri="{FF2B5EF4-FFF2-40B4-BE49-F238E27FC236}">
              <a16:creationId xmlns:a16="http://schemas.microsoft.com/office/drawing/2014/main" id="{72E6E064-4FAA-410C-8CA8-B9A1A75A794B}"/>
            </a:ext>
          </a:extLst>
        </xdr:cNvPr>
        <xdr:cNvSpPr txBox="1"/>
      </xdr:nvSpPr>
      <xdr:spPr>
        <a:xfrm>
          <a:off x="5314950" y="714375"/>
          <a:ext cx="2068699" cy="183384"/>
        </a:xfrm>
        <a:prstGeom prst="rect">
          <a:avLst/>
        </a:prstGeom>
        <a:solidFill>
          <a:sysClr val="window" lastClr="FFFFFF"/>
        </a:solidFill>
        <a:ln>
          <a:noFill/>
        </a:ln>
        <a:effectLst/>
      </xdr:spPr>
      <xdr:txBody>
        <a:bodyPr vertOverflow="clip" horzOverflow="clip" wrap="none" lIns="36000" tIns="0" rIns="3600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sng" strike="noStrike" kern="120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リンク「岐阜県堆肥供給者リスト」</a:t>
          </a:r>
        </a:p>
      </xdr:txBody>
    </xdr:sp>
    <xdr:clientData/>
  </xdr:oneCellAnchor>
</xdr:wsDr>
</file>

<file path=xl/drawings/drawing4.xml><?xml version="1.0" encoding="utf-8"?>
<c:userShapes xmlns:c="http://schemas.openxmlformats.org/drawingml/2006/chart">
  <cdr:relSizeAnchor xmlns:cdr="http://schemas.openxmlformats.org/drawingml/2006/chartDrawing">
    <cdr:from>
      <cdr:x>0.59875</cdr:x>
      <cdr:y>0.3875</cdr:y>
    </cdr:from>
    <cdr:to>
      <cdr:x>0.89969</cdr:x>
      <cdr:y>0.7875</cdr:y>
    </cdr:to>
    <cdr:sp macro="" textlink="">
      <cdr:nvSpPr>
        <cdr:cNvPr id="2" name="テキスト ボックス 1">
          <a:extLst xmlns:a="http://schemas.openxmlformats.org/drawingml/2006/main">
            <a:ext uri="{FF2B5EF4-FFF2-40B4-BE49-F238E27FC236}">
              <a16:creationId xmlns:a16="http://schemas.microsoft.com/office/drawing/2014/main" id="{4E76F373-1B79-D566-AAEC-33DB15A60A49}"/>
            </a:ext>
          </a:extLst>
        </cdr:cNvPr>
        <cdr:cNvSpPr txBox="1"/>
      </cdr:nvSpPr>
      <cdr:spPr>
        <a:xfrm xmlns:a="http://schemas.openxmlformats.org/drawingml/2006/main">
          <a:off x="1819275" y="88582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rentai.local\fsroot\1-31\&#65317;&#65326;&#65325;&#65331;\&#65396;&#65400;&#65406;&#65433;&#65411;&#65438;-&#65408;\&#28961;&#27231;&#21270;&#22793;&#2556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1-31\&#65317;&#65326;&#65325;&#65331;\&#65396;&#65400;&#65406;&#65433;&#65411;&#65438;-&#65408;\&#28961;&#27231;&#21270;&#22793;&#2556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31/&#65317;&#65326;&#65325;&#65331;/&#65396;&#65400;&#65406;&#65433;&#65411;&#65438;-&#65408;/&#28961;&#27231;&#21270;&#22793;&#2556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rentai.local\fssroot2\3008&#36786;&#25919;&#37096;\0748&#36786;&#26989;&#25216;&#34899;&#12475;&#12531;&#12479;&#12540;\&#20316;&#29289;&#37096;\90_&#22275;&#22580;&#22259;&amp;&#12473;&#12465;&#12472;&#12517;&#12540;&#12523;\&#25104;&#32318;&#26360;Fig\1-31\&#65317;&#65326;&#65325;&#65331;\&#65396;&#65400;&#65406;&#65433;&#65411;&#65438;-&#65408;\&#28961;&#27231;&#21270;&#22793;&#2556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rentai.local\fssroot2\3008&#36786;&#25919;&#37096;\0748&#36786;&#26989;&#25216;&#34899;&#12475;&#12531;&#12479;&#12540;\&#20316;&#29289;&#37096;\90_&#22275;&#22580;&#22259;&amp;&#12473;&#12465;&#12472;&#12517;&#12540;&#12523;\1-31\&#65317;&#65326;&#65325;&#65331;\&#65396;&#65400;&#65406;&#65433;&#65411;&#65438;-&#65408;\&#28961;&#27231;&#21270;&#22793;&#2556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1-31\&#65317;&#65326;&#65325;&#65331;\&#65396;&#65400;&#65406;&#65433;&#65411;&#65438;-&#65408;\&#28961;&#27231;&#21270;&#22793;&#2556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23398;&#20250;\H27&#30740;&#31350;&#22577;&#21578;\1-31\&#65317;&#65326;&#65325;&#65331;\&#65396;&#65400;&#65406;&#65433;&#65411;&#65438;-&#65408;\&#28961;&#27231;&#21270;&#22793;&#2556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1"/>
      <sheetName val="Graph2"/>
      <sheetName val="Graph3"/>
      <sheetName val="Sheet1"/>
      <sheetName val="Sheet2"/>
      <sheetName val="06愛知西施設ﾅｽ"/>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1"/>
      <sheetName val="Graph2"/>
      <sheetName val="Graph3"/>
      <sheetName val="Sheet1"/>
      <sheetName val="Sheet2"/>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1"/>
      <sheetName val="Graph2"/>
      <sheetName val="Graph3"/>
      <sheetName val="Sheet1"/>
      <sheetName val="Sheet2"/>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1"/>
      <sheetName val="Graph2"/>
      <sheetName val="Graph3"/>
      <sheetName val="Sheet1"/>
      <sheetName val="Sheet2"/>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1"/>
      <sheetName val="Graph2"/>
      <sheetName val="Graph3"/>
      <sheetName val="Sheet1"/>
      <sheetName val="Sheet2"/>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1"/>
      <sheetName val="Graph2"/>
      <sheetName val="Graph3"/>
      <sheetName val="Sheet1"/>
      <sheetName val="Sheet2"/>
    </sheetNames>
    <sheetDataSet>
      <sheetData sheetId="0"/>
      <sheetData sheetId="1"/>
      <sheetData sheetId="2"/>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1"/>
      <sheetName val="Graph2"/>
      <sheetName val="Graph3"/>
      <sheetName val="Sheet1"/>
      <sheetName val="Sheet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4C2BD-0271-452B-93A9-A45BFE5D1B20}">
  <sheetPr>
    <tabColor rgb="FFFFFF00"/>
  </sheetPr>
  <dimension ref="A1:Q41"/>
  <sheetViews>
    <sheetView tabSelected="1" view="pageBreakPreview" zoomScaleNormal="100" zoomScaleSheetLayoutView="100" workbookViewId="0">
      <selection activeCell="K46" sqref="K46"/>
    </sheetView>
  </sheetViews>
  <sheetFormatPr defaultRowHeight="13.5"/>
  <cols>
    <col min="4" max="4" width="1.25" customWidth="1"/>
    <col min="5" max="6" width="7.75" customWidth="1"/>
    <col min="7" max="7" width="11" customWidth="1"/>
    <col min="8" max="9" width="7.75" customWidth="1"/>
    <col min="10" max="10" width="9.5" customWidth="1"/>
    <col min="11" max="13" width="7.75" customWidth="1"/>
    <col min="14" max="14" width="1.375" customWidth="1"/>
    <col min="17" max="17" width="11.625" bestFit="1" customWidth="1"/>
  </cols>
  <sheetData>
    <row r="1" spans="1:15">
      <c r="D1" s="234" t="s">
        <v>175</v>
      </c>
      <c r="E1" s="234"/>
      <c r="F1" s="234"/>
      <c r="G1" s="234"/>
      <c r="H1" s="234"/>
      <c r="I1" s="234"/>
      <c r="J1" s="234"/>
      <c r="K1" s="234"/>
      <c r="L1" s="234"/>
      <c r="M1" s="234"/>
      <c r="N1" s="234"/>
    </row>
    <row r="2" spans="1:15">
      <c r="D2" s="234"/>
      <c r="E2" s="234"/>
      <c r="F2" s="234"/>
      <c r="G2" s="234"/>
      <c r="H2" s="234"/>
      <c r="I2" s="234"/>
      <c r="J2" s="234"/>
      <c r="K2" s="234"/>
      <c r="L2" s="234"/>
      <c r="M2" s="234"/>
      <c r="N2" s="234"/>
    </row>
    <row r="3" spans="1:15">
      <c r="D3" s="234"/>
      <c r="E3" s="234"/>
      <c r="F3" s="234"/>
      <c r="G3" s="234"/>
      <c r="H3" s="234"/>
      <c r="I3" s="234"/>
      <c r="J3" s="234"/>
      <c r="K3" s="234"/>
      <c r="L3" s="234"/>
      <c r="M3" s="234"/>
      <c r="N3" s="234"/>
    </row>
    <row r="4" spans="1:15">
      <c r="D4" s="234"/>
      <c r="E4" s="234"/>
      <c r="F4" s="234"/>
      <c r="G4" s="234"/>
      <c r="H4" s="234"/>
      <c r="I4" s="234"/>
      <c r="J4" s="234"/>
      <c r="K4" s="234"/>
      <c r="L4" s="234"/>
      <c r="M4" s="234"/>
      <c r="N4" s="234"/>
    </row>
    <row r="5" spans="1:15" ht="18" customHeight="1">
      <c r="D5" s="170"/>
      <c r="E5" s="170"/>
      <c r="F5" s="172"/>
      <c r="G5" s="173"/>
      <c r="H5" s="170"/>
      <c r="I5" s="170"/>
      <c r="J5" s="170"/>
      <c r="K5" s="170"/>
      <c r="L5" s="173"/>
      <c r="M5" s="173"/>
      <c r="N5" s="173"/>
    </row>
    <row r="6" spans="1:15" ht="15.75">
      <c r="D6" s="170"/>
      <c r="E6" s="235" t="s">
        <v>144</v>
      </c>
      <c r="F6" s="174" t="s">
        <v>145</v>
      </c>
      <c r="G6" s="175" t="s">
        <v>146</v>
      </c>
      <c r="H6" s="175" t="s">
        <v>147</v>
      </c>
      <c r="I6" s="175" t="s">
        <v>148</v>
      </c>
      <c r="J6" s="175" t="s">
        <v>149</v>
      </c>
      <c r="K6" s="175" t="s">
        <v>150</v>
      </c>
      <c r="L6" s="176" t="s">
        <v>77</v>
      </c>
      <c r="M6" s="176" t="s">
        <v>78</v>
      </c>
      <c r="N6" s="173"/>
    </row>
    <row r="7" spans="1:15" ht="24">
      <c r="D7" s="170"/>
      <c r="E7" s="236"/>
      <c r="F7" s="177" t="s">
        <v>151</v>
      </c>
      <c r="G7" s="175" t="s">
        <v>152</v>
      </c>
      <c r="H7" s="175" t="s">
        <v>153</v>
      </c>
      <c r="I7" s="175" t="s">
        <v>154</v>
      </c>
      <c r="J7" s="175" t="s">
        <v>155</v>
      </c>
      <c r="K7" s="175" t="s">
        <v>156</v>
      </c>
      <c r="L7" s="176" t="s">
        <v>159</v>
      </c>
      <c r="M7" s="176" t="s">
        <v>160</v>
      </c>
      <c r="N7" s="173"/>
    </row>
    <row r="8" spans="1:15" ht="16.5" thickBot="1">
      <c r="D8" s="170"/>
      <c r="E8" s="178" t="s">
        <v>157</v>
      </c>
      <c r="F8" s="237" t="s">
        <v>158</v>
      </c>
      <c r="G8" s="237"/>
      <c r="H8" s="237"/>
      <c r="I8" s="237"/>
      <c r="J8" s="237"/>
      <c r="K8" s="237"/>
      <c r="L8" s="238" t="s">
        <v>79</v>
      </c>
      <c r="M8" s="238"/>
      <c r="N8" s="173"/>
    </row>
    <row r="9" spans="1:15" ht="16.5" thickBot="1">
      <c r="A9" s="220"/>
      <c r="B9" s="220"/>
      <c r="C9" s="221" t="s">
        <v>168</v>
      </c>
      <c r="D9" s="170"/>
      <c r="E9" s="179">
        <v>21.711899791231744</v>
      </c>
      <c r="F9" s="180">
        <v>37.450000000000003</v>
      </c>
      <c r="G9" s="181">
        <v>48.340556001099685</v>
      </c>
      <c r="H9" s="181">
        <v>19.782345816240937</v>
      </c>
      <c r="I9" s="181">
        <v>45.909681417494568</v>
      </c>
      <c r="J9" s="181">
        <v>15.370767758488721</v>
      </c>
      <c r="K9" s="181">
        <v>8.6819968684759914</v>
      </c>
      <c r="L9" s="182">
        <v>444.9706024950558</v>
      </c>
      <c r="M9" s="183">
        <v>34.219042014278038</v>
      </c>
      <c r="N9" s="173"/>
      <c r="O9" s="152"/>
    </row>
    <row r="10" spans="1:15" ht="16.5" thickBot="1">
      <c r="A10" s="220"/>
      <c r="B10" s="220"/>
      <c r="C10" s="220"/>
      <c r="D10" s="170"/>
      <c r="E10" s="171"/>
      <c r="F10" s="172"/>
      <c r="G10" s="184"/>
      <c r="H10" s="185" t="s">
        <v>162</v>
      </c>
      <c r="I10" s="170"/>
      <c r="J10" s="170"/>
      <c r="K10" s="170"/>
      <c r="L10" s="173"/>
      <c r="M10" s="173"/>
      <c r="N10" s="173"/>
    </row>
    <row r="11" spans="1:15" ht="16.5" thickBot="1">
      <c r="A11" s="220"/>
      <c r="B11" s="220"/>
      <c r="C11" s="221" t="s">
        <v>169</v>
      </c>
      <c r="D11" s="170"/>
      <c r="E11" s="170"/>
      <c r="F11" s="186" t="s">
        <v>128</v>
      </c>
      <c r="G11" s="187">
        <v>300</v>
      </c>
      <c r="H11" s="188"/>
      <c r="I11" s="173"/>
      <c r="J11" s="173" t="s">
        <v>133</v>
      </c>
      <c r="K11" s="173"/>
      <c r="L11" s="173"/>
      <c r="M11" s="173"/>
      <c r="N11" s="173"/>
      <c r="O11" s="152"/>
    </row>
    <row r="12" spans="1:15" ht="16.5" thickBot="1">
      <c r="A12" s="220"/>
      <c r="B12" s="220"/>
      <c r="C12" s="220"/>
      <c r="D12" s="170"/>
      <c r="E12" s="173"/>
      <c r="F12" s="173"/>
      <c r="G12" s="173"/>
      <c r="H12" s="170"/>
      <c r="I12" s="173"/>
      <c r="J12" s="239" t="s">
        <v>173</v>
      </c>
      <c r="K12" s="240"/>
      <c r="L12" s="173"/>
      <c r="M12" s="173"/>
      <c r="N12" s="173"/>
    </row>
    <row r="13" spans="1:15" ht="17.25" thickBot="1">
      <c r="A13" s="220"/>
      <c r="B13" s="220"/>
      <c r="C13" s="221" t="s">
        <v>170</v>
      </c>
      <c r="D13" s="170"/>
      <c r="E13" s="170"/>
      <c r="F13" s="186" t="s">
        <v>127</v>
      </c>
      <c r="G13" s="189" t="s">
        <v>48</v>
      </c>
      <c r="H13" s="170"/>
      <c r="I13" s="173"/>
      <c r="J13" s="190" t="s">
        <v>29</v>
      </c>
      <c r="K13" s="191">
        <f ca="1">豚モデル!Z36</f>
        <v>3.775566330096046</v>
      </c>
      <c r="L13" s="173"/>
      <c r="M13" s="173"/>
      <c r="N13" s="173"/>
      <c r="O13" s="152"/>
    </row>
    <row r="14" spans="1:15" ht="17.25" customHeight="1" thickBot="1">
      <c r="A14" s="233" t="s">
        <v>424</v>
      </c>
      <c r="B14" s="233"/>
      <c r="C14" s="233"/>
      <c r="D14" s="170"/>
      <c r="E14" s="170"/>
      <c r="F14" s="192" t="s">
        <v>164</v>
      </c>
      <c r="G14" s="184"/>
      <c r="H14" s="193" t="s">
        <v>161</v>
      </c>
      <c r="I14" s="173"/>
      <c r="J14" s="194" t="s">
        <v>30</v>
      </c>
      <c r="K14" s="195">
        <f ca="1">豚モデル!Z37</f>
        <v>0.90098147382013716</v>
      </c>
      <c r="L14" s="173"/>
      <c r="M14" s="173"/>
      <c r="N14" s="173"/>
      <c r="O14" s="152"/>
    </row>
    <row r="15" spans="1:15" ht="17.25" thickBot="1">
      <c r="A15" s="233"/>
      <c r="B15" s="233"/>
      <c r="C15" s="233"/>
      <c r="D15" s="170"/>
      <c r="E15" s="170"/>
      <c r="F15" s="196" t="s">
        <v>33</v>
      </c>
      <c r="G15" s="228">
        <v>46174</v>
      </c>
      <c r="H15" s="170"/>
      <c r="I15" s="173"/>
      <c r="J15" s="198" t="s">
        <v>87</v>
      </c>
      <c r="K15" s="199">
        <f>G11/1000*G9</f>
        <v>14.502166800329904</v>
      </c>
      <c r="L15" s="173"/>
      <c r="M15" s="173"/>
      <c r="N15" s="173"/>
    </row>
    <row r="16" spans="1:15" ht="17.25" thickBot="1">
      <c r="A16" s="233"/>
      <c r="B16" s="233"/>
      <c r="C16" s="233"/>
      <c r="D16" s="170"/>
      <c r="E16" s="170"/>
      <c r="F16" s="196" t="s">
        <v>26</v>
      </c>
      <c r="G16" s="200">
        <v>46177</v>
      </c>
      <c r="H16" s="170"/>
      <c r="I16" s="173"/>
      <c r="J16" s="201" t="s">
        <v>88</v>
      </c>
      <c r="K16" s="202">
        <f>G11/1000*H9</f>
        <v>5.934703744872281</v>
      </c>
      <c r="L16" s="173"/>
      <c r="M16" s="173"/>
      <c r="N16" s="173"/>
    </row>
    <row r="17" spans="1:14" ht="17.25" thickBot="1">
      <c r="A17" s="220"/>
      <c r="B17" s="220"/>
      <c r="C17" s="221" t="s">
        <v>172</v>
      </c>
      <c r="D17" s="170"/>
      <c r="E17" s="170"/>
      <c r="F17" s="196" t="s">
        <v>28</v>
      </c>
      <c r="G17" s="197">
        <v>46247</v>
      </c>
      <c r="H17" s="170"/>
      <c r="I17" s="173"/>
      <c r="J17" s="203" t="s">
        <v>90</v>
      </c>
      <c r="K17" s="202">
        <f>G11/1000*I9</f>
        <v>13.77290442524837</v>
      </c>
      <c r="L17" s="173"/>
      <c r="M17" s="173"/>
      <c r="N17" s="173"/>
    </row>
    <row r="18" spans="1:14" ht="17.25" customHeight="1" thickBot="1">
      <c r="A18" s="219"/>
      <c r="B18" s="219"/>
      <c r="C18" s="219"/>
      <c r="D18" s="170"/>
      <c r="E18" s="170"/>
      <c r="F18" s="204" t="s">
        <v>27</v>
      </c>
      <c r="G18" s="205">
        <v>46326</v>
      </c>
      <c r="H18" s="170"/>
      <c r="I18" s="173"/>
      <c r="J18" s="206" t="s">
        <v>89</v>
      </c>
      <c r="K18" s="207">
        <f>G11/1000*J9</f>
        <v>4.6112303275466164</v>
      </c>
      <c r="L18" s="173"/>
      <c r="M18" s="173"/>
      <c r="N18" s="173"/>
    </row>
    <row r="19" spans="1:14" ht="15.75">
      <c r="A19" s="219"/>
      <c r="B19" s="219"/>
      <c r="C19" s="219"/>
      <c r="D19" s="170"/>
      <c r="E19" s="170"/>
      <c r="F19" s="173"/>
      <c r="G19" s="173"/>
      <c r="H19" s="170"/>
      <c r="I19" s="170"/>
      <c r="J19" s="170"/>
      <c r="K19" s="170"/>
      <c r="L19" s="173"/>
      <c r="M19" s="173"/>
      <c r="N19" s="173"/>
    </row>
    <row r="20" spans="1:14" ht="15.75">
      <c r="A20" s="219"/>
      <c r="B20" s="219"/>
      <c r="C20" s="219"/>
      <c r="D20" s="170"/>
      <c r="E20" s="170"/>
      <c r="F20" s="170"/>
      <c r="G20" s="170"/>
      <c r="H20" s="170"/>
      <c r="I20" s="170"/>
      <c r="J20" s="170"/>
      <c r="K20" s="170"/>
      <c r="L20" s="173"/>
      <c r="M20" s="173"/>
      <c r="N20" s="173"/>
    </row>
    <row r="21" spans="1:14" ht="15.75">
      <c r="A21" s="219"/>
      <c r="B21" s="219"/>
      <c r="C21" s="219"/>
      <c r="D21" s="170"/>
      <c r="E21" s="170"/>
      <c r="F21" s="170"/>
      <c r="G21" s="170"/>
      <c r="H21" s="170"/>
      <c r="I21" s="170"/>
      <c r="J21" s="170"/>
      <c r="K21" s="170"/>
      <c r="L21" s="173"/>
      <c r="M21" s="173"/>
      <c r="N21" s="173"/>
    </row>
    <row r="22" spans="1:14" ht="15.75">
      <c r="A22" s="219"/>
      <c r="B22" s="219"/>
      <c r="C22" s="219"/>
      <c r="D22" s="170"/>
      <c r="E22" s="170"/>
      <c r="F22" s="170"/>
      <c r="G22" s="170"/>
      <c r="H22" s="170"/>
      <c r="I22" s="170"/>
      <c r="J22" s="170"/>
      <c r="K22" s="170"/>
      <c r="L22" s="173"/>
      <c r="M22" s="173"/>
      <c r="N22" s="173"/>
    </row>
    <row r="23" spans="1:14" ht="15.75">
      <c r="A23" s="219"/>
      <c r="B23" s="219"/>
      <c r="C23" s="219"/>
      <c r="D23" s="170"/>
      <c r="E23" s="170"/>
      <c r="F23" s="170"/>
      <c r="G23" s="170"/>
      <c r="H23" s="170"/>
      <c r="I23" s="170"/>
      <c r="J23" s="170"/>
      <c r="K23" s="170"/>
      <c r="L23" s="173"/>
      <c r="M23" s="173"/>
      <c r="N23" s="173"/>
    </row>
    <row r="24" spans="1:14" ht="15.75">
      <c r="A24" s="219"/>
      <c r="B24" s="219"/>
      <c r="C24" s="219"/>
      <c r="D24" s="170"/>
      <c r="E24" s="170"/>
      <c r="F24" s="170"/>
      <c r="G24" s="170"/>
      <c r="H24" s="170"/>
      <c r="I24" s="170"/>
      <c r="J24" s="170"/>
      <c r="K24" s="170"/>
      <c r="L24" s="173"/>
      <c r="M24" s="173"/>
      <c r="N24" s="173"/>
    </row>
    <row r="25" spans="1:14" ht="15.75">
      <c r="A25" s="219"/>
      <c r="B25" s="219"/>
      <c r="C25" s="219"/>
      <c r="D25" s="170"/>
      <c r="E25" s="170"/>
      <c r="F25" s="170"/>
      <c r="G25" s="170"/>
      <c r="H25" s="170"/>
      <c r="I25" s="170"/>
      <c r="J25" s="170"/>
      <c r="K25" s="170"/>
      <c r="L25" s="173"/>
      <c r="M25" s="173"/>
      <c r="N25" s="173"/>
    </row>
    <row r="26" spans="1:14" ht="15.75">
      <c r="A26" s="219"/>
      <c r="B26" s="219"/>
      <c r="C26" s="219"/>
      <c r="D26" s="170"/>
      <c r="E26" s="170"/>
      <c r="F26" s="170"/>
      <c r="G26" s="170"/>
      <c r="H26" s="170"/>
      <c r="I26" s="170"/>
      <c r="J26" s="170"/>
      <c r="K26" s="170"/>
      <c r="L26" s="173"/>
      <c r="M26" s="173"/>
      <c r="N26" s="173"/>
    </row>
    <row r="27" spans="1:14" ht="15.75">
      <c r="D27" s="170"/>
      <c r="E27" s="170"/>
      <c r="F27" s="170"/>
      <c r="G27" s="170"/>
      <c r="H27" s="170"/>
      <c r="I27" s="170"/>
      <c r="J27" s="170"/>
      <c r="K27" s="170"/>
      <c r="L27" s="173"/>
      <c r="M27" s="173"/>
      <c r="N27" s="173"/>
    </row>
    <row r="28" spans="1:14" ht="15.75">
      <c r="D28" s="170"/>
      <c r="E28" s="170"/>
      <c r="F28" s="170"/>
      <c r="G28" s="170"/>
      <c r="H28" s="170"/>
      <c r="I28" s="170"/>
      <c r="J28" s="170"/>
      <c r="K28" s="170"/>
      <c r="L28" s="173"/>
      <c r="M28" s="173"/>
      <c r="N28" s="173"/>
    </row>
    <row r="29" spans="1:14" ht="15.75">
      <c r="D29" s="170"/>
      <c r="E29" s="170"/>
      <c r="F29" s="170"/>
      <c r="G29" s="170"/>
      <c r="H29" s="170"/>
      <c r="I29" s="170"/>
      <c r="J29" s="170"/>
      <c r="K29" s="170"/>
      <c r="L29" s="173"/>
      <c r="M29" s="173"/>
      <c r="N29" s="173"/>
    </row>
    <row r="30" spans="1:14" ht="15.75">
      <c r="D30" s="170"/>
      <c r="E30" s="170"/>
      <c r="F30" s="170"/>
      <c r="G30" s="170"/>
      <c r="H30" s="170"/>
      <c r="I30" s="170"/>
      <c r="J30" s="170"/>
      <c r="K30" s="170"/>
      <c r="L30" s="173"/>
      <c r="M30" s="173"/>
      <c r="N30" s="173"/>
    </row>
    <row r="31" spans="1:14" ht="15.75">
      <c r="D31" s="170"/>
      <c r="E31" s="170"/>
      <c r="F31" s="170"/>
      <c r="G31" s="170"/>
      <c r="H31" s="170"/>
      <c r="I31" s="170"/>
      <c r="J31" s="170"/>
      <c r="K31" s="170"/>
      <c r="L31" s="173"/>
      <c r="M31" s="173"/>
      <c r="N31" s="173"/>
    </row>
    <row r="32" spans="1:14" ht="15.75">
      <c r="D32" s="170"/>
      <c r="E32" s="170"/>
      <c r="F32" s="170"/>
      <c r="G32" s="170"/>
      <c r="H32" s="170"/>
      <c r="I32" s="170"/>
      <c r="J32" s="170"/>
      <c r="K32" s="170"/>
      <c r="L32" s="173"/>
      <c r="M32" s="173"/>
      <c r="N32" s="173"/>
    </row>
    <row r="33" spans="4:17" ht="15.75">
      <c r="D33" s="170"/>
      <c r="E33" s="170"/>
      <c r="F33" s="170"/>
      <c r="G33" s="170"/>
      <c r="H33" s="170"/>
      <c r="I33" s="170"/>
      <c r="J33" s="170"/>
      <c r="K33" s="170"/>
      <c r="L33" s="173"/>
      <c r="M33" s="173"/>
      <c r="N33" s="173"/>
    </row>
    <row r="34" spans="4:17" ht="15.75">
      <c r="D34" s="170"/>
      <c r="E34" s="170"/>
      <c r="F34" s="170"/>
      <c r="G34" s="170"/>
      <c r="H34" s="170"/>
      <c r="I34" s="170"/>
      <c r="J34" s="170"/>
      <c r="K34" s="170"/>
      <c r="L34" s="173"/>
      <c r="M34" s="173"/>
      <c r="N34" s="173"/>
    </row>
    <row r="35" spans="4:17" ht="15.75">
      <c r="D35" s="170"/>
      <c r="E35" s="170"/>
      <c r="F35" s="170"/>
      <c r="G35" s="170"/>
      <c r="H35" s="170"/>
      <c r="I35" s="170"/>
      <c r="J35" s="170"/>
      <c r="K35" s="170"/>
      <c r="L35" s="173"/>
      <c r="M35" s="173"/>
      <c r="N35" s="173"/>
    </row>
    <row r="36" spans="4:17" ht="15.75">
      <c r="D36" s="170"/>
      <c r="E36" s="170"/>
      <c r="F36" s="170"/>
      <c r="G36" s="170"/>
      <c r="H36" s="170"/>
      <c r="I36" s="170"/>
      <c r="J36" s="170"/>
      <c r="K36" s="170"/>
      <c r="L36" s="173"/>
      <c r="M36" s="173"/>
      <c r="N36" s="222" t="s">
        <v>432</v>
      </c>
    </row>
    <row r="37" spans="4:17" ht="15.75" customHeight="1">
      <c r="D37" s="233" t="s">
        <v>174</v>
      </c>
      <c r="E37" s="233"/>
      <c r="F37" s="233"/>
      <c r="G37" s="233"/>
      <c r="H37" s="233"/>
      <c r="I37" s="233"/>
      <c r="J37" s="233"/>
      <c r="K37" s="233"/>
      <c r="L37" s="233"/>
      <c r="M37" s="233"/>
      <c r="N37" s="233"/>
    </row>
    <row r="38" spans="4:17">
      <c r="D38" s="233"/>
      <c r="E38" s="233"/>
      <c r="F38" s="233"/>
      <c r="G38" s="233"/>
      <c r="H38" s="233"/>
      <c r="I38" s="233"/>
      <c r="J38" s="233"/>
      <c r="K38" s="233"/>
      <c r="L38" s="233"/>
      <c r="M38" s="233"/>
      <c r="N38" s="233"/>
    </row>
    <row r="40" spans="4:17">
      <c r="E40" s="166"/>
      <c r="F40" s="166"/>
      <c r="G40" s="166"/>
      <c r="H40" s="166"/>
      <c r="I40" s="166"/>
      <c r="J40" s="166"/>
      <c r="K40" s="166"/>
    </row>
    <row r="41" spans="4:17">
      <c r="E41" s="166"/>
      <c r="F41" s="166"/>
      <c r="G41" s="166"/>
      <c r="H41" s="166"/>
      <c r="I41" s="166"/>
      <c r="J41" s="166"/>
      <c r="K41" s="166"/>
      <c r="Q41" s="161"/>
    </row>
  </sheetData>
  <mergeCells count="7">
    <mergeCell ref="D37:N38"/>
    <mergeCell ref="A14:C16"/>
    <mergeCell ref="D1:N4"/>
    <mergeCell ref="E6:E7"/>
    <mergeCell ref="F8:K8"/>
    <mergeCell ref="L8:M8"/>
    <mergeCell ref="J12:K12"/>
  </mergeCells>
  <phoneticPr fontId="3"/>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6F72706B-670B-40CD-ABD0-B03F9542AC23}">
          <x14:formula1>
            <xm:f>豚気温!$D$2:$AB$2</xm:f>
          </x14:formula1>
          <xm:sqref>G13</xm:sqref>
        </x14:dataValidation>
        <x14:dataValidation type="list" allowBlank="1" showInputMessage="1" showErrorMessage="1" xr:uid="{899A2094-CC18-4AA2-BDD7-2EBE2D585902}">
          <x14:formula1>
            <xm:f>豚参照セル!$B$347:$B$429</xm:f>
          </x14:formula1>
          <xm:sqref>G18</xm:sqref>
        </x14:dataValidation>
        <x14:dataValidation type="list" allowBlank="1" showInputMessage="1" showErrorMessage="1" xr:uid="{433BB6D7-FBCD-41E0-9598-A0830063F8F0}">
          <x14:formula1>
            <xm:f>豚参照セル!$B$302:$B$368</xm:f>
          </x14:formula1>
          <xm:sqref>G17</xm:sqref>
        </x14:dataValidation>
        <x14:dataValidation type="list" allowBlank="1" showInputMessage="1" showErrorMessage="1" xr:uid="{6116CF22-5370-49DE-947B-4F782C427F0C}">
          <x14:formula1>
            <xm:f>豚参照セル!$C$4:$C$105</xm:f>
          </x14:formula1>
          <xm:sqref>G16</xm:sqref>
        </x14:dataValidation>
        <x14:dataValidation type="list" allowBlank="1" showInputMessage="1" showErrorMessage="1" xr:uid="{508E1093-63AE-4DDD-A922-EA05C1DDEF3D}">
          <x14:formula1>
            <xm:f>豚参照セル!$B$4:$B$306</xm:f>
          </x14:formula1>
          <xm:sqref>G15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CE63A-08C1-4BF0-B36F-0574DDD17993}">
  <dimension ref="A1:AE488"/>
  <sheetViews>
    <sheetView workbookViewId="0">
      <selection activeCell="B7" sqref="B7"/>
    </sheetView>
  </sheetViews>
  <sheetFormatPr defaultRowHeight="11.25"/>
  <cols>
    <col min="1" max="1" width="6.875" style="2" customWidth="1"/>
    <col min="2" max="2" width="6.375" style="2" customWidth="1"/>
    <col min="3" max="3" width="3.5" style="2" customWidth="1"/>
    <col min="4" max="4" width="7.5" style="2" customWidth="1"/>
    <col min="5" max="8" width="6.25" style="2" customWidth="1"/>
    <col min="9" max="10" width="6.25" style="3" customWidth="1"/>
    <col min="11" max="11" width="3" style="3" customWidth="1"/>
    <col min="12" max="13" width="6.25" style="4" customWidth="1"/>
    <col min="14" max="15" width="9" style="2"/>
    <col min="16" max="16" width="8.375" style="2" customWidth="1"/>
    <col min="17" max="18" width="6" style="2" customWidth="1"/>
    <col min="19" max="30" width="9.125" style="2" customWidth="1"/>
    <col min="31" max="256" width="9" style="2"/>
    <col min="257" max="257" width="6.875" style="2" customWidth="1"/>
    <col min="258" max="258" width="6.375" style="2" customWidth="1"/>
    <col min="259" max="259" width="3.5" style="2" customWidth="1"/>
    <col min="260" max="260" width="7.5" style="2" customWidth="1"/>
    <col min="261" max="264" width="6.25" style="2" customWidth="1"/>
    <col min="265" max="265" width="3" style="2" customWidth="1"/>
    <col min="266" max="267" width="6.25" style="2" customWidth="1"/>
    <col min="268" max="269" width="9" style="2"/>
    <col min="270" max="274" width="6" style="2" customWidth="1"/>
    <col min="275" max="286" width="5.25" style="2" customWidth="1"/>
    <col min="287" max="512" width="9" style="2"/>
    <col min="513" max="513" width="6.875" style="2" customWidth="1"/>
    <col min="514" max="514" width="6.375" style="2" customWidth="1"/>
    <col min="515" max="515" width="3.5" style="2" customWidth="1"/>
    <col min="516" max="516" width="7.5" style="2" customWidth="1"/>
    <col min="517" max="520" width="6.25" style="2" customWidth="1"/>
    <col min="521" max="521" width="3" style="2" customWidth="1"/>
    <col min="522" max="523" width="6.25" style="2" customWidth="1"/>
    <col min="524" max="525" width="9" style="2"/>
    <col min="526" max="530" width="6" style="2" customWidth="1"/>
    <col min="531" max="542" width="5.25" style="2" customWidth="1"/>
    <col min="543" max="768" width="9" style="2"/>
    <col min="769" max="769" width="6.875" style="2" customWidth="1"/>
    <col min="770" max="770" width="6.375" style="2" customWidth="1"/>
    <col min="771" max="771" width="3.5" style="2" customWidth="1"/>
    <col min="772" max="772" width="7.5" style="2" customWidth="1"/>
    <col min="773" max="776" width="6.25" style="2" customWidth="1"/>
    <col min="777" max="777" width="3" style="2" customWidth="1"/>
    <col min="778" max="779" width="6.25" style="2" customWidth="1"/>
    <col min="780" max="781" width="9" style="2"/>
    <col min="782" max="786" width="6" style="2" customWidth="1"/>
    <col min="787" max="798" width="5.25" style="2" customWidth="1"/>
    <col min="799" max="1024" width="9" style="2"/>
    <col min="1025" max="1025" width="6.875" style="2" customWidth="1"/>
    <col min="1026" max="1026" width="6.375" style="2" customWidth="1"/>
    <col min="1027" max="1027" width="3.5" style="2" customWidth="1"/>
    <col min="1028" max="1028" width="7.5" style="2" customWidth="1"/>
    <col min="1029" max="1032" width="6.25" style="2" customWidth="1"/>
    <col min="1033" max="1033" width="3" style="2" customWidth="1"/>
    <col min="1034" max="1035" width="6.25" style="2" customWidth="1"/>
    <col min="1036" max="1037" width="9" style="2"/>
    <col min="1038" max="1042" width="6" style="2" customWidth="1"/>
    <col min="1043" max="1054" width="5.25" style="2" customWidth="1"/>
    <col min="1055" max="1280" width="9" style="2"/>
    <col min="1281" max="1281" width="6.875" style="2" customWidth="1"/>
    <col min="1282" max="1282" width="6.375" style="2" customWidth="1"/>
    <col min="1283" max="1283" width="3.5" style="2" customWidth="1"/>
    <col min="1284" max="1284" width="7.5" style="2" customWidth="1"/>
    <col min="1285" max="1288" width="6.25" style="2" customWidth="1"/>
    <col min="1289" max="1289" width="3" style="2" customWidth="1"/>
    <col min="1290" max="1291" width="6.25" style="2" customWidth="1"/>
    <col min="1292" max="1293" width="9" style="2"/>
    <col min="1294" max="1298" width="6" style="2" customWidth="1"/>
    <col min="1299" max="1310" width="5.25" style="2" customWidth="1"/>
    <col min="1311" max="1536" width="9" style="2"/>
    <col min="1537" max="1537" width="6.875" style="2" customWidth="1"/>
    <col min="1538" max="1538" width="6.375" style="2" customWidth="1"/>
    <col min="1539" max="1539" width="3.5" style="2" customWidth="1"/>
    <col min="1540" max="1540" width="7.5" style="2" customWidth="1"/>
    <col min="1541" max="1544" width="6.25" style="2" customWidth="1"/>
    <col min="1545" max="1545" width="3" style="2" customWidth="1"/>
    <col min="1546" max="1547" width="6.25" style="2" customWidth="1"/>
    <col min="1548" max="1549" width="9" style="2"/>
    <col min="1550" max="1554" width="6" style="2" customWidth="1"/>
    <col min="1555" max="1566" width="5.25" style="2" customWidth="1"/>
    <col min="1567" max="1792" width="9" style="2"/>
    <col min="1793" max="1793" width="6.875" style="2" customWidth="1"/>
    <col min="1794" max="1794" width="6.375" style="2" customWidth="1"/>
    <col min="1795" max="1795" width="3.5" style="2" customWidth="1"/>
    <col min="1796" max="1796" width="7.5" style="2" customWidth="1"/>
    <col min="1797" max="1800" width="6.25" style="2" customWidth="1"/>
    <col min="1801" max="1801" width="3" style="2" customWidth="1"/>
    <col min="1802" max="1803" width="6.25" style="2" customWidth="1"/>
    <col min="1804" max="1805" width="9" style="2"/>
    <col min="1806" max="1810" width="6" style="2" customWidth="1"/>
    <col min="1811" max="1822" width="5.25" style="2" customWidth="1"/>
    <col min="1823" max="2048" width="9" style="2"/>
    <col min="2049" max="2049" width="6.875" style="2" customWidth="1"/>
    <col min="2050" max="2050" width="6.375" style="2" customWidth="1"/>
    <col min="2051" max="2051" width="3.5" style="2" customWidth="1"/>
    <col min="2052" max="2052" width="7.5" style="2" customWidth="1"/>
    <col min="2053" max="2056" width="6.25" style="2" customWidth="1"/>
    <col min="2057" max="2057" width="3" style="2" customWidth="1"/>
    <col min="2058" max="2059" width="6.25" style="2" customWidth="1"/>
    <col min="2060" max="2061" width="9" style="2"/>
    <col min="2062" max="2066" width="6" style="2" customWidth="1"/>
    <col min="2067" max="2078" width="5.25" style="2" customWidth="1"/>
    <col min="2079" max="2304" width="9" style="2"/>
    <col min="2305" max="2305" width="6.875" style="2" customWidth="1"/>
    <col min="2306" max="2306" width="6.375" style="2" customWidth="1"/>
    <col min="2307" max="2307" width="3.5" style="2" customWidth="1"/>
    <col min="2308" max="2308" width="7.5" style="2" customWidth="1"/>
    <col min="2309" max="2312" width="6.25" style="2" customWidth="1"/>
    <col min="2313" max="2313" width="3" style="2" customWidth="1"/>
    <col min="2314" max="2315" width="6.25" style="2" customWidth="1"/>
    <col min="2316" max="2317" width="9" style="2"/>
    <col min="2318" max="2322" width="6" style="2" customWidth="1"/>
    <col min="2323" max="2334" width="5.25" style="2" customWidth="1"/>
    <col min="2335" max="2560" width="9" style="2"/>
    <col min="2561" max="2561" width="6.875" style="2" customWidth="1"/>
    <col min="2562" max="2562" width="6.375" style="2" customWidth="1"/>
    <col min="2563" max="2563" width="3.5" style="2" customWidth="1"/>
    <col min="2564" max="2564" width="7.5" style="2" customWidth="1"/>
    <col min="2565" max="2568" width="6.25" style="2" customWidth="1"/>
    <col min="2569" max="2569" width="3" style="2" customWidth="1"/>
    <col min="2570" max="2571" width="6.25" style="2" customWidth="1"/>
    <col min="2572" max="2573" width="9" style="2"/>
    <col min="2574" max="2578" width="6" style="2" customWidth="1"/>
    <col min="2579" max="2590" width="5.25" style="2" customWidth="1"/>
    <col min="2591" max="2816" width="9" style="2"/>
    <col min="2817" max="2817" width="6.875" style="2" customWidth="1"/>
    <col min="2818" max="2818" width="6.375" style="2" customWidth="1"/>
    <col min="2819" max="2819" width="3.5" style="2" customWidth="1"/>
    <col min="2820" max="2820" width="7.5" style="2" customWidth="1"/>
    <col min="2821" max="2824" width="6.25" style="2" customWidth="1"/>
    <col min="2825" max="2825" width="3" style="2" customWidth="1"/>
    <col min="2826" max="2827" width="6.25" style="2" customWidth="1"/>
    <col min="2828" max="2829" width="9" style="2"/>
    <col min="2830" max="2834" width="6" style="2" customWidth="1"/>
    <col min="2835" max="2846" width="5.25" style="2" customWidth="1"/>
    <col min="2847" max="3072" width="9" style="2"/>
    <col min="3073" max="3073" width="6.875" style="2" customWidth="1"/>
    <col min="3074" max="3074" width="6.375" style="2" customWidth="1"/>
    <col min="3075" max="3075" width="3.5" style="2" customWidth="1"/>
    <col min="3076" max="3076" width="7.5" style="2" customWidth="1"/>
    <col min="3077" max="3080" width="6.25" style="2" customWidth="1"/>
    <col min="3081" max="3081" width="3" style="2" customWidth="1"/>
    <col min="3082" max="3083" width="6.25" style="2" customWidth="1"/>
    <col min="3084" max="3085" width="9" style="2"/>
    <col min="3086" max="3090" width="6" style="2" customWidth="1"/>
    <col min="3091" max="3102" width="5.25" style="2" customWidth="1"/>
    <col min="3103" max="3328" width="9" style="2"/>
    <col min="3329" max="3329" width="6.875" style="2" customWidth="1"/>
    <col min="3330" max="3330" width="6.375" style="2" customWidth="1"/>
    <col min="3331" max="3331" width="3.5" style="2" customWidth="1"/>
    <col min="3332" max="3332" width="7.5" style="2" customWidth="1"/>
    <col min="3333" max="3336" width="6.25" style="2" customWidth="1"/>
    <col min="3337" max="3337" width="3" style="2" customWidth="1"/>
    <col min="3338" max="3339" width="6.25" style="2" customWidth="1"/>
    <col min="3340" max="3341" width="9" style="2"/>
    <col min="3342" max="3346" width="6" style="2" customWidth="1"/>
    <col min="3347" max="3358" width="5.25" style="2" customWidth="1"/>
    <col min="3359" max="3584" width="9" style="2"/>
    <col min="3585" max="3585" width="6.875" style="2" customWidth="1"/>
    <col min="3586" max="3586" width="6.375" style="2" customWidth="1"/>
    <col min="3587" max="3587" width="3.5" style="2" customWidth="1"/>
    <col min="3588" max="3588" width="7.5" style="2" customWidth="1"/>
    <col min="3589" max="3592" width="6.25" style="2" customWidth="1"/>
    <col min="3593" max="3593" width="3" style="2" customWidth="1"/>
    <col min="3594" max="3595" width="6.25" style="2" customWidth="1"/>
    <col min="3596" max="3597" width="9" style="2"/>
    <col min="3598" max="3602" width="6" style="2" customWidth="1"/>
    <col min="3603" max="3614" width="5.25" style="2" customWidth="1"/>
    <col min="3615" max="3840" width="9" style="2"/>
    <col min="3841" max="3841" width="6.875" style="2" customWidth="1"/>
    <col min="3842" max="3842" width="6.375" style="2" customWidth="1"/>
    <col min="3843" max="3843" width="3.5" style="2" customWidth="1"/>
    <col min="3844" max="3844" width="7.5" style="2" customWidth="1"/>
    <col min="3845" max="3848" width="6.25" style="2" customWidth="1"/>
    <col min="3849" max="3849" width="3" style="2" customWidth="1"/>
    <col min="3850" max="3851" width="6.25" style="2" customWidth="1"/>
    <col min="3852" max="3853" width="9" style="2"/>
    <col min="3854" max="3858" width="6" style="2" customWidth="1"/>
    <col min="3859" max="3870" width="5.25" style="2" customWidth="1"/>
    <col min="3871" max="4096" width="9" style="2"/>
    <col min="4097" max="4097" width="6.875" style="2" customWidth="1"/>
    <col min="4098" max="4098" width="6.375" style="2" customWidth="1"/>
    <col min="4099" max="4099" width="3.5" style="2" customWidth="1"/>
    <col min="4100" max="4100" width="7.5" style="2" customWidth="1"/>
    <col min="4101" max="4104" width="6.25" style="2" customWidth="1"/>
    <col min="4105" max="4105" width="3" style="2" customWidth="1"/>
    <col min="4106" max="4107" width="6.25" style="2" customWidth="1"/>
    <col min="4108" max="4109" width="9" style="2"/>
    <col min="4110" max="4114" width="6" style="2" customWidth="1"/>
    <col min="4115" max="4126" width="5.25" style="2" customWidth="1"/>
    <col min="4127" max="4352" width="9" style="2"/>
    <col min="4353" max="4353" width="6.875" style="2" customWidth="1"/>
    <col min="4354" max="4354" width="6.375" style="2" customWidth="1"/>
    <col min="4355" max="4355" width="3.5" style="2" customWidth="1"/>
    <col min="4356" max="4356" width="7.5" style="2" customWidth="1"/>
    <col min="4357" max="4360" width="6.25" style="2" customWidth="1"/>
    <col min="4361" max="4361" width="3" style="2" customWidth="1"/>
    <col min="4362" max="4363" width="6.25" style="2" customWidth="1"/>
    <col min="4364" max="4365" width="9" style="2"/>
    <col min="4366" max="4370" width="6" style="2" customWidth="1"/>
    <col min="4371" max="4382" width="5.25" style="2" customWidth="1"/>
    <col min="4383" max="4608" width="9" style="2"/>
    <col min="4609" max="4609" width="6.875" style="2" customWidth="1"/>
    <col min="4610" max="4610" width="6.375" style="2" customWidth="1"/>
    <col min="4611" max="4611" width="3.5" style="2" customWidth="1"/>
    <col min="4612" max="4612" width="7.5" style="2" customWidth="1"/>
    <col min="4613" max="4616" width="6.25" style="2" customWidth="1"/>
    <col min="4617" max="4617" width="3" style="2" customWidth="1"/>
    <col min="4618" max="4619" width="6.25" style="2" customWidth="1"/>
    <col min="4620" max="4621" width="9" style="2"/>
    <col min="4622" max="4626" width="6" style="2" customWidth="1"/>
    <col min="4627" max="4638" width="5.25" style="2" customWidth="1"/>
    <col min="4639" max="4864" width="9" style="2"/>
    <col min="4865" max="4865" width="6.875" style="2" customWidth="1"/>
    <col min="4866" max="4866" width="6.375" style="2" customWidth="1"/>
    <col min="4867" max="4867" width="3.5" style="2" customWidth="1"/>
    <col min="4868" max="4868" width="7.5" style="2" customWidth="1"/>
    <col min="4869" max="4872" width="6.25" style="2" customWidth="1"/>
    <col min="4873" max="4873" width="3" style="2" customWidth="1"/>
    <col min="4874" max="4875" width="6.25" style="2" customWidth="1"/>
    <col min="4876" max="4877" width="9" style="2"/>
    <col min="4878" max="4882" width="6" style="2" customWidth="1"/>
    <col min="4883" max="4894" width="5.25" style="2" customWidth="1"/>
    <col min="4895" max="5120" width="9" style="2"/>
    <col min="5121" max="5121" width="6.875" style="2" customWidth="1"/>
    <col min="5122" max="5122" width="6.375" style="2" customWidth="1"/>
    <col min="5123" max="5123" width="3.5" style="2" customWidth="1"/>
    <col min="5124" max="5124" width="7.5" style="2" customWidth="1"/>
    <col min="5125" max="5128" width="6.25" style="2" customWidth="1"/>
    <col min="5129" max="5129" width="3" style="2" customWidth="1"/>
    <col min="5130" max="5131" width="6.25" style="2" customWidth="1"/>
    <col min="5132" max="5133" width="9" style="2"/>
    <col min="5134" max="5138" width="6" style="2" customWidth="1"/>
    <col min="5139" max="5150" width="5.25" style="2" customWidth="1"/>
    <col min="5151" max="5376" width="9" style="2"/>
    <col min="5377" max="5377" width="6.875" style="2" customWidth="1"/>
    <col min="5378" max="5378" width="6.375" style="2" customWidth="1"/>
    <col min="5379" max="5379" width="3.5" style="2" customWidth="1"/>
    <col min="5380" max="5380" width="7.5" style="2" customWidth="1"/>
    <col min="5381" max="5384" width="6.25" style="2" customWidth="1"/>
    <col min="5385" max="5385" width="3" style="2" customWidth="1"/>
    <col min="5386" max="5387" width="6.25" style="2" customWidth="1"/>
    <col min="5388" max="5389" width="9" style="2"/>
    <col min="5390" max="5394" width="6" style="2" customWidth="1"/>
    <col min="5395" max="5406" width="5.25" style="2" customWidth="1"/>
    <col min="5407" max="5632" width="9" style="2"/>
    <col min="5633" max="5633" width="6.875" style="2" customWidth="1"/>
    <col min="5634" max="5634" width="6.375" style="2" customWidth="1"/>
    <col min="5635" max="5635" width="3.5" style="2" customWidth="1"/>
    <col min="5636" max="5636" width="7.5" style="2" customWidth="1"/>
    <col min="5637" max="5640" width="6.25" style="2" customWidth="1"/>
    <col min="5641" max="5641" width="3" style="2" customWidth="1"/>
    <col min="5642" max="5643" width="6.25" style="2" customWidth="1"/>
    <col min="5644" max="5645" width="9" style="2"/>
    <col min="5646" max="5650" width="6" style="2" customWidth="1"/>
    <col min="5651" max="5662" width="5.25" style="2" customWidth="1"/>
    <col min="5663" max="5888" width="9" style="2"/>
    <col min="5889" max="5889" width="6.875" style="2" customWidth="1"/>
    <col min="5890" max="5890" width="6.375" style="2" customWidth="1"/>
    <col min="5891" max="5891" width="3.5" style="2" customWidth="1"/>
    <col min="5892" max="5892" width="7.5" style="2" customWidth="1"/>
    <col min="5893" max="5896" width="6.25" style="2" customWidth="1"/>
    <col min="5897" max="5897" width="3" style="2" customWidth="1"/>
    <col min="5898" max="5899" width="6.25" style="2" customWidth="1"/>
    <col min="5900" max="5901" width="9" style="2"/>
    <col min="5902" max="5906" width="6" style="2" customWidth="1"/>
    <col min="5907" max="5918" width="5.25" style="2" customWidth="1"/>
    <col min="5919" max="6144" width="9" style="2"/>
    <col min="6145" max="6145" width="6.875" style="2" customWidth="1"/>
    <col min="6146" max="6146" width="6.375" style="2" customWidth="1"/>
    <col min="6147" max="6147" width="3.5" style="2" customWidth="1"/>
    <col min="6148" max="6148" width="7.5" style="2" customWidth="1"/>
    <col min="6149" max="6152" width="6.25" style="2" customWidth="1"/>
    <col min="6153" max="6153" width="3" style="2" customWidth="1"/>
    <col min="6154" max="6155" width="6.25" style="2" customWidth="1"/>
    <col min="6156" max="6157" width="9" style="2"/>
    <col min="6158" max="6162" width="6" style="2" customWidth="1"/>
    <col min="6163" max="6174" width="5.25" style="2" customWidth="1"/>
    <col min="6175" max="6400" width="9" style="2"/>
    <col min="6401" max="6401" width="6.875" style="2" customWidth="1"/>
    <col min="6402" max="6402" width="6.375" style="2" customWidth="1"/>
    <col min="6403" max="6403" width="3.5" style="2" customWidth="1"/>
    <col min="6404" max="6404" width="7.5" style="2" customWidth="1"/>
    <col min="6405" max="6408" width="6.25" style="2" customWidth="1"/>
    <col min="6409" max="6409" width="3" style="2" customWidth="1"/>
    <col min="6410" max="6411" width="6.25" style="2" customWidth="1"/>
    <col min="6412" max="6413" width="9" style="2"/>
    <col min="6414" max="6418" width="6" style="2" customWidth="1"/>
    <col min="6419" max="6430" width="5.25" style="2" customWidth="1"/>
    <col min="6431" max="6656" width="9" style="2"/>
    <col min="6657" max="6657" width="6.875" style="2" customWidth="1"/>
    <col min="6658" max="6658" width="6.375" style="2" customWidth="1"/>
    <col min="6659" max="6659" width="3.5" style="2" customWidth="1"/>
    <col min="6660" max="6660" width="7.5" style="2" customWidth="1"/>
    <col min="6661" max="6664" width="6.25" style="2" customWidth="1"/>
    <col min="6665" max="6665" width="3" style="2" customWidth="1"/>
    <col min="6666" max="6667" width="6.25" style="2" customWidth="1"/>
    <col min="6668" max="6669" width="9" style="2"/>
    <col min="6670" max="6674" width="6" style="2" customWidth="1"/>
    <col min="6675" max="6686" width="5.25" style="2" customWidth="1"/>
    <col min="6687" max="6912" width="9" style="2"/>
    <col min="6913" max="6913" width="6.875" style="2" customWidth="1"/>
    <col min="6914" max="6914" width="6.375" style="2" customWidth="1"/>
    <col min="6915" max="6915" width="3.5" style="2" customWidth="1"/>
    <col min="6916" max="6916" width="7.5" style="2" customWidth="1"/>
    <col min="6917" max="6920" width="6.25" style="2" customWidth="1"/>
    <col min="6921" max="6921" width="3" style="2" customWidth="1"/>
    <col min="6922" max="6923" width="6.25" style="2" customWidth="1"/>
    <col min="6924" max="6925" width="9" style="2"/>
    <col min="6926" max="6930" width="6" style="2" customWidth="1"/>
    <col min="6931" max="6942" width="5.25" style="2" customWidth="1"/>
    <col min="6943" max="7168" width="9" style="2"/>
    <col min="7169" max="7169" width="6.875" style="2" customWidth="1"/>
    <col min="7170" max="7170" width="6.375" style="2" customWidth="1"/>
    <col min="7171" max="7171" width="3.5" style="2" customWidth="1"/>
    <col min="7172" max="7172" width="7.5" style="2" customWidth="1"/>
    <col min="7173" max="7176" width="6.25" style="2" customWidth="1"/>
    <col min="7177" max="7177" width="3" style="2" customWidth="1"/>
    <col min="7178" max="7179" width="6.25" style="2" customWidth="1"/>
    <col min="7180" max="7181" width="9" style="2"/>
    <col min="7182" max="7186" width="6" style="2" customWidth="1"/>
    <col min="7187" max="7198" width="5.25" style="2" customWidth="1"/>
    <col min="7199" max="7424" width="9" style="2"/>
    <col min="7425" max="7425" width="6.875" style="2" customWidth="1"/>
    <col min="7426" max="7426" width="6.375" style="2" customWidth="1"/>
    <col min="7427" max="7427" width="3.5" style="2" customWidth="1"/>
    <col min="7428" max="7428" width="7.5" style="2" customWidth="1"/>
    <col min="7429" max="7432" width="6.25" style="2" customWidth="1"/>
    <col min="7433" max="7433" width="3" style="2" customWidth="1"/>
    <col min="7434" max="7435" width="6.25" style="2" customWidth="1"/>
    <col min="7436" max="7437" width="9" style="2"/>
    <col min="7438" max="7442" width="6" style="2" customWidth="1"/>
    <col min="7443" max="7454" width="5.25" style="2" customWidth="1"/>
    <col min="7455" max="7680" width="9" style="2"/>
    <col min="7681" max="7681" width="6.875" style="2" customWidth="1"/>
    <col min="7682" max="7682" width="6.375" style="2" customWidth="1"/>
    <col min="7683" max="7683" width="3.5" style="2" customWidth="1"/>
    <col min="7684" max="7684" width="7.5" style="2" customWidth="1"/>
    <col min="7685" max="7688" width="6.25" style="2" customWidth="1"/>
    <col min="7689" max="7689" width="3" style="2" customWidth="1"/>
    <col min="7690" max="7691" width="6.25" style="2" customWidth="1"/>
    <col min="7692" max="7693" width="9" style="2"/>
    <col min="7694" max="7698" width="6" style="2" customWidth="1"/>
    <col min="7699" max="7710" width="5.25" style="2" customWidth="1"/>
    <col min="7711" max="7936" width="9" style="2"/>
    <col min="7937" max="7937" width="6.875" style="2" customWidth="1"/>
    <col min="7938" max="7938" width="6.375" style="2" customWidth="1"/>
    <col min="7939" max="7939" width="3.5" style="2" customWidth="1"/>
    <col min="7940" max="7940" width="7.5" style="2" customWidth="1"/>
    <col min="7941" max="7944" width="6.25" style="2" customWidth="1"/>
    <col min="7945" max="7945" width="3" style="2" customWidth="1"/>
    <col min="7946" max="7947" width="6.25" style="2" customWidth="1"/>
    <col min="7948" max="7949" width="9" style="2"/>
    <col min="7950" max="7954" width="6" style="2" customWidth="1"/>
    <col min="7955" max="7966" width="5.25" style="2" customWidth="1"/>
    <col min="7967" max="8192" width="9" style="2"/>
    <col min="8193" max="8193" width="6.875" style="2" customWidth="1"/>
    <col min="8194" max="8194" width="6.375" style="2" customWidth="1"/>
    <col min="8195" max="8195" width="3.5" style="2" customWidth="1"/>
    <col min="8196" max="8196" width="7.5" style="2" customWidth="1"/>
    <col min="8197" max="8200" width="6.25" style="2" customWidth="1"/>
    <col min="8201" max="8201" width="3" style="2" customWidth="1"/>
    <col min="8202" max="8203" width="6.25" style="2" customWidth="1"/>
    <col min="8204" max="8205" width="9" style="2"/>
    <col min="8206" max="8210" width="6" style="2" customWidth="1"/>
    <col min="8211" max="8222" width="5.25" style="2" customWidth="1"/>
    <col min="8223" max="8448" width="9" style="2"/>
    <col min="8449" max="8449" width="6.875" style="2" customWidth="1"/>
    <col min="8450" max="8450" width="6.375" style="2" customWidth="1"/>
    <col min="8451" max="8451" width="3.5" style="2" customWidth="1"/>
    <col min="8452" max="8452" width="7.5" style="2" customWidth="1"/>
    <col min="8453" max="8456" width="6.25" style="2" customWidth="1"/>
    <col min="8457" max="8457" width="3" style="2" customWidth="1"/>
    <col min="8458" max="8459" width="6.25" style="2" customWidth="1"/>
    <col min="8460" max="8461" width="9" style="2"/>
    <col min="8462" max="8466" width="6" style="2" customWidth="1"/>
    <col min="8467" max="8478" width="5.25" style="2" customWidth="1"/>
    <col min="8479" max="8704" width="9" style="2"/>
    <col min="8705" max="8705" width="6.875" style="2" customWidth="1"/>
    <col min="8706" max="8706" width="6.375" style="2" customWidth="1"/>
    <col min="8707" max="8707" width="3.5" style="2" customWidth="1"/>
    <col min="8708" max="8708" width="7.5" style="2" customWidth="1"/>
    <col min="8709" max="8712" width="6.25" style="2" customWidth="1"/>
    <col min="8713" max="8713" width="3" style="2" customWidth="1"/>
    <col min="8714" max="8715" width="6.25" style="2" customWidth="1"/>
    <col min="8716" max="8717" width="9" style="2"/>
    <col min="8718" max="8722" width="6" style="2" customWidth="1"/>
    <col min="8723" max="8734" width="5.25" style="2" customWidth="1"/>
    <col min="8735" max="8960" width="9" style="2"/>
    <col min="8961" max="8961" width="6.875" style="2" customWidth="1"/>
    <col min="8962" max="8962" width="6.375" style="2" customWidth="1"/>
    <col min="8963" max="8963" width="3.5" style="2" customWidth="1"/>
    <col min="8964" max="8964" width="7.5" style="2" customWidth="1"/>
    <col min="8965" max="8968" width="6.25" style="2" customWidth="1"/>
    <col min="8969" max="8969" width="3" style="2" customWidth="1"/>
    <col min="8970" max="8971" width="6.25" style="2" customWidth="1"/>
    <col min="8972" max="8973" width="9" style="2"/>
    <col min="8974" max="8978" width="6" style="2" customWidth="1"/>
    <col min="8979" max="8990" width="5.25" style="2" customWidth="1"/>
    <col min="8991" max="9216" width="9" style="2"/>
    <col min="9217" max="9217" width="6.875" style="2" customWidth="1"/>
    <col min="9218" max="9218" width="6.375" style="2" customWidth="1"/>
    <col min="9219" max="9219" width="3.5" style="2" customWidth="1"/>
    <col min="9220" max="9220" width="7.5" style="2" customWidth="1"/>
    <col min="9221" max="9224" width="6.25" style="2" customWidth="1"/>
    <col min="9225" max="9225" width="3" style="2" customWidth="1"/>
    <col min="9226" max="9227" width="6.25" style="2" customWidth="1"/>
    <col min="9228" max="9229" width="9" style="2"/>
    <col min="9230" max="9234" width="6" style="2" customWidth="1"/>
    <col min="9235" max="9246" width="5.25" style="2" customWidth="1"/>
    <col min="9247" max="9472" width="9" style="2"/>
    <col min="9473" max="9473" width="6.875" style="2" customWidth="1"/>
    <col min="9474" max="9474" width="6.375" style="2" customWidth="1"/>
    <col min="9475" max="9475" width="3.5" style="2" customWidth="1"/>
    <col min="9476" max="9476" width="7.5" style="2" customWidth="1"/>
    <col min="9477" max="9480" width="6.25" style="2" customWidth="1"/>
    <col min="9481" max="9481" width="3" style="2" customWidth="1"/>
    <col min="9482" max="9483" width="6.25" style="2" customWidth="1"/>
    <col min="9484" max="9485" width="9" style="2"/>
    <col min="9486" max="9490" width="6" style="2" customWidth="1"/>
    <col min="9491" max="9502" width="5.25" style="2" customWidth="1"/>
    <col min="9503" max="9728" width="9" style="2"/>
    <col min="9729" max="9729" width="6.875" style="2" customWidth="1"/>
    <col min="9730" max="9730" width="6.375" style="2" customWidth="1"/>
    <col min="9731" max="9731" width="3.5" style="2" customWidth="1"/>
    <col min="9732" max="9732" width="7.5" style="2" customWidth="1"/>
    <col min="9733" max="9736" width="6.25" style="2" customWidth="1"/>
    <col min="9737" max="9737" width="3" style="2" customWidth="1"/>
    <col min="9738" max="9739" width="6.25" style="2" customWidth="1"/>
    <col min="9740" max="9741" width="9" style="2"/>
    <col min="9742" max="9746" width="6" style="2" customWidth="1"/>
    <col min="9747" max="9758" width="5.25" style="2" customWidth="1"/>
    <col min="9759" max="9984" width="9" style="2"/>
    <col min="9985" max="9985" width="6.875" style="2" customWidth="1"/>
    <col min="9986" max="9986" width="6.375" style="2" customWidth="1"/>
    <col min="9987" max="9987" width="3.5" style="2" customWidth="1"/>
    <col min="9988" max="9988" width="7.5" style="2" customWidth="1"/>
    <col min="9989" max="9992" width="6.25" style="2" customWidth="1"/>
    <col min="9993" max="9993" width="3" style="2" customWidth="1"/>
    <col min="9994" max="9995" width="6.25" style="2" customWidth="1"/>
    <col min="9996" max="9997" width="9" style="2"/>
    <col min="9998" max="10002" width="6" style="2" customWidth="1"/>
    <col min="10003" max="10014" width="5.25" style="2" customWidth="1"/>
    <col min="10015" max="10240" width="9" style="2"/>
    <col min="10241" max="10241" width="6.875" style="2" customWidth="1"/>
    <col min="10242" max="10242" width="6.375" style="2" customWidth="1"/>
    <col min="10243" max="10243" width="3.5" style="2" customWidth="1"/>
    <col min="10244" max="10244" width="7.5" style="2" customWidth="1"/>
    <col min="10245" max="10248" width="6.25" style="2" customWidth="1"/>
    <col min="10249" max="10249" width="3" style="2" customWidth="1"/>
    <col min="10250" max="10251" width="6.25" style="2" customWidth="1"/>
    <col min="10252" max="10253" width="9" style="2"/>
    <col min="10254" max="10258" width="6" style="2" customWidth="1"/>
    <col min="10259" max="10270" width="5.25" style="2" customWidth="1"/>
    <col min="10271" max="10496" width="9" style="2"/>
    <col min="10497" max="10497" width="6.875" style="2" customWidth="1"/>
    <col min="10498" max="10498" width="6.375" style="2" customWidth="1"/>
    <col min="10499" max="10499" width="3.5" style="2" customWidth="1"/>
    <col min="10500" max="10500" width="7.5" style="2" customWidth="1"/>
    <col min="10501" max="10504" width="6.25" style="2" customWidth="1"/>
    <col min="10505" max="10505" width="3" style="2" customWidth="1"/>
    <col min="10506" max="10507" width="6.25" style="2" customWidth="1"/>
    <col min="10508" max="10509" width="9" style="2"/>
    <col min="10510" max="10514" width="6" style="2" customWidth="1"/>
    <col min="10515" max="10526" width="5.25" style="2" customWidth="1"/>
    <col min="10527" max="10752" width="9" style="2"/>
    <col min="10753" max="10753" width="6.875" style="2" customWidth="1"/>
    <col min="10754" max="10754" width="6.375" style="2" customWidth="1"/>
    <col min="10755" max="10755" width="3.5" style="2" customWidth="1"/>
    <col min="10756" max="10756" width="7.5" style="2" customWidth="1"/>
    <col min="10757" max="10760" width="6.25" style="2" customWidth="1"/>
    <col min="10761" max="10761" width="3" style="2" customWidth="1"/>
    <col min="10762" max="10763" width="6.25" style="2" customWidth="1"/>
    <col min="10764" max="10765" width="9" style="2"/>
    <col min="10766" max="10770" width="6" style="2" customWidth="1"/>
    <col min="10771" max="10782" width="5.25" style="2" customWidth="1"/>
    <col min="10783" max="11008" width="9" style="2"/>
    <col min="11009" max="11009" width="6.875" style="2" customWidth="1"/>
    <col min="11010" max="11010" width="6.375" style="2" customWidth="1"/>
    <col min="11011" max="11011" width="3.5" style="2" customWidth="1"/>
    <col min="11012" max="11012" width="7.5" style="2" customWidth="1"/>
    <col min="11013" max="11016" width="6.25" style="2" customWidth="1"/>
    <col min="11017" max="11017" width="3" style="2" customWidth="1"/>
    <col min="11018" max="11019" width="6.25" style="2" customWidth="1"/>
    <col min="11020" max="11021" width="9" style="2"/>
    <col min="11022" max="11026" width="6" style="2" customWidth="1"/>
    <col min="11027" max="11038" width="5.25" style="2" customWidth="1"/>
    <col min="11039" max="11264" width="9" style="2"/>
    <col min="11265" max="11265" width="6.875" style="2" customWidth="1"/>
    <col min="11266" max="11266" width="6.375" style="2" customWidth="1"/>
    <col min="11267" max="11267" width="3.5" style="2" customWidth="1"/>
    <col min="11268" max="11268" width="7.5" style="2" customWidth="1"/>
    <col min="11269" max="11272" width="6.25" style="2" customWidth="1"/>
    <col min="11273" max="11273" width="3" style="2" customWidth="1"/>
    <col min="11274" max="11275" width="6.25" style="2" customWidth="1"/>
    <col min="11276" max="11277" width="9" style="2"/>
    <col min="11278" max="11282" width="6" style="2" customWidth="1"/>
    <col min="11283" max="11294" width="5.25" style="2" customWidth="1"/>
    <col min="11295" max="11520" width="9" style="2"/>
    <col min="11521" max="11521" width="6.875" style="2" customWidth="1"/>
    <col min="11522" max="11522" width="6.375" style="2" customWidth="1"/>
    <col min="11523" max="11523" width="3.5" style="2" customWidth="1"/>
    <col min="11524" max="11524" width="7.5" style="2" customWidth="1"/>
    <col min="11525" max="11528" width="6.25" style="2" customWidth="1"/>
    <col min="11529" max="11529" width="3" style="2" customWidth="1"/>
    <col min="11530" max="11531" width="6.25" style="2" customWidth="1"/>
    <col min="11532" max="11533" width="9" style="2"/>
    <col min="11534" max="11538" width="6" style="2" customWidth="1"/>
    <col min="11539" max="11550" width="5.25" style="2" customWidth="1"/>
    <col min="11551" max="11776" width="9" style="2"/>
    <col min="11777" max="11777" width="6.875" style="2" customWidth="1"/>
    <col min="11778" max="11778" width="6.375" style="2" customWidth="1"/>
    <col min="11779" max="11779" width="3.5" style="2" customWidth="1"/>
    <col min="11780" max="11780" width="7.5" style="2" customWidth="1"/>
    <col min="11781" max="11784" width="6.25" style="2" customWidth="1"/>
    <col min="11785" max="11785" width="3" style="2" customWidth="1"/>
    <col min="11786" max="11787" width="6.25" style="2" customWidth="1"/>
    <col min="11788" max="11789" width="9" style="2"/>
    <col min="11790" max="11794" width="6" style="2" customWidth="1"/>
    <col min="11795" max="11806" width="5.25" style="2" customWidth="1"/>
    <col min="11807" max="12032" width="9" style="2"/>
    <col min="12033" max="12033" width="6.875" style="2" customWidth="1"/>
    <col min="12034" max="12034" width="6.375" style="2" customWidth="1"/>
    <col min="12035" max="12035" width="3.5" style="2" customWidth="1"/>
    <col min="12036" max="12036" width="7.5" style="2" customWidth="1"/>
    <col min="12037" max="12040" width="6.25" style="2" customWidth="1"/>
    <col min="12041" max="12041" width="3" style="2" customWidth="1"/>
    <col min="12042" max="12043" width="6.25" style="2" customWidth="1"/>
    <col min="12044" max="12045" width="9" style="2"/>
    <col min="12046" max="12050" width="6" style="2" customWidth="1"/>
    <col min="12051" max="12062" width="5.25" style="2" customWidth="1"/>
    <col min="12063" max="12288" width="9" style="2"/>
    <col min="12289" max="12289" width="6.875" style="2" customWidth="1"/>
    <col min="12290" max="12290" width="6.375" style="2" customWidth="1"/>
    <col min="12291" max="12291" width="3.5" style="2" customWidth="1"/>
    <col min="12292" max="12292" width="7.5" style="2" customWidth="1"/>
    <col min="12293" max="12296" width="6.25" style="2" customWidth="1"/>
    <col min="12297" max="12297" width="3" style="2" customWidth="1"/>
    <col min="12298" max="12299" width="6.25" style="2" customWidth="1"/>
    <col min="12300" max="12301" width="9" style="2"/>
    <col min="12302" max="12306" width="6" style="2" customWidth="1"/>
    <col min="12307" max="12318" width="5.25" style="2" customWidth="1"/>
    <col min="12319" max="12544" width="9" style="2"/>
    <col min="12545" max="12545" width="6.875" style="2" customWidth="1"/>
    <col min="12546" max="12546" width="6.375" style="2" customWidth="1"/>
    <col min="12547" max="12547" width="3.5" style="2" customWidth="1"/>
    <col min="12548" max="12548" width="7.5" style="2" customWidth="1"/>
    <col min="12549" max="12552" width="6.25" style="2" customWidth="1"/>
    <col min="12553" max="12553" width="3" style="2" customWidth="1"/>
    <col min="12554" max="12555" width="6.25" style="2" customWidth="1"/>
    <col min="12556" max="12557" width="9" style="2"/>
    <col min="12558" max="12562" width="6" style="2" customWidth="1"/>
    <col min="12563" max="12574" width="5.25" style="2" customWidth="1"/>
    <col min="12575" max="12800" width="9" style="2"/>
    <col min="12801" max="12801" width="6.875" style="2" customWidth="1"/>
    <col min="12802" max="12802" width="6.375" style="2" customWidth="1"/>
    <col min="12803" max="12803" width="3.5" style="2" customWidth="1"/>
    <col min="12804" max="12804" width="7.5" style="2" customWidth="1"/>
    <col min="12805" max="12808" width="6.25" style="2" customWidth="1"/>
    <col min="12809" max="12809" width="3" style="2" customWidth="1"/>
    <col min="12810" max="12811" width="6.25" style="2" customWidth="1"/>
    <col min="12812" max="12813" width="9" style="2"/>
    <col min="12814" max="12818" width="6" style="2" customWidth="1"/>
    <col min="12819" max="12830" width="5.25" style="2" customWidth="1"/>
    <col min="12831" max="13056" width="9" style="2"/>
    <col min="13057" max="13057" width="6.875" style="2" customWidth="1"/>
    <col min="13058" max="13058" width="6.375" style="2" customWidth="1"/>
    <col min="13059" max="13059" width="3.5" style="2" customWidth="1"/>
    <col min="13060" max="13060" width="7.5" style="2" customWidth="1"/>
    <col min="13061" max="13064" width="6.25" style="2" customWidth="1"/>
    <col min="13065" max="13065" width="3" style="2" customWidth="1"/>
    <col min="13066" max="13067" width="6.25" style="2" customWidth="1"/>
    <col min="13068" max="13069" width="9" style="2"/>
    <col min="13070" max="13074" width="6" style="2" customWidth="1"/>
    <col min="13075" max="13086" width="5.25" style="2" customWidth="1"/>
    <col min="13087" max="13312" width="9" style="2"/>
    <col min="13313" max="13313" width="6.875" style="2" customWidth="1"/>
    <col min="13314" max="13314" width="6.375" style="2" customWidth="1"/>
    <col min="13315" max="13315" width="3.5" style="2" customWidth="1"/>
    <col min="13316" max="13316" width="7.5" style="2" customWidth="1"/>
    <col min="13317" max="13320" width="6.25" style="2" customWidth="1"/>
    <col min="13321" max="13321" width="3" style="2" customWidth="1"/>
    <col min="13322" max="13323" width="6.25" style="2" customWidth="1"/>
    <col min="13324" max="13325" width="9" style="2"/>
    <col min="13326" max="13330" width="6" style="2" customWidth="1"/>
    <col min="13331" max="13342" width="5.25" style="2" customWidth="1"/>
    <col min="13343" max="13568" width="9" style="2"/>
    <col min="13569" max="13569" width="6.875" style="2" customWidth="1"/>
    <col min="13570" max="13570" width="6.375" style="2" customWidth="1"/>
    <col min="13571" max="13571" width="3.5" style="2" customWidth="1"/>
    <col min="13572" max="13572" width="7.5" style="2" customWidth="1"/>
    <col min="13573" max="13576" width="6.25" style="2" customWidth="1"/>
    <col min="13577" max="13577" width="3" style="2" customWidth="1"/>
    <col min="13578" max="13579" width="6.25" style="2" customWidth="1"/>
    <col min="13580" max="13581" width="9" style="2"/>
    <col min="13582" max="13586" width="6" style="2" customWidth="1"/>
    <col min="13587" max="13598" width="5.25" style="2" customWidth="1"/>
    <col min="13599" max="13824" width="9" style="2"/>
    <col min="13825" max="13825" width="6.875" style="2" customWidth="1"/>
    <col min="13826" max="13826" width="6.375" style="2" customWidth="1"/>
    <col min="13827" max="13827" width="3.5" style="2" customWidth="1"/>
    <col min="13828" max="13828" width="7.5" style="2" customWidth="1"/>
    <col min="13829" max="13832" width="6.25" style="2" customWidth="1"/>
    <col min="13833" max="13833" width="3" style="2" customWidth="1"/>
    <col min="13834" max="13835" width="6.25" style="2" customWidth="1"/>
    <col min="13836" max="13837" width="9" style="2"/>
    <col min="13838" max="13842" width="6" style="2" customWidth="1"/>
    <col min="13843" max="13854" width="5.25" style="2" customWidth="1"/>
    <col min="13855" max="14080" width="9" style="2"/>
    <col min="14081" max="14081" width="6.875" style="2" customWidth="1"/>
    <col min="14082" max="14082" width="6.375" style="2" customWidth="1"/>
    <col min="14083" max="14083" width="3.5" style="2" customWidth="1"/>
    <col min="14084" max="14084" width="7.5" style="2" customWidth="1"/>
    <col min="14085" max="14088" width="6.25" style="2" customWidth="1"/>
    <col min="14089" max="14089" width="3" style="2" customWidth="1"/>
    <col min="14090" max="14091" width="6.25" style="2" customWidth="1"/>
    <col min="14092" max="14093" width="9" style="2"/>
    <col min="14094" max="14098" width="6" style="2" customWidth="1"/>
    <col min="14099" max="14110" width="5.25" style="2" customWidth="1"/>
    <col min="14111" max="14336" width="9" style="2"/>
    <col min="14337" max="14337" width="6.875" style="2" customWidth="1"/>
    <col min="14338" max="14338" width="6.375" style="2" customWidth="1"/>
    <col min="14339" max="14339" width="3.5" style="2" customWidth="1"/>
    <col min="14340" max="14340" width="7.5" style="2" customWidth="1"/>
    <col min="14341" max="14344" width="6.25" style="2" customWidth="1"/>
    <col min="14345" max="14345" width="3" style="2" customWidth="1"/>
    <col min="14346" max="14347" width="6.25" style="2" customWidth="1"/>
    <col min="14348" max="14349" width="9" style="2"/>
    <col min="14350" max="14354" width="6" style="2" customWidth="1"/>
    <col min="14355" max="14366" width="5.25" style="2" customWidth="1"/>
    <col min="14367" max="14592" width="9" style="2"/>
    <col min="14593" max="14593" width="6.875" style="2" customWidth="1"/>
    <col min="14594" max="14594" width="6.375" style="2" customWidth="1"/>
    <col min="14595" max="14595" width="3.5" style="2" customWidth="1"/>
    <col min="14596" max="14596" width="7.5" style="2" customWidth="1"/>
    <col min="14597" max="14600" width="6.25" style="2" customWidth="1"/>
    <col min="14601" max="14601" width="3" style="2" customWidth="1"/>
    <col min="14602" max="14603" width="6.25" style="2" customWidth="1"/>
    <col min="14604" max="14605" width="9" style="2"/>
    <col min="14606" max="14610" width="6" style="2" customWidth="1"/>
    <col min="14611" max="14622" width="5.25" style="2" customWidth="1"/>
    <col min="14623" max="14848" width="9" style="2"/>
    <col min="14849" max="14849" width="6.875" style="2" customWidth="1"/>
    <col min="14850" max="14850" width="6.375" style="2" customWidth="1"/>
    <col min="14851" max="14851" width="3.5" style="2" customWidth="1"/>
    <col min="14852" max="14852" width="7.5" style="2" customWidth="1"/>
    <col min="14853" max="14856" width="6.25" style="2" customWidth="1"/>
    <col min="14857" max="14857" width="3" style="2" customWidth="1"/>
    <col min="14858" max="14859" width="6.25" style="2" customWidth="1"/>
    <col min="14860" max="14861" width="9" style="2"/>
    <col min="14862" max="14866" width="6" style="2" customWidth="1"/>
    <col min="14867" max="14878" width="5.25" style="2" customWidth="1"/>
    <col min="14879" max="15104" width="9" style="2"/>
    <col min="15105" max="15105" width="6.875" style="2" customWidth="1"/>
    <col min="15106" max="15106" width="6.375" style="2" customWidth="1"/>
    <col min="15107" max="15107" width="3.5" style="2" customWidth="1"/>
    <col min="15108" max="15108" width="7.5" style="2" customWidth="1"/>
    <col min="15109" max="15112" width="6.25" style="2" customWidth="1"/>
    <col min="15113" max="15113" width="3" style="2" customWidth="1"/>
    <col min="15114" max="15115" width="6.25" style="2" customWidth="1"/>
    <col min="15116" max="15117" width="9" style="2"/>
    <col min="15118" max="15122" width="6" style="2" customWidth="1"/>
    <col min="15123" max="15134" width="5.25" style="2" customWidth="1"/>
    <col min="15135" max="15360" width="9" style="2"/>
    <col min="15361" max="15361" width="6.875" style="2" customWidth="1"/>
    <col min="15362" max="15362" width="6.375" style="2" customWidth="1"/>
    <col min="15363" max="15363" width="3.5" style="2" customWidth="1"/>
    <col min="15364" max="15364" width="7.5" style="2" customWidth="1"/>
    <col min="15365" max="15368" width="6.25" style="2" customWidth="1"/>
    <col min="15369" max="15369" width="3" style="2" customWidth="1"/>
    <col min="15370" max="15371" width="6.25" style="2" customWidth="1"/>
    <col min="15372" max="15373" width="9" style="2"/>
    <col min="15374" max="15378" width="6" style="2" customWidth="1"/>
    <col min="15379" max="15390" width="5.25" style="2" customWidth="1"/>
    <col min="15391" max="15616" width="9" style="2"/>
    <col min="15617" max="15617" width="6.875" style="2" customWidth="1"/>
    <col min="15618" max="15618" width="6.375" style="2" customWidth="1"/>
    <col min="15619" max="15619" width="3.5" style="2" customWidth="1"/>
    <col min="15620" max="15620" width="7.5" style="2" customWidth="1"/>
    <col min="15621" max="15624" width="6.25" style="2" customWidth="1"/>
    <col min="15625" max="15625" width="3" style="2" customWidth="1"/>
    <col min="15626" max="15627" width="6.25" style="2" customWidth="1"/>
    <col min="15628" max="15629" width="9" style="2"/>
    <col min="15630" max="15634" width="6" style="2" customWidth="1"/>
    <col min="15635" max="15646" width="5.25" style="2" customWidth="1"/>
    <col min="15647" max="15872" width="9" style="2"/>
    <col min="15873" max="15873" width="6.875" style="2" customWidth="1"/>
    <col min="15874" max="15874" width="6.375" style="2" customWidth="1"/>
    <col min="15875" max="15875" width="3.5" style="2" customWidth="1"/>
    <col min="15876" max="15876" width="7.5" style="2" customWidth="1"/>
    <col min="15877" max="15880" width="6.25" style="2" customWidth="1"/>
    <col min="15881" max="15881" width="3" style="2" customWidth="1"/>
    <col min="15882" max="15883" width="6.25" style="2" customWidth="1"/>
    <col min="15884" max="15885" width="9" style="2"/>
    <col min="15886" max="15890" width="6" style="2" customWidth="1"/>
    <col min="15891" max="15902" width="5.25" style="2" customWidth="1"/>
    <col min="15903" max="16128" width="9" style="2"/>
    <col min="16129" max="16129" width="6.875" style="2" customWidth="1"/>
    <col min="16130" max="16130" width="6.375" style="2" customWidth="1"/>
    <col min="16131" max="16131" width="3.5" style="2" customWidth="1"/>
    <col min="16132" max="16132" width="7.5" style="2" customWidth="1"/>
    <col min="16133" max="16136" width="6.25" style="2" customWidth="1"/>
    <col min="16137" max="16137" width="3" style="2" customWidth="1"/>
    <col min="16138" max="16139" width="6.25" style="2" customWidth="1"/>
    <col min="16140" max="16141" width="9" style="2"/>
    <col min="16142" max="16146" width="6" style="2" customWidth="1"/>
    <col min="16147" max="16158" width="5.25" style="2" customWidth="1"/>
    <col min="16159" max="16384" width="9" style="2"/>
  </cols>
  <sheetData>
    <row r="1" spans="1:30" ht="13.5">
      <c r="A1" s="1"/>
      <c r="G1" s="43"/>
      <c r="H1" s="140"/>
      <c r="I1" s="46"/>
      <c r="J1" s="46"/>
      <c r="K1" s="46"/>
      <c r="L1" s="141"/>
      <c r="M1" s="141"/>
      <c r="N1" s="140"/>
      <c r="O1" s="43"/>
      <c r="Q1" s="43"/>
      <c r="R1" s="43"/>
      <c r="S1" s="43"/>
    </row>
    <row r="2" spans="1:30" ht="18" thickBot="1">
      <c r="A2" s="20" t="s">
        <v>119</v>
      </c>
      <c r="E2" s="6"/>
      <c r="F2" s="6"/>
      <c r="G2" s="142"/>
      <c r="H2" s="142"/>
      <c r="I2" s="46"/>
      <c r="J2" s="46"/>
      <c r="K2" s="46"/>
      <c r="L2" s="141"/>
      <c r="M2" s="141"/>
      <c r="N2" s="43"/>
      <c r="O2" s="43"/>
      <c r="Q2" s="43"/>
      <c r="R2" s="43"/>
      <c r="S2" s="43"/>
      <c r="V2" s="57"/>
    </row>
    <row r="3" spans="1:30">
      <c r="A3" s="33" t="s">
        <v>1</v>
      </c>
      <c r="B3" s="88">
        <v>20890</v>
      </c>
      <c r="D3" s="8"/>
      <c r="G3" s="43"/>
      <c r="H3" s="43"/>
      <c r="I3" s="46"/>
      <c r="J3" s="46"/>
      <c r="K3" s="46"/>
      <c r="L3" s="141"/>
      <c r="M3" s="141"/>
      <c r="N3" s="43"/>
      <c r="O3" s="43"/>
      <c r="P3" s="8" t="s">
        <v>425</v>
      </c>
      <c r="Q3" s="43"/>
      <c r="R3" s="43"/>
      <c r="S3" s="43"/>
      <c r="T3" s="38"/>
      <c r="U3" s="38"/>
    </row>
    <row r="4" spans="1:30" ht="13.5">
      <c r="A4" s="72" t="s">
        <v>2</v>
      </c>
      <c r="B4" s="89"/>
      <c r="E4" s="9"/>
      <c r="F4" s="9"/>
      <c r="G4" s="143"/>
      <c r="H4" s="43"/>
      <c r="I4" s="43"/>
      <c r="J4" s="43"/>
      <c r="K4" s="46"/>
      <c r="L4" s="141"/>
      <c r="M4" s="141"/>
      <c r="N4" s="148"/>
      <c r="O4" s="148"/>
      <c r="P4" s="231" t="s">
        <v>426</v>
      </c>
      <c r="Q4" s="144"/>
      <c r="R4" s="43"/>
      <c r="S4" s="43"/>
    </row>
    <row r="5" spans="1:30" ht="12" thickBot="1">
      <c r="A5" s="72" t="s">
        <v>3</v>
      </c>
      <c r="B5" s="110">
        <v>100</v>
      </c>
      <c r="D5" s="38"/>
      <c r="G5" s="43"/>
      <c r="H5" s="49"/>
      <c r="I5" s="145"/>
      <c r="J5" s="46"/>
      <c r="K5" s="46"/>
      <c r="L5" s="141"/>
      <c r="M5" s="141"/>
      <c r="N5" s="148"/>
      <c r="O5" s="148"/>
      <c r="P5" s="231"/>
      <c r="Q5" s="144"/>
      <c r="R5" s="139"/>
      <c r="S5" s="43"/>
      <c r="U5" s="31"/>
      <c r="AA5" s="11"/>
      <c r="AB5" s="12"/>
      <c r="AD5" s="13"/>
    </row>
    <row r="6" spans="1:30" ht="12" thickBot="1">
      <c r="A6" s="72" t="s">
        <v>5</v>
      </c>
      <c r="B6" s="110"/>
      <c r="D6" s="38"/>
      <c r="G6" s="43"/>
      <c r="H6" s="43"/>
      <c r="I6" s="146"/>
      <c r="J6" s="46"/>
      <c r="K6" s="46"/>
      <c r="L6" s="141"/>
      <c r="M6" s="141"/>
      <c r="N6" s="149"/>
      <c r="O6" s="149"/>
      <c r="P6" s="232">
        <v>94.139925300749212</v>
      </c>
      <c r="Q6" s="144" t="s">
        <v>427</v>
      </c>
      <c r="R6" s="43"/>
      <c r="S6" s="43"/>
      <c r="T6" s="32"/>
    </row>
    <row r="7" spans="1:30" ht="13.5">
      <c r="A7" s="72" t="s">
        <v>7</v>
      </c>
      <c r="B7" s="73">
        <v>0.52833490674643546</v>
      </c>
      <c r="D7" s="38"/>
      <c r="E7" s="16"/>
      <c r="F7" s="16"/>
      <c r="G7" s="45"/>
      <c r="H7" s="45"/>
      <c r="I7" s="46"/>
      <c r="J7" s="46"/>
      <c r="K7" s="46"/>
      <c r="L7" s="147"/>
      <c r="M7" s="147"/>
      <c r="N7" s="43"/>
      <c r="O7" s="43"/>
      <c r="P7" s="111"/>
      <c r="Q7" s="43"/>
      <c r="R7" s="43"/>
      <c r="S7" s="43"/>
      <c r="W7" s="19"/>
    </row>
    <row r="8" spans="1:30">
      <c r="A8" s="72" t="s">
        <v>9</v>
      </c>
      <c r="B8" s="73"/>
      <c r="F8" s="20"/>
      <c r="G8" s="50"/>
      <c r="H8" s="43"/>
      <c r="I8" s="46"/>
      <c r="J8" s="46"/>
      <c r="K8" s="46"/>
      <c r="L8" s="141"/>
      <c r="M8" s="141"/>
      <c r="N8" s="43"/>
      <c r="O8" s="43"/>
      <c r="P8" s="43"/>
      <c r="Q8" s="43"/>
      <c r="R8" s="43"/>
      <c r="S8" s="43"/>
      <c r="T8" s="15"/>
    </row>
    <row r="9" spans="1:30" ht="12" thickBot="1">
      <c r="A9" s="36" t="s">
        <v>13</v>
      </c>
      <c r="B9" s="105"/>
      <c r="E9" s="20"/>
      <c r="F9" s="20"/>
      <c r="G9" s="50"/>
      <c r="H9" s="43"/>
      <c r="I9" s="46"/>
      <c r="J9" s="46"/>
      <c r="K9" s="46"/>
      <c r="L9" s="141"/>
      <c r="M9" s="141"/>
      <c r="N9" s="43"/>
      <c r="O9" s="43"/>
      <c r="P9" s="43"/>
      <c r="Q9" s="43"/>
      <c r="R9" s="43"/>
      <c r="S9" s="43"/>
      <c r="T9" s="15"/>
    </row>
    <row r="10" spans="1:30">
      <c r="A10" s="2" t="s">
        <v>80</v>
      </c>
      <c r="B10" s="111">
        <f>P5*P5-3.0725*P5+3.1875</f>
        <v>3.1875</v>
      </c>
      <c r="C10" s="59"/>
      <c r="E10" s="20"/>
      <c r="F10" s="20"/>
      <c r="G10" s="20"/>
      <c r="H10" s="20"/>
      <c r="T10" s="15"/>
    </row>
    <row r="11" spans="1:30">
      <c r="E11" s="20"/>
      <c r="F11" s="20"/>
      <c r="G11" s="20"/>
      <c r="H11" s="20"/>
      <c r="T11" s="15"/>
    </row>
    <row r="12" spans="1:30" ht="13.5" customHeight="1">
      <c r="E12" s="20"/>
      <c r="F12" s="20"/>
      <c r="G12" s="20"/>
      <c r="H12" s="20"/>
      <c r="I12" s="2" t="s">
        <v>16</v>
      </c>
      <c r="J12" s="2"/>
      <c r="K12" s="2"/>
      <c r="L12" s="2"/>
      <c r="M12" s="2"/>
      <c r="R12" s="21"/>
    </row>
    <row r="13" spans="1:30">
      <c r="D13" s="2" t="s">
        <v>19</v>
      </c>
      <c r="E13" s="21" t="s">
        <v>62</v>
      </c>
      <c r="F13" s="21" t="s">
        <v>63</v>
      </c>
      <c r="G13" s="21"/>
      <c r="H13" s="21"/>
      <c r="I13" s="22" t="s">
        <v>21</v>
      </c>
      <c r="J13" s="48"/>
      <c r="K13" s="23"/>
      <c r="L13" s="24"/>
      <c r="M13" s="48"/>
      <c r="O13" s="2" t="s">
        <v>22</v>
      </c>
      <c r="P13" s="150" t="s">
        <v>121</v>
      </c>
      <c r="Q13" s="25"/>
      <c r="R13" s="21"/>
      <c r="S13" s="25"/>
      <c r="T13" s="25"/>
      <c r="U13" s="25"/>
      <c r="V13" s="25"/>
      <c r="W13" s="25"/>
      <c r="X13" s="25"/>
      <c r="Y13" s="25"/>
      <c r="Z13" s="25"/>
    </row>
    <row r="14" spans="1:30" ht="13.5">
      <c r="C14" s="2">
        <v>0</v>
      </c>
      <c r="D14" s="26">
        <f>豚モデル!D14</f>
        <v>46174</v>
      </c>
      <c r="E14" s="41">
        <f ca="1">豚モデル!E14</f>
        <v>21.5</v>
      </c>
      <c r="F14" s="68">
        <f ca="1">豚モデル!F14</f>
        <v>23.474999999999998</v>
      </c>
      <c r="G14" s="41"/>
      <c r="H14" s="27"/>
      <c r="I14" s="3">
        <f ca="1">EXP($B$3*(E14-25)/(1.987*(273+E14)*298))</f>
        <v>0.65751821833237134</v>
      </c>
      <c r="M14" s="3"/>
      <c r="O14" s="2">
        <v>0</v>
      </c>
      <c r="P14" s="16">
        <v>0</v>
      </c>
      <c r="Q14" s="26">
        <f>D14</f>
        <v>46174</v>
      </c>
      <c r="R14" s="16"/>
      <c r="S14" s="16"/>
      <c r="T14" s="16"/>
      <c r="U14" s="16"/>
      <c r="V14" s="16"/>
      <c r="W14" s="16"/>
      <c r="X14" s="16"/>
      <c r="Y14" s="16"/>
      <c r="Z14" s="16"/>
    </row>
    <row r="15" spans="1:30" ht="13.5">
      <c r="C15" s="2">
        <v>1</v>
      </c>
      <c r="D15" s="26">
        <f>D14+1</f>
        <v>46175</v>
      </c>
      <c r="E15" s="41">
        <f ca="1">豚モデル!E15</f>
        <v>21.6</v>
      </c>
      <c r="F15" s="68">
        <f ca="1">豚モデル!F15</f>
        <v>23.580000000000002</v>
      </c>
      <c r="G15" s="41"/>
      <c r="H15" s="27"/>
      <c r="I15" s="3">
        <f t="shared" ref="I15:I78" ca="1" si="0">EXP($B$3*(E15-25)/(1.987*(273+E15)*298))</f>
        <v>0.66553434033354697</v>
      </c>
      <c r="J15" s="3">
        <f ca="1">I14</f>
        <v>0.65751821833237134</v>
      </c>
      <c r="M15" s="3"/>
      <c r="O15" s="2">
        <v>1</v>
      </c>
      <c r="P15" s="16">
        <f ca="1">$B$5*(1-EXP(-$B$7*J15))</f>
        <v>29.347014953893126</v>
      </c>
      <c r="Q15" s="26">
        <f t="shared" ref="Q15:Q78" si="1">D15</f>
        <v>46175</v>
      </c>
      <c r="R15" s="16"/>
      <c r="S15" s="16"/>
      <c r="T15" s="16"/>
      <c r="U15" s="16"/>
      <c r="V15" s="16"/>
      <c r="W15" s="16"/>
      <c r="X15" s="16"/>
      <c r="Y15" s="16"/>
      <c r="Z15" s="16"/>
    </row>
    <row r="16" spans="1:30" ht="13.5">
      <c r="C16" s="2">
        <v>2</v>
      </c>
      <c r="D16" s="26">
        <f t="shared" ref="D16:D79" si="2">D15+1</f>
        <v>46176</v>
      </c>
      <c r="E16" s="41">
        <f ca="1">豚モデル!E16</f>
        <v>21.7</v>
      </c>
      <c r="F16" s="68">
        <f ca="1">豚モデル!F16</f>
        <v>23.684999999999999</v>
      </c>
      <c r="G16" s="41"/>
      <c r="H16" s="27"/>
      <c r="I16" s="3">
        <f t="shared" ca="1" si="0"/>
        <v>0.6736426508243204</v>
      </c>
      <c r="J16" s="3">
        <f t="shared" ref="J16:J79" ca="1" si="3">J15+I15</f>
        <v>1.3230525586659183</v>
      </c>
      <c r="M16" s="3"/>
      <c r="O16" s="2">
        <v>2</v>
      </c>
      <c r="P16" s="16">
        <f t="shared" ref="P16:P79" ca="1" si="4">$B$5*(1-EXP(-$B$7*J16))</f>
        <v>50.29252442453955</v>
      </c>
      <c r="Q16" s="26">
        <f t="shared" si="1"/>
        <v>46176</v>
      </c>
      <c r="R16" s="16"/>
      <c r="S16" s="16"/>
      <c r="T16" s="16"/>
      <c r="U16" s="16"/>
      <c r="V16" s="16"/>
      <c r="W16" s="16"/>
      <c r="X16" s="16"/>
      <c r="Y16" s="16"/>
      <c r="Z16" s="16"/>
    </row>
    <row r="17" spans="3:31" ht="13.5">
      <c r="C17" s="2">
        <v>3</v>
      </c>
      <c r="D17" s="26">
        <f t="shared" si="2"/>
        <v>46177</v>
      </c>
      <c r="E17" s="41">
        <f ca="1">豚モデル!E17</f>
        <v>21.8</v>
      </c>
      <c r="F17" s="68">
        <f ca="1">豚モデル!F17</f>
        <v>23.79</v>
      </c>
      <c r="G17" s="41"/>
      <c r="H17" s="27"/>
      <c r="I17" s="3">
        <f t="shared" ca="1" si="0"/>
        <v>0.68184414448391151</v>
      </c>
      <c r="J17" s="3">
        <f t="shared" ca="1" si="3"/>
        <v>1.9966952094902388</v>
      </c>
      <c r="M17" s="3"/>
      <c r="O17" s="2">
        <v>3</v>
      </c>
      <c r="P17" s="16">
        <f t="shared" ca="1" si="4"/>
        <v>65.178103151783162</v>
      </c>
      <c r="Q17" s="26">
        <f t="shared" si="1"/>
        <v>46177</v>
      </c>
      <c r="R17" s="16"/>
      <c r="S17" s="16"/>
      <c r="T17" s="16"/>
      <c r="U17" s="16"/>
      <c r="V17" s="16"/>
      <c r="W17" s="16"/>
      <c r="X17" s="16"/>
      <c r="Y17" s="16"/>
      <c r="Z17" s="16"/>
    </row>
    <row r="18" spans="3:31" ht="13.5">
      <c r="C18" s="2">
        <v>4</v>
      </c>
      <c r="D18" s="26">
        <f t="shared" si="2"/>
        <v>46178</v>
      </c>
      <c r="E18" s="41">
        <f ca="1">豚モデル!E18</f>
        <v>22</v>
      </c>
      <c r="F18" s="68">
        <f ca="1">豚モデル!F18</f>
        <v>23.154692636978353</v>
      </c>
      <c r="G18" s="41"/>
      <c r="H18" s="27"/>
      <c r="I18" s="3">
        <f t="shared" ca="1" si="0"/>
        <v>0.69853071012817602</v>
      </c>
      <c r="J18" s="3">
        <f t="shared" ca="1" si="3"/>
        <v>2.6785393539741502</v>
      </c>
      <c r="M18" s="3"/>
      <c r="O18" s="2">
        <v>4</v>
      </c>
      <c r="P18" s="16">
        <f t="shared" ca="1" si="4"/>
        <v>75.711466994567701</v>
      </c>
      <c r="Q18" s="26">
        <f t="shared" si="1"/>
        <v>46178</v>
      </c>
      <c r="R18" s="16"/>
      <c r="S18" s="16"/>
      <c r="T18" s="16"/>
      <c r="U18" s="16"/>
      <c r="V18" s="16"/>
      <c r="W18" s="16"/>
      <c r="X18" s="16"/>
      <c r="Y18" s="16"/>
      <c r="Z18" s="16"/>
    </row>
    <row r="19" spans="3:31" ht="13.5">
      <c r="C19" s="2">
        <v>5</v>
      </c>
      <c r="D19" s="26">
        <f t="shared" si="2"/>
        <v>46179</v>
      </c>
      <c r="E19" s="41">
        <f ca="1">豚モデル!E19</f>
        <v>22.1</v>
      </c>
      <c r="F19" s="68">
        <f ca="1">豚モデル!F19</f>
        <v>23.238781141206708</v>
      </c>
      <c r="G19" s="41"/>
      <c r="H19" s="27"/>
      <c r="I19" s="3">
        <f t="shared" ca="1" si="0"/>
        <v>0.70701782185263895</v>
      </c>
      <c r="J19" s="3">
        <f t="shared" ca="1" si="3"/>
        <v>3.3770700641023264</v>
      </c>
      <c r="M19" s="3"/>
      <c r="O19" s="2">
        <v>5</v>
      </c>
      <c r="P19" s="16">
        <f t="shared" ca="1" si="4"/>
        <v>83.207267750805357</v>
      </c>
      <c r="Q19" s="26">
        <f t="shared" si="1"/>
        <v>46179</v>
      </c>
      <c r="R19" s="16"/>
      <c r="S19" s="16"/>
      <c r="T19" s="16"/>
      <c r="U19" s="16"/>
      <c r="V19" s="16"/>
      <c r="W19" s="16"/>
      <c r="X19" s="16"/>
      <c r="Y19" s="16"/>
      <c r="Z19" s="16"/>
    </row>
    <row r="20" spans="3:31" ht="13.5">
      <c r="C20" s="2">
        <v>6</v>
      </c>
      <c r="D20" s="26">
        <f t="shared" si="2"/>
        <v>46180</v>
      </c>
      <c r="E20" s="41">
        <f ca="1">豚モデル!E20</f>
        <v>22.2</v>
      </c>
      <c r="F20" s="68">
        <f ca="1">豚モデル!F20</f>
        <v>23.322869645435059</v>
      </c>
      <c r="G20" s="41"/>
      <c r="H20" s="27"/>
      <c r="I20" s="3">
        <f t="shared" ca="1" si="0"/>
        <v>0.71560219641374223</v>
      </c>
      <c r="J20" s="3">
        <f t="shared" ca="1" si="3"/>
        <v>4.0840878859549656</v>
      </c>
      <c r="M20" s="3"/>
      <c r="O20" s="2">
        <v>6</v>
      </c>
      <c r="P20" s="16">
        <f t="shared" ca="1" si="4"/>
        <v>88.441697688208748</v>
      </c>
      <c r="Q20" s="26">
        <f t="shared" si="1"/>
        <v>46180</v>
      </c>
      <c r="R20" s="16"/>
      <c r="S20" s="16"/>
      <c r="T20" s="16"/>
      <c r="U20" s="16"/>
      <c r="V20" s="16"/>
      <c r="W20" s="16"/>
      <c r="X20" s="16"/>
      <c r="Y20" s="16"/>
      <c r="Z20" s="16"/>
      <c r="AA20" s="38"/>
      <c r="AB20" s="38"/>
      <c r="AC20" s="38"/>
      <c r="AD20" s="38"/>
    </row>
    <row r="21" spans="3:31" ht="13.5">
      <c r="C21" s="2">
        <v>7</v>
      </c>
      <c r="D21" s="26">
        <f t="shared" si="2"/>
        <v>46181</v>
      </c>
      <c r="E21" s="41">
        <f ca="1">豚モデル!E21</f>
        <v>22.3</v>
      </c>
      <c r="F21" s="68">
        <f ca="1">豚モデル!F21</f>
        <v>23.406958149663414</v>
      </c>
      <c r="G21" s="41"/>
      <c r="H21" s="27"/>
      <c r="I21" s="3">
        <f t="shared" ca="1" si="0"/>
        <v>0.72428487943680431</v>
      </c>
      <c r="J21" s="3">
        <f t="shared" ca="1" si="3"/>
        <v>4.7996900823687074</v>
      </c>
      <c r="M21" s="3"/>
      <c r="O21" s="2">
        <v>7</v>
      </c>
      <c r="P21" s="16">
        <f t="shared" ca="1" si="4"/>
        <v>92.080513452148764</v>
      </c>
      <c r="Q21" s="26">
        <f t="shared" si="1"/>
        <v>46181</v>
      </c>
      <c r="R21" s="16"/>
      <c r="S21" s="16"/>
      <c r="T21" s="16"/>
      <c r="U21" s="16"/>
      <c r="V21" s="16"/>
      <c r="W21" s="16"/>
      <c r="X21" s="16"/>
      <c r="Y21" s="16"/>
      <c r="Z21" s="16"/>
      <c r="AA21" s="38"/>
      <c r="AB21" s="38"/>
      <c r="AC21" s="38"/>
      <c r="AD21" s="38"/>
    </row>
    <row r="22" spans="3:31" ht="13.5">
      <c r="C22" s="2">
        <v>8</v>
      </c>
      <c r="D22" s="26">
        <f t="shared" si="2"/>
        <v>46182</v>
      </c>
      <c r="E22" s="41">
        <f ca="1">豚モデル!E22</f>
        <v>22.4</v>
      </c>
      <c r="F22" s="68">
        <f ca="1">豚モデル!F22</f>
        <v>23.491046653891765</v>
      </c>
      <c r="G22" s="41"/>
      <c r="H22" s="27"/>
      <c r="I22" s="3">
        <f t="shared" ca="1" si="0"/>
        <v>0.73306692702153742</v>
      </c>
      <c r="J22" s="3">
        <f t="shared" ca="1" si="3"/>
        <v>5.5239749618055116</v>
      </c>
      <c r="M22" s="3"/>
      <c r="O22" s="2">
        <v>8</v>
      </c>
      <c r="P22" s="16">
        <f t="shared" ca="1" si="4"/>
        <v>94.598582659072818</v>
      </c>
      <c r="Q22" s="26">
        <f t="shared" si="1"/>
        <v>46182</v>
      </c>
      <c r="R22" s="16"/>
      <c r="S22" s="16"/>
      <c r="T22" s="16"/>
      <c r="U22" s="16"/>
      <c r="V22" s="16"/>
      <c r="W22" s="16"/>
      <c r="X22" s="16"/>
      <c r="Y22" s="16"/>
      <c r="Z22" s="16"/>
      <c r="AA22" s="38"/>
      <c r="AB22" s="38"/>
      <c r="AC22" s="38"/>
      <c r="AD22" s="38"/>
    </row>
    <row r="23" spans="3:31" ht="13.5">
      <c r="C23" s="2">
        <v>9</v>
      </c>
      <c r="D23" s="26">
        <f t="shared" si="2"/>
        <v>46183</v>
      </c>
      <c r="E23" s="41">
        <f ca="1">豚モデル!E23</f>
        <v>22.5</v>
      </c>
      <c r="F23" s="68">
        <f ca="1">豚モデル!F23</f>
        <v>23.575135158120119</v>
      </c>
      <c r="G23" s="41"/>
      <c r="H23" s="27"/>
      <c r="I23" s="3">
        <f t="shared" ca="1" si="0"/>
        <v>0.74194940583899283</v>
      </c>
      <c r="J23" s="3">
        <f t="shared" ca="1" si="3"/>
        <v>6.2570418888270494</v>
      </c>
      <c r="M23" s="3"/>
      <c r="O23" s="2">
        <v>9</v>
      </c>
      <c r="P23" s="16">
        <f t="shared" ca="1" si="4"/>
        <v>96.3330636070216</v>
      </c>
      <c r="Q23" s="26">
        <f t="shared" si="1"/>
        <v>46183</v>
      </c>
      <c r="S23" s="16"/>
      <c r="T23" s="16"/>
      <c r="U23" s="16"/>
      <c r="V23" s="16"/>
      <c r="W23" s="16"/>
      <c r="X23" s="16"/>
      <c r="Y23" s="16"/>
      <c r="Z23" s="16"/>
      <c r="AA23" s="106"/>
      <c r="AB23" s="107"/>
      <c r="AC23" s="38"/>
      <c r="AD23" s="38"/>
    </row>
    <row r="24" spans="3:31" ht="13.5">
      <c r="C24" s="2">
        <v>10</v>
      </c>
      <c r="D24" s="26">
        <f t="shared" si="2"/>
        <v>46184</v>
      </c>
      <c r="E24" s="41">
        <f ca="1">豚モデル!E24</f>
        <v>22.6</v>
      </c>
      <c r="F24" s="68">
        <f ca="1">豚モデル!F24</f>
        <v>23.659223662348474</v>
      </c>
      <c r="G24" s="41"/>
      <c r="H24" s="27"/>
      <c r="I24" s="3">
        <f t="shared" ca="1" si="0"/>
        <v>0.75093339322932096</v>
      </c>
      <c r="J24" s="3">
        <f t="shared" ca="1" si="3"/>
        <v>6.998991294666042</v>
      </c>
      <c r="M24" s="3"/>
      <c r="O24" s="2">
        <v>10</v>
      </c>
      <c r="P24" s="16">
        <f t="shared" ca="1" si="4"/>
        <v>97.52223046857074</v>
      </c>
      <c r="Q24" s="26">
        <f t="shared" si="1"/>
        <v>46184</v>
      </c>
      <c r="R24" s="16"/>
      <c r="S24" s="16"/>
      <c r="T24" s="16"/>
      <c r="U24" s="16"/>
      <c r="V24" s="16"/>
      <c r="W24" s="16"/>
      <c r="X24" s="16"/>
      <c r="Y24" s="16"/>
      <c r="Z24" s="16"/>
      <c r="AA24" s="38"/>
      <c r="AB24" s="38"/>
      <c r="AC24" s="38"/>
      <c r="AD24" s="38"/>
    </row>
    <row r="25" spans="3:31" ht="13.5">
      <c r="C25" s="2">
        <v>11</v>
      </c>
      <c r="D25" s="26">
        <f t="shared" si="2"/>
        <v>46185</v>
      </c>
      <c r="E25" s="41">
        <f ca="1">豚モデル!E25</f>
        <v>22.7</v>
      </c>
      <c r="F25" s="68">
        <f ca="1">豚モデル!F25</f>
        <v>23.743312166576825</v>
      </c>
      <c r="G25" s="41"/>
      <c r="H25" s="27"/>
      <c r="I25" s="3">
        <f t="shared" ca="1" si="0"/>
        <v>0.76001997730036031</v>
      </c>
      <c r="J25" s="3">
        <f t="shared" ca="1" si="3"/>
        <v>7.7499246878953629</v>
      </c>
      <c r="M25" s="3"/>
      <c r="O25" s="2">
        <v>11</v>
      </c>
      <c r="P25" s="16">
        <f t="shared" ca="1" si="4"/>
        <v>98.333685254588517</v>
      </c>
      <c r="Q25" s="26">
        <f t="shared" si="1"/>
        <v>46185</v>
      </c>
      <c r="R25" s="16"/>
      <c r="S25" s="16"/>
      <c r="T25" s="16"/>
      <c r="U25" s="16"/>
      <c r="V25" s="16"/>
      <c r="W25" s="16"/>
      <c r="X25" s="16"/>
      <c r="Y25" s="16"/>
      <c r="Z25" s="16"/>
      <c r="AA25" s="38"/>
      <c r="AB25" s="38"/>
      <c r="AC25" s="38"/>
      <c r="AD25" s="38"/>
    </row>
    <row r="26" spans="3:31" ht="13.5">
      <c r="C26" s="2">
        <v>12</v>
      </c>
      <c r="D26" s="26">
        <f t="shared" si="2"/>
        <v>46186</v>
      </c>
      <c r="E26" s="41">
        <f ca="1">豚モデル!E26</f>
        <v>22.8</v>
      </c>
      <c r="F26" s="68">
        <f ca="1">豚モデル!F26</f>
        <v>23.827400670805176</v>
      </c>
      <c r="G26" s="41"/>
      <c r="H26" s="27"/>
      <c r="I26" s="3">
        <f t="shared" ca="1" si="0"/>
        <v>0.76921025702706003</v>
      </c>
      <c r="J26" s="3">
        <f t="shared" ca="1" si="3"/>
        <v>8.5099446651957233</v>
      </c>
      <c r="M26" s="3"/>
      <c r="O26" s="2">
        <v>12</v>
      </c>
      <c r="P26" s="16">
        <f t="shared" ca="1" si="4"/>
        <v>98.88476029386797</v>
      </c>
      <c r="Q26" s="26">
        <f t="shared" si="1"/>
        <v>46186</v>
      </c>
      <c r="R26" s="16"/>
      <c r="S26" s="16"/>
      <c r="T26" s="16"/>
      <c r="U26" s="16"/>
      <c r="V26" s="16"/>
      <c r="W26" s="16"/>
      <c r="X26" s="16"/>
      <c r="Y26" s="16"/>
      <c r="Z26" s="16"/>
      <c r="AA26" s="106"/>
      <c r="AB26" s="107"/>
      <c r="AC26" s="107"/>
      <c r="AD26" s="38"/>
    </row>
    <row r="27" spans="3:31" ht="13.5">
      <c r="C27" s="2">
        <v>13</v>
      </c>
      <c r="D27" s="26">
        <f t="shared" si="2"/>
        <v>46187</v>
      </c>
      <c r="E27" s="41">
        <f ca="1">豚モデル!E27</f>
        <v>23</v>
      </c>
      <c r="F27" s="68">
        <f ca="1">豚モデル!F27</f>
        <v>23.995577679261881</v>
      </c>
      <c r="G27" s="41"/>
      <c r="H27" s="27"/>
      <c r="I27" s="3">
        <f t="shared" ca="1" si="0"/>
        <v>0.78790635428517752</v>
      </c>
      <c r="J27" s="3">
        <f t="shared" ca="1" si="3"/>
        <v>9.2791549222227836</v>
      </c>
      <c r="M27" s="3"/>
      <c r="O27" s="2">
        <v>13</v>
      </c>
      <c r="P27" s="16">
        <f t="shared" ca="1" si="4"/>
        <v>99.257202090998831</v>
      </c>
      <c r="Q27" s="26">
        <f t="shared" si="1"/>
        <v>46187</v>
      </c>
      <c r="R27" s="16"/>
      <c r="S27" s="16"/>
      <c r="T27" s="16"/>
      <c r="U27" s="16"/>
      <c r="V27" s="16"/>
      <c r="W27" s="16"/>
      <c r="X27" s="16"/>
      <c r="Y27" s="16"/>
      <c r="Z27" s="16"/>
      <c r="AA27" s="108"/>
      <c r="AB27" s="109"/>
      <c r="AC27" s="109"/>
      <c r="AD27" s="38"/>
    </row>
    <row r="28" spans="3:31" ht="13.5">
      <c r="C28" s="2">
        <v>14</v>
      </c>
      <c r="D28" s="26">
        <f t="shared" si="2"/>
        <v>46188</v>
      </c>
      <c r="E28" s="41">
        <f ca="1">豚モデル!E28</f>
        <v>23.1</v>
      </c>
      <c r="F28" s="68">
        <f ca="1">豚モデル!F28</f>
        <v>24.079666183490236</v>
      </c>
      <c r="G28" s="41"/>
      <c r="H28" s="27"/>
      <c r="I28" s="3">
        <f t="shared" ca="1" si="0"/>
        <v>0.79741442500860227</v>
      </c>
      <c r="J28" s="3">
        <f t="shared" ca="1" si="3"/>
        <v>10.06706127650796</v>
      </c>
      <c r="M28" s="3"/>
      <c r="O28" s="2">
        <v>14</v>
      </c>
      <c r="P28" s="16">
        <f t="shared" ca="1" si="4"/>
        <v>99.510127288829807</v>
      </c>
      <c r="Q28" s="26">
        <f t="shared" si="1"/>
        <v>46188</v>
      </c>
      <c r="R28" s="16"/>
      <c r="S28" s="44"/>
      <c r="T28" s="43"/>
      <c r="U28" s="43"/>
      <c r="V28" s="43"/>
      <c r="W28" s="43"/>
      <c r="X28" s="43"/>
      <c r="Y28" s="43"/>
      <c r="Z28" s="38"/>
      <c r="AA28" s="38"/>
      <c r="AB28" s="38"/>
      <c r="AC28" s="38"/>
      <c r="AD28" s="38"/>
      <c r="AE28" s="38"/>
    </row>
    <row r="29" spans="3:31" ht="13.5">
      <c r="C29" s="2">
        <v>15</v>
      </c>
      <c r="D29" s="26">
        <f t="shared" si="2"/>
        <v>46189</v>
      </c>
      <c r="E29" s="41">
        <f ca="1">豚モデル!E29</f>
        <v>23.2</v>
      </c>
      <c r="F29" s="68">
        <f ca="1">豚モデル!F29</f>
        <v>24.163754687718587</v>
      </c>
      <c r="G29" s="41"/>
      <c r="H29" s="27"/>
      <c r="I29" s="3">
        <f t="shared" ca="1" si="0"/>
        <v>0.80703069797646887</v>
      </c>
      <c r="J29" s="3">
        <f t="shared" ca="1" si="3"/>
        <v>10.864475701516563</v>
      </c>
      <c r="M29" s="3"/>
      <c r="O29" s="2">
        <v>15</v>
      </c>
      <c r="P29" s="16">
        <f t="shared" ca="1" si="4"/>
        <v>99.678549454250458</v>
      </c>
      <c r="Q29" s="26">
        <f t="shared" si="1"/>
        <v>46189</v>
      </c>
      <c r="R29" s="16"/>
      <c r="S29" s="44"/>
      <c r="T29" s="43"/>
      <c r="U29" s="43"/>
      <c r="V29" s="43"/>
      <c r="W29" s="43"/>
      <c r="X29" s="43"/>
      <c r="Y29" s="43"/>
      <c r="Z29" s="38"/>
      <c r="AA29" s="38"/>
      <c r="AB29" s="38"/>
      <c r="AC29" s="38"/>
      <c r="AD29" s="38"/>
      <c r="AE29" s="38"/>
    </row>
    <row r="30" spans="3:31" ht="13.5">
      <c r="C30" s="2">
        <v>16</v>
      </c>
      <c r="D30" s="26">
        <f t="shared" si="2"/>
        <v>46190</v>
      </c>
      <c r="E30" s="41">
        <f ca="1">豚モデル!E30</f>
        <v>23.3</v>
      </c>
      <c r="F30" s="68">
        <f ca="1">豚モデル!F30</f>
        <v>24.247843191946941</v>
      </c>
      <c r="G30" s="41"/>
      <c r="H30" s="27"/>
      <c r="I30" s="3">
        <f t="shared" ca="1" si="0"/>
        <v>0.81675632802015707</v>
      </c>
      <c r="J30" s="3">
        <f t="shared" ca="1" si="3"/>
        <v>11.671506399493031</v>
      </c>
      <c r="M30" s="3"/>
      <c r="O30" s="2">
        <v>16</v>
      </c>
      <c r="P30" s="16">
        <f t="shared" ca="1" si="4"/>
        <v>99.790135681440987</v>
      </c>
      <c r="Q30" s="26">
        <f t="shared" si="1"/>
        <v>46190</v>
      </c>
      <c r="R30" s="16"/>
      <c r="S30" s="44"/>
      <c r="T30" s="43"/>
      <c r="U30" s="43"/>
      <c r="V30" s="43"/>
      <c r="W30" s="43"/>
      <c r="X30" s="43"/>
      <c r="Y30" s="43"/>
      <c r="Z30" s="38"/>
      <c r="AA30" s="38"/>
      <c r="AB30" s="38"/>
      <c r="AC30" s="38"/>
      <c r="AD30" s="38"/>
      <c r="AE30" s="38"/>
    </row>
    <row r="31" spans="3:31" ht="13.5">
      <c r="C31" s="2">
        <v>17</v>
      </c>
      <c r="D31" s="26">
        <f t="shared" si="2"/>
        <v>46191</v>
      </c>
      <c r="E31" s="41">
        <f ca="1">豚モデル!E31</f>
        <v>23.4</v>
      </c>
      <c r="F31" s="68">
        <f ca="1">豚モデル!F31</f>
        <v>24.331931696175293</v>
      </c>
      <c r="G31" s="41"/>
      <c r="H31" s="27"/>
      <c r="I31" s="3">
        <f t="shared" ca="1" si="0"/>
        <v>0.82659248145251318</v>
      </c>
      <c r="J31" s="3">
        <f t="shared" ca="1" si="3"/>
        <v>12.488262727513188</v>
      </c>
      <c r="M31" s="3"/>
      <c r="O31" s="2">
        <v>17</v>
      </c>
      <c r="P31" s="16">
        <f t="shared" ca="1" si="4"/>
        <v>99.863688822573422</v>
      </c>
      <c r="Q31" s="26">
        <f t="shared" si="1"/>
        <v>46191</v>
      </c>
      <c r="R31" s="16"/>
      <c r="S31" s="44"/>
      <c r="T31" s="43"/>
      <c r="U31" s="43"/>
      <c r="V31" s="43"/>
      <c r="W31" s="43"/>
      <c r="X31" s="43"/>
      <c r="Y31" s="43"/>
      <c r="Z31" s="38"/>
      <c r="AA31" s="38"/>
      <c r="AB31" s="38"/>
      <c r="AC31" s="38"/>
      <c r="AD31" s="38"/>
      <c r="AE31" s="38"/>
    </row>
    <row r="32" spans="3:31" ht="13.5">
      <c r="C32" s="2">
        <v>18</v>
      </c>
      <c r="D32" s="26">
        <f t="shared" si="2"/>
        <v>46192</v>
      </c>
      <c r="E32" s="41">
        <f ca="1">豚モデル!E32</f>
        <v>23.5</v>
      </c>
      <c r="F32" s="68">
        <f ca="1">豚モデル!F32</f>
        <v>24.416020200403647</v>
      </c>
      <c r="G32" s="41"/>
      <c r="H32" s="27"/>
      <c r="I32" s="3">
        <f t="shared" ca="1" si="0"/>
        <v>0.83654033617327983</v>
      </c>
      <c r="J32" s="3">
        <f t="shared" ca="1" si="3"/>
        <v>13.314855208965701</v>
      </c>
      <c r="M32" s="3"/>
      <c r="O32" s="2">
        <v>18</v>
      </c>
      <c r="P32" s="16">
        <f t="shared" ca="1" si="4"/>
        <v>99.911922009312249</v>
      </c>
      <c r="Q32" s="26">
        <f t="shared" si="1"/>
        <v>46192</v>
      </c>
      <c r="R32" s="16"/>
      <c r="S32" s="44"/>
      <c r="T32" s="114"/>
      <c r="U32" s="115"/>
      <c r="V32" s="114"/>
      <c r="W32" s="114"/>
      <c r="X32" s="114"/>
      <c r="Y32" s="114"/>
      <c r="Z32" s="38"/>
      <c r="AA32" s="131"/>
      <c r="AB32" s="38"/>
      <c r="AC32" s="38"/>
      <c r="AD32" s="38"/>
      <c r="AE32" s="38"/>
    </row>
    <row r="33" spans="3:31" ht="13.5">
      <c r="C33" s="2">
        <v>19</v>
      </c>
      <c r="D33" s="26">
        <f t="shared" si="2"/>
        <v>46193</v>
      </c>
      <c r="E33" s="41">
        <f ca="1">豚モデル!E33</f>
        <v>23.6</v>
      </c>
      <c r="F33" s="68">
        <f ca="1">豚モデル!F33</f>
        <v>24.500108704632002</v>
      </c>
      <c r="G33" s="41"/>
      <c r="H33" s="27"/>
      <c r="I33" s="3">
        <f t="shared" ca="1" si="0"/>
        <v>0.84660108177540283</v>
      </c>
      <c r="J33" s="3">
        <f t="shared" ca="1" si="3"/>
        <v>14.151395545138982</v>
      </c>
      <c r="M33" s="3"/>
      <c r="O33" s="2">
        <v>19</v>
      </c>
      <c r="P33" s="16">
        <f t="shared" ca="1" si="4"/>
        <v>99.943386401117223</v>
      </c>
      <c r="Q33" s="26">
        <f t="shared" si="1"/>
        <v>46193</v>
      </c>
      <c r="R33" s="16"/>
      <c r="S33" s="44"/>
      <c r="T33" s="114"/>
      <c r="U33" s="114"/>
      <c r="V33" s="114"/>
      <c r="W33" s="114"/>
      <c r="X33" s="114"/>
      <c r="Y33" s="114"/>
      <c r="Z33" s="38"/>
      <c r="AA33" s="132"/>
      <c r="AB33" s="132"/>
      <c r="AC33" s="132"/>
      <c r="AD33" s="132"/>
      <c r="AE33" s="38"/>
    </row>
    <row r="34" spans="3:31" ht="13.5">
      <c r="C34" s="2">
        <v>20</v>
      </c>
      <c r="D34" s="26">
        <f t="shared" si="2"/>
        <v>46194</v>
      </c>
      <c r="E34" s="41">
        <f ca="1">豚モデル!E34</f>
        <v>23.7</v>
      </c>
      <c r="F34" s="68">
        <f ca="1">豚モデル!F34</f>
        <v>24.584197208860353</v>
      </c>
      <c r="G34" s="41"/>
      <c r="H34" s="27"/>
      <c r="I34" s="3">
        <f t="shared" ca="1" si="0"/>
        <v>0.85677591965223432</v>
      </c>
      <c r="J34" s="3">
        <f t="shared" ca="1" si="3"/>
        <v>14.997996626914384</v>
      </c>
      <c r="M34" s="3"/>
      <c r="O34" s="2">
        <v>20</v>
      </c>
      <c r="P34" s="16">
        <f t="shared" ca="1" si="4"/>
        <v>99.96380357649646</v>
      </c>
      <c r="Q34" s="26">
        <f t="shared" si="1"/>
        <v>46194</v>
      </c>
      <c r="R34" s="16"/>
      <c r="S34" s="45"/>
      <c r="T34" s="114"/>
      <c r="U34" s="116"/>
      <c r="V34" s="117"/>
      <c r="W34" s="124"/>
      <c r="X34" s="124"/>
      <c r="Y34" s="114"/>
      <c r="Z34" s="133"/>
      <c r="AA34" s="132"/>
      <c r="AB34" s="134"/>
      <c r="AC34" s="134"/>
      <c r="AD34" s="135"/>
      <c r="AE34" s="38"/>
    </row>
    <row r="35" spans="3:31" ht="13.5">
      <c r="C35" s="2">
        <v>21</v>
      </c>
      <c r="D35" s="26">
        <f t="shared" si="2"/>
        <v>46195</v>
      </c>
      <c r="E35" s="41">
        <f ca="1">豚モデル!E35</f>
        <v>23.9</v>
      </c>
      <c r="F35" s="68">
        <f ca="1">豚モデル!F35</f>
        <v>24.752374217317058</v>
      </c>
      <c r="G35" s="41"/>
      <c r="H35" s="27"/>
      <c r="I35" s="3">
        <f t="shared" ca="1" si="0"/>
        <v>0.87747273745495546</v>
      </c>
      <c r="J35" s="3">
        <f t="shared" ca="1" si="3"/>
        <v>15.854772546566618</v>
      </c>
      <c r="M35" s="3"/>
      <c r="O35" s="2">
        <v>21</v>
      </c>
      <c r="P35" s="16">
        <f t="shared" ca="1" si="4"/>
        <v>99.976981558705077</v>
      </c>
      <c r="Q35" s="26">
        <f t="shared" si="1"/>
        <v>46195</v>
      </c>
      <c r="R35" s="16"/>
      <c r="S35" s="45"/>
      <c r="T35" s="114"/>
      <c r="U35" s="118"/>
      <c r="V35" s="117"/>
      <c r="W35" s="119"/>
      <c r="X35" s="119"/>
      <c r="Y35" s="114"/>
      <c r="Z35" s="136"/>
      <c r="AA35" s="132"/>
      <c r="AB35" s="134"/>
      <c r="AC35" s="134"/>
      <c r="AD35" s="132"/>
      <c r="AE35" s="38"/>
    </row>
    <row r="36" spans="3:31" ht="13.5">
      <c r="C36" s="2">
        <v>22</v>
      </c>
      <c r="D36" s="26">
        <f t="shared" si="2"/>
        <v>46196</v>
      </c>
      <c r="E36" s="41">
        <f ca="1">豚モデル!E36</f>
        <v>24</v>
      </c>
      <c r="F36" s="68">
        <f ca="1">豚モデル!F36</f>
        <v>24.836462721545413</v>
      </c>
      <c r="G36" s="41"/>
      <c r="H36" s="27"/>
      <c r="I36" s="3">
        <f t="shared" ca="1" si="0"/>
        <v>0.88799718014699192</v>
      </c>
      <c r="J36" s="3">
        <f t="shared" ca="1" si="3"/>
        <v>16.732245284021573</v>
      </c>
      <c r="M36" s="3"/>
      <c r="O36" s="2">
        <v>22</v>
      </c>
      <c r="P36" s="16">
        <f t="shared" ca="1" si="4"/>
        <v>99.98552104503861</v>
      </c>
      <c r="Q36" s="26">
        <f t="shared" si="1"/>
        <v>46196</v>
      </c>
      <c r="R36" s="16"/>
      <c r="S36" s="45"/>
      <c r="T36" s="114"/>
      <c r="U36" s="118"/>
      <c r="V36" s="120"/>
      <c r="W36" s="121"/>
      <c r="X36" s="122"/>
      <c r="Y36" s="117"/>
      <c r="Z36" s="136"/>
      <c r="AA36" s="133"/>
      <c r="AB36" s="38"/>
      <c r="AC36" s="38"/>
      <c r="AD36" s="38"/>
      <c r="AE36" s="38"/>
    </row>
    <row r="37" spans="3:31" ht="13.5">
      <c r="C37" s="2">
        <v>23</v>
      </c>
      <c r="D37" s="26">
        <f t="shared" si="2"/>
        <v>46197</v>
      </c>
      <c r="E37" s="41">
        <f ca="1">豚モデル!E37</f>
        <v>24.1</v>
      </c>
      <c r="F37" s="68">
        <f ca="1">豚モデル!F37</f>
        <v>24.920551225773767</v>
      </c>
      <c r="G37" s="41"/>
      <c r="H37" s="27"/>
      <c r="I37" s="3">
        <f t="shared" ca="1" si="0"/>
        <v>0.8986406408667752</v>
      </c>
      <c r="J37" s="3">
        <f t="shared" ca="1" si="3"/>
        <v>17.620242464168566</v>
      </c>
      <c r="M37" s="3"/>
      <c r="O37" s="2">
        <v>23</v>
      </c>
      <c r="P37" s="16">
        <f t="shared" ca="1" si="4"/>
        <v>99.990943014795306</v>
      </c>
      <c r="Q37" s="26">
        <f t="shared" si="1"/>
        <v>46197</v>
      </c>
      <c r="R37" s="16"/>
      <c r="S37" s="45"/>
      <c r="T37" s="114"/>
      <c r="U37" s="118"/>
      <c r="V37" s="120"/>
      <c r="W37" s="121"/>
      <c r="X37" s="122"/>
      <c r="Y37" s="117"/>
      <c r="Z37" s="133"/>
      <c r="AA37" s="137"/>
      <c r="AB37" s="138"/>
      <c r="AC37" s="38"/>
      <c r="AD37" s="38"/>
      <c r="AE37" s="38"/>
    </row>
    <row r="38" spans="3:31" ht="13.5">
      <c r="C38" s="2">
        <v>24</v>
      </c>
      <c r="D38" s="26">
        <f t="shared" si="2"/>
        <v>46198</v>
      </c>
      <c r="E38" s="41">
        <f ca="1">豚モデル!E38</f>
        <v>24.3</v>
      </c>
      <c r="F38" s="68">
        <f ca="1">豚モデル!F38</f>
        <v>25.088728234230473</v>
      </c>
      <c r="G38" s="41"/>
      <c r="H38" s="27"/>
      <c r="I38" s="3">
        <f t="shared" ca="1" si="0"/>
        <v>0.92028967699245179</v>
      </c>
      <c r="J38" s="3">
        <f t="shared" ca="1" si="3"/>
        <v>18.518883105035343</v>
      </c>
      <c r="M38" s="3"/>
      <c r="O38" s="2">
        <v>24</v>
      </c>
      <c r="P38" s="16">
        <f t="shared" ca="1" si="4"/>
        <v>99.994366375115192</v>
      </c>
      <c r="Q38" s="26">
        <f t="shared" si="1"/>
        <v>46198</v>
      </c>
      <c r="R38" s="16"/>
      <c r="S38" s="45"/>
      <c r="T38" s="117"/>
      <c r="U38" s="118"/>
      <c r="V38" s="120"/>
      <c r="W38" s="123"/>
      <c r="X38" s="124"/>
      <c r="Y38" s="117"/>
      <c r="Z38" s="133"/>
      <c r="AA38" s="137"/>
      <c r="AB38" s="138"/>
      <c r="AC38" s="38"/>
      <c r="AD38" s="138"/>
      <c r="AE38" s="38"/>
    </row>
    <row r="39" spans="3:31" ht="13.5">
      <c r="C39" s="2">
        <v>25</v>
      </c>
      <c r="D39" s="26">
        <f t="shared" si="2"/>
        <v>46199</v>
      </c>
      <c r="E39" s="41">
        <f ca="1">豚モデル!E39</f>
        <v>24.4</v>
      </c>
      <c r="F39" s="68">
        <f ca="1">豚モデル!F39</f>
        <v>25.172816738458824</v>
      </c>
      <c r="G39" s="41"/>
      <c r="H39" s="27"/>
      <c r="I39" s="3">
        <f t="shared" ca="1" si="0"/>
        <v>0.93129781397014655</v>
      </c>
      <c r="J39" s="3">
        <f t="shared" ca="1" si="3"/>
        <v>19.439172782027796</v>
      </c>
      <c r="M39" s="3"/>
      <c r="O39" s="2">
        <v>25</v>
      </c>
      <c r="P39" s="16">
        <f t="shared" ca="1" si="4"/>
        <v>99.996535626092125</v>
      </c>
      <c r="Q39" s="26">
        <f t="shared" si="1"/>
        <v>46199</v>
      </c>
      <c r="R39" s="16"/>
      <c r="S39" s="45"/>
      <c r="T39" s="117"/>
      <c r="U39" s="114"/>
      <c r="V39" s="125"/>
      <c r="W39" s="126"/>
      <c r="X39" s="124"/>
      <c r="Y39" s="117"/>
      <c r="Z39" s="133"/>
      <c r="AA39" s="137"/>
      <c r="AB39" s="138"/>
      <c r="AC39" s="38"/>
      <c r="AD39" s="38"/>
      <c r="AE39" s="38"/>
    </row>
    <row r="40" spans="3:31" ht="13.5">
      <c r="C40" s="2">
        <v>26</v>
      </c>
      <c r="D40" s="26">
        <f t="shared" si="2"/>
        <v>46200</v>
      </c>
      <c r="E40" s="41">
        <f ca="1">豚モデル!E40</f>
        <v>24.6</v>
      </c>
      <c r="F40" s="68">
        <f ca="1">豚モデル!F40</f>
        <v>25.34099374691553</v>
      </c>
      <c r="G40" s="41"/>
      <c r="H40" s="27"/>
      <c r="I40" s="3">
        <f t="shared" ca="1" si="0"/>
        <v>0.95368782469555946</v>
      </c>
      <c r="J40" s="3">
        <f t="shared" ca="1" si="3"/>
        <v>20.370470595997944</v>
      </c>
      <c r="M40" s="3"/>
      <c r="O40" s="2">
        <v>26</v>
      </c>
      <c r="P40" s="16">
        <f t="shared" ca="1" si="4"/>
        <v>99.997881952270177</v>
      </c>
      <c r="Q40" s="26">
        <f t="shared" si="1"/>
        <v>46200</v>
      </c>
      <c r="R40" s="16"/>
      <c r="S40" s="45"/>
      <c r="T40" s="43"/>
      <c r="U40" s="116"/>
      <c r="V40" s="114"/>
      <c r="W40" s="127"/>
      <c r="X40" s="124"/>
      <c r="Y40" s="117"/>
      <c r="Z40" s="133"/>
      <c r="AA40" s="137"/>
      <c r="AB40" s="138"/>
      <c r="AC40" s="38"/>
      <c r="AD40" s="138"/>
      <c r="AE40" s="38"/>
    </row>
    <row r="41" spans="3:31" ht="13.5">
      <c r="C41" s="2">
        <v>27</v>
      </c>
      <c r="D41" s="26">
        <f t="shared" si="2"/>
        <v>46201</v>
      </c>
      <c r="E41" s="41">
        <f ca="1">豚モデル!E41</f>
        <v>24.8</v>
      </c>
      <c r="F41" s="68">
        <f ca="1">豚モデル!F41</f>
        <v>25.509170755372235</v>
      </c>
      <c r="G41" s="41"/>
      <c r="H41" s="27"/>
      <c r="I41" s="3">
        <f t="shared" ca="1" si="0"/>
        <v>0.97658496632215452</v>
      </c>
      <c r="J41" s="3">
        <f t="shared" ca="1" si="3"/>
        <v>21.324158420693504</v>
      </c>
      <c r="M41" s="3"/>
      <c r="O41" s="2">
        <v>27</v>
      </c>
      <c r="P41" s="16">
        <f t="shared" ca="1" si="4"/>
        <v>99.998720296751003</v>
      </c>
      <c r="Q41" s="26">
        <f t="shared" si="1"/>
        <v>46201</v>
      </c>
      <c r="R41" s="16"/>
      <c r="S41" s="45"/>
      <c r="T41" s="43"/>
      <c r="U41" s="45"/>
      <c r="V41" s="45"/>
      <c r="W41" s="128"/>
      <c r="X41" s="129"/>
      <c r="Y41" s="45"/>
      <c r="Z41" s="133"/>
      <c r="AA41" s="137"/>
      <c r="AB41" s="138"/>
      <c r="AC41" s="38"/>
      <c r="AD41" s="38"/>
      <c r="AE41" s="38"/>
    </row>
    <row r="42" spans="3:31" ht="13.5">
      <c r="C42" s="2">
        <v>28</v>
      </c>
      <c r="D42" s="26">
        <f t="shared" si="2"/>
        <v>46202</v>
      </c>
      <c r="E42" s="41">
        <f ca="1">豚モデル!E42</f>
        <v>24.9</v>
      </c>
      <c r="F42" s="68">
        <f ca="1">豚モデル!F42</f>
        <v>25.593259259600586</v>
      </c>
      <c r="G42" s="41"/>
      <c r="H42" s="27"/>
      <c r="I42" s="3">
        <f t="shared" ca="1" si="0"/>
        <v>0.98822706582863895</v>
      </c>
      <c r="J42" s="3">
        <f t="shared" ca="1" si="3"/>
        <v>22.300743387015658</v>
      </c>
      <c r="M42" s="3"/>
      <c r="O42" s="2">
        <v>28</v>
      </c>
      <c r="P42" s="16">
        <f t="shared" ca="1" si="4"/>
        <v>99.999236113233962</v>
      </c>
      <c r="Q42" s="26">
        <f t="shared" si="1"/>
        <v>46202</v>
      </c>
      <c r="R42" s="16"/>
      <c r="S42" s="45"/>
      <c r="T42" s="45"/>
      <c r="U42" s="43"/>
      <c r="V42" s="43"/>
      <c r="W42" s="43"/>
      <c r="X42" s="43"/>
      <c r="Y42" s="45"/>
      <c r="Z42" s="133"/>
      <c r="AA42" s="38"/>
      <c r="AB42" s="38"/>
      <c r="AC42" s="38"/>
      <c r="AD42" s="38"/>
      <c r="AE42" s="38"/>
    </row>
    <row r="43" spans="3:31" ht="13.5">
      <c r="C43" s="2">
        <v>29</v>
      </c>
      <c r="D43" s="26">
        <f t="shared" si="2"/>
        <v>46203</v>
      </c>
      <c r="E43" s="41">
        <f ca="1">豚モデル!E43</f>
        <v>25.1</v>
      </c>
      <c r="F43" s="68">
        <f ca="1">豚モデル!F43</f>
        <v>25.761436268057295</v>
      </c>
      <c r="G43" s="41"/>
      <c r="H43" s="27"/>
      <c r="I43" s="3">
        <f t="shared" ca="1" si="0"/>
        <v>1.0119051472064351</v>
      </c>
      <c r="J43" s="3">
        <f t="shared" ca="1" si="3"/>
        <v>23.288970452844296</v>
      </c>
      <c r="M43" s="3"/>
      <c r="O43" s="2">
        <v>29</v>
      </c>
      <c r="P43" s="16">
        <f t="shared" ca="1" si="4"/>
        <v>99.999546813059965</v>
      </c>
      <c r="Q43" s="26">
        <f t="shared" si="1"/>
        <v>46203</v>
      </c>
      <c r="R43" s="16"/>
      <c r="S43" s="45"/>
      <c r="T43" s="43"/>
      <c r="U43" s="45"/>
      <c r="V43" s="45"/>
      <c r="W43" s="112"/>
      <c r="X43" s="112"/>
      <c r="Y43" s="45"/>
      <c r="Z43" s="133"/>
      <c r="AA43" s="38"/>
      <c r="AB43" s="38"/>
      <c r="AC43" s="38"/>
      <c r="AD43" s="38"/>
      <c r="AE43" s="38"/>
    </row>
    <row r="44" spans="3:31" ht="13.5">
      <c r="C44" s="2">
        <v>30</v>
      </c>
      <c r="D44" s="26">
        <f t="shared" si="2"/>
        <v>46204</v>
      </c>
      <c r="E44" s="41">
        <f ca="1">豚モデル!E44</f>
        <v>25.2</v>
      </c>
      <c r="F44" s="68">
        <f ca="1">豚モデル!F44</f>
        <v>25.845524772285646</v>
      </c>
      <c r="G44" s="41"/>
      <c r="H44" s="27"/>
      <c r="I44" s="3">
        <f t="shared" ca="1" si="0"/>
        <v>1.0239438993381218</v>
      </c>
      <c r="J44" s="3">
        <f t="shared" ca="1" si="3"/>
        <v>24.30087560005073</v>
      </c>
      <c r="M44" s="3"/>
      <c r="O44" s="2">
        <v>30</v>
      </c>
      <c r="P44" s="16">
        <f t="shared" ca="1" si="4"/>
        <v>99.999734482726197</v>
      </c>
      <c r="Q44" s="26">
        <f t="shared" si="1"/>
        <v>46204</v>
      </c>
      <c r="R44" s="16"/>
      <c r="S44" s="45"/>
      <c r="T44" s="45"/>
      <c r="U44" s="130"/>
      <c r="V44" s="45"/>
      <c r="W44" s="43"/>
      <c r="X44" s="113"/>
      <c r="Y44" s="45"/>
      <c r="Z44" s="133"/>
      <c r="AA44" s="38"/>
      <c r="AB44" s="38"/>
      <c r="AC44" s="38"/>
      <c r="AD44" s="38"/>
      <c r="AE44" s="38"/>
    </row>
    <row r="45" spans="3:31" ht="13.5">
      <c r="C45" s="2">
        <v>31</v>
      </c>
      <c r="D45" s="26">
        <f t="shared" si="2"/>
        <v>46205</v>
      </c>
      <c r="E45" s="41">
        <f ca="1">豚モデル!E45</f>
        <v>25.3</v>
      </c>
      <c r="F45" s="68">
        <f ca="1">豚モデル!F45</f>
        <v>25.929613276514001</v>
      </c>
      <c r="G45" s="41"/>
      <c r="H45" s="27"/>
      <c r="I45" s="3">
        <f t="shared" ca="1" si="0"/>
        <v>1.0361176619276142</v>
      </c>
      <c r="J45" s="3">
        <f t="shared" ca="1" si="3"/>
        <v>25.324819499388852</v>
      </c>
      <c r="M45" s="3"/>
      <c r="O45" s="2">
        <v>31</v>
      </c>
      <c r="P45" s="16">
        <f t="shared" ca="1" si="4"/>
        <v>99.99984542265355</v>
      </c>
      <c r="Q45" s="26">
        <f t="shared" si="1"/>
        <v>46205</v>
      </c>
      <c r="R45" s="16"/>
      <c r="S45" s="45"/>
      <c r="T45" s="45"/>
      <c r="U45" s="130"/>
      <c r="V45" s="45"/>
      <c r="W45" s="43"/>
      <c r="X45" s="113"/>
      <c r="Y45" s="45"/>
      <c r="Z45" s="133"/>
      <c r="AA45" s="38"/>
      <c r="AB45" s="38"/>
      <c r="AC45" s="38"/>
      <c r="AD45" s="38"/>
      <c r="AE45" s="38"/>
    </row>
    <row r="46" spans="3:31" ht="13.5">
      <c r="C46" s="2">
        <v>32</v>
      </c>
      <c r="D46" s="26">
        <f t="shared" si="2"/>
        <v>46206</v>
      </c>
      <c r="E46" s="41">
        <f ca="1">豚モデル!E46</f>
        <v>25.5</v>
      </c>
      <c r="F46" s="68">
        <f ca="1">豚モデル!F46</f>
        <v>26.097790284970706</v>
      </c>
      <c r="G46" s="41"/>
      <c r="H46" s="27"/>
      <c r="I46" s="3">
        <f t="shared" ca="1" si="0"/>
        <v>1.0608759095635727</v>
      </c>
      <c r="J46" s="3">
        <f t="shared" ca="1" si="3"/>
        <v>26.360937161316468</v>
      </c>
      <c r="M46" s="3"/>
      <c r="O46" s="2">
        <v>32</v>
      </c>
      <c r="P46" s="16">
        <f t="shared" ca="1" si="4"/>
        <v>99.999910585982335</v>
      </c>
      <c r="Q46" s="26">
        <f t="shared" si="1"/>
        <v>46206</v>
      </c>
      <c r="R46" s="16"/>
      <c r="S46" s="45"/>
      <c r="T46" s="45"/>
      <c r="U46" s="130"/>
      <c r="V46" s="45"/>
      <c r="W46" s="43"/>
      <c r="X46" s="45"/>
      <c r="Y46" s="45"/>
      <c r="Z46" s="133"/>
      <c r="AA46" s="38"/>
      <c r="AB46" s="38"/>
      <c r="AC46" s="38"/>
      <c r="AD46" s="38"/>
      <c r="AE46" s="38"/>
    </row>
    <row r="47" spans="3:31" ht="13.5">
      <c r="C47" s="2">
        <v>33</v>
      </c>
      <c r="D47" s="26">
        <f t="shared" si="2"/>
        <v>46207</v>
      </c>
      <c r="E47" s="41">
        <f ca="1">豚モデル!E47</f>
        <v>25.6</v>
      </c>
      <c r="F47" s="68">
        <f ca="1">豚モデル!F47</f>
        <v>26.181878789199061</v>
      </c>
      <c r="G47" s="41"/>
      <c r="H47" s="27"/>
      <c r="I47" s="3">
        <f t="shared" ca="1" si="0"/>
        <v>1.0734632750027924</v>
      </c>
      <c r="J47" s="3">
        <f t="shared" ca="1" si="3"/>
        <v>27.421813070880042</v>
      </c>
      <c r="M47" s="3"/>
      <c r="O47" s="2">
        <v>33</v>
      </c>
      <c r="P47" s="16">
        <f t="shared" ca="1" si="4"/>
        <v>99.999948951319737</v>
      </c>
      <c r="Q47" s="26">
        <f t="shared" si="1"/>
        <v>46207</v>
      </c>
      <c r="R47" s="16"/>
      <c r="S47" s="45"/>
      <c r="T47" s="45"/>
      <c r="U47" s="45"/>
      <c r="V47" s="45"/>
      <c r="W47" s="45"/>
      <c r="X47" s="45"/>
      <c r="Y47" s="45"/>
      <c r="Z47" s="16"/>
    </row>
    <row r="48" spans="3:31" ht="13.5">
      <c r="C48" s="2">
        <v>34</v>
      </c>
      <c r="D48" s="26">
        <f t="shared" si="2"/>
        <v>46208</v>
      </c>
      <c r="E48" s="41">
        <f ca="1">豚モデル!E48</f>
        <v>25.7</v>
      </c>
      <c r="F48" s="68">
        <f ca="1">豚モデル!F48</f>
        <v>26.265967293427412</v>
      </c>
      <c r="G48" s="41"/>
      <c r="H48" s="27"/>
      <c r="I48" s="3">
        <f t="shared" ca="1" si="0"/>
        <v>1.0861914119372615</v>
      </c>
      <c r="J48" s="3">
        <f t="shared" ca="1" si="3"/>
        <v>28.495276345882836</v>
      </c>
      <c r="M48" s="3"/>
      <c r="O48" s="2">
        <v>34</v>
      </c>
      <c r="P48" s="16">
        <f t="shared" ca="1" si="4"/>
        <v>99.999971048223316</v>
      </c>
      <c r="Q48" s="26">
        <f t="shared" si="1"/>
        <v>46208</v>
      </c>
      <c r="R48" s="16"/>
      <c r="S48" s="45"/>
      <c r="T48" s="45"/>
      <c r="U48" s="45"/>
      <c r="V48" s="45"/>
      <c r="W48" s="45"/>
      <c r="X48" s="45"/>
      <c r="Y48" s="45"/>
      <c r="Z48" s="16"/>
    </row>
    <row r="49" spans="3:26" ht="13.5">
      <c r="C49" s="2">
        <v>35</v>
      </c>
      <c r="D49" s="26">
        <f t="shared" si="2"/>
        <v>46209</v>
      </c>
      <c r="E49" s="41">
        <f ca="1">豚モデル!E49</f>
        <v>25.8</v>
      </c>
      <c r="F49" s="68">
        <f ca="1">豚モデル!F49</f>
        <v>26.350055797655767</v>
      </c>
      <c r="G49" s="41"/>
      <c r="H49" s="27"/>
      <c r="I49" s="3">
        <f t="shared" ca="1" si="0"/>
        <v>1.0990617959830087</v>
      </c>
      <c r="J49" s="3">
        <f t="shared" ca="1" si="3"/>
        <v>29.581467757820096</v>
      </c>
      <c r="M49" s="3"/>
      <c r="O49" s="2">
        <v>35</v>
      </c>
      <c r="P49" s="16">
        <f t="shared" ca="1" si="4"/>
        <v>99.999983690321002</v>
      </c>
      <c r="Q49" s="26">
        <f t="shared" si="1"/>
        <v>46209</v>
      </c>
      <c r="R49" s="16"/>
      <c r="S49" s="16"/>
      <c r="T49" s="58"/>
      <c r="U49" s="58"/>
      <c r="V49" s="58"/>
      <c r="W49" s="16"/>
      <c r="X49" s="16"/>
      <c r="Y49" s="16"/>
      <c r="Z49" s="16"/>
    </row>
    <row r="50" spans="3:26" ht="13.5">
      <c r="C50" s="2">
        <v>36</v>
      </c>
      <c r="D50" s="26">
        <f t="shared" si="2"/>
        <v>46210</v>
      </c>
      <c r="E50" s="41">
        <f ca="1">豚モデル!E50</f>
        <v>26</v>
      </c>
      <c r="F50" s="68">
        <f ca="1">豚モデル!F50</f>
        <v>26.518232806112472</v>
      </c>
      <c r="G50" s="41"/>
      <c r="H50" s="27"/>
      <c r="I50" s="3">
        <f t="shared" ca="1" si="0"/>
        <v>1.1252352799933274</v>
      </c>
      <c r="J50" s="3">
        <f t="shared" ca="1" si="3"/>
        <v>30.680529553803105</v>
      </c>
      <c r="M50" s="3"/>
      <c r="O50" s="2">
        <v>36</v>
      </c>
      <c r="P50" s="16">
        <f t="shared" ca="1" si="4"/>
        <v>99.999990874378355</v>
      </c>
      <c r="Q50" s="26">
        <f t="shared" si="1"/>
        <v>46210</v>
      </c>
      <c r="R50" s="16"/>
      <c r="S50" s="16"/>
      <c r="T50" s="58"/>
      <c r="U50" s="60"/>
      <c r="V50" s="58"/>
      <c r="W50" s="16"/>
      <c r="X50" s="16"/>
      <c r="Z50" s="16"/>
    </row>
    <row r="51" spans="3:26" ht="13.5">
      <c r="C51" s="2">
        <v>37</v>
      </c>
      <c r="D51" s="26">
        <f t="shared" si="2"/>
        <v>46211</v>
      </c>
      <c r="E51" s="41">
        <f ca="1">豚モデル!E51</f>
        <v>26.1</v>
      </c>
      <c r="F51" s="68">
        <f ca="1">豚モデル!F51</f>
        <v>26.602321310340823</v>
      </c>
      <c r="G51" s="41"/>
      <c r="H51" s="27"/>
      <c r="I51" s="3">
        <f t="shared" ca="1" si="0"/>
        <v>1.1385414037007995</v>
      </c>
      <c r="J51" s="3">
        <f t="shared" ca="1" si="3"/>
        <v>31.805764833796431</v>
      </c>
      <c r="M51" s="3"/>
      <c r="O51" s="2">
        <v>37</v>
      </c>
      <c r="P51" s="16">
        <f t="shared" ca="1" si="4"/>
        <v>99.999994964136832</v>
      </c>
      <c r="Q51" s="26">
        <f t="shared" si="1"/>
        <v>46211</v>
      </c>
      <c r="R51" s="16"/>
      <c r="S51" s="16"/>
      <c r="T51" s="58"/>
      <c r="U51" s="60"/>
      <c r="V51" s="58"/>
      <c r="W51" s="16"/>
      <c r="X51" s="16"/>
      <c r="Y51" s="16"/>
    </row>
    <row r="52" spans="3:26" ht="13.5">
      <c r="C52" s="2">
        <v>38</v>
      </c>
      <c r="D52" s="26">
        <f t="shared" si="2"/>
        <v>46212</v>
      </c>
      <c r="E52" s="41">
        <f ca="1">豚モデル!E52</f>
        <v>26.2</v>
      </c>
      <c r="F52" s="68">
        <f ca="1">豚モデル!F52</f>
        <v>26.686409814569174</v>
      </c>
      <c r="G52" s="41"/>
      <c r="H52" s="27"/>
      <c r="I52" s="3">
        <f t="shared" ca="1" si="0"/>
        <v>1.1519958222678153</v>
      </c>
      <c r="J52" s="3">
        <f t="shared" ca="1" si="3"/>
        <v>32.94430623749723</v>
      </c>
      <c r="M52" s="3"/>
      <c r="O52" s="2">
        <v>38</v>
      </c>
      <c r="P52" s="16">
        <f t="shared" ca="1" si="4"/>
        <v>99.999997240488199</v>
      </c>
      <c r="Q52" s="26">
        <f t="shared" si="1"/>
        <v>46212</v>
      </c>
      <c r="R52" s="16"/>
      <c r="S52" s="16"/>
      <c r="T52" s="58"/>
      <c r="U52" s="60"/>
      <c r="V52" s="58"/>
      <c r="W52" s="16"/>
      <c r="X52" s="16"/>
      <c r="Y52" s="16"/>
      <c r="Z52" s="16"/>
    </row>
    <row r="53" spans="3:26" ht="13.5">
      <c r="C53" s="2">
        <v>39</v>
      </c>
      <c r="D53" s="26">
        <f t="shared" si="2"/>
        <v>46213</v>
      </c>
      <c r="E53" s="41">
        <f ca="1">豚モデル!E53</f>
        <v>26.3</v>
      </c>
      <c r="F53" s="68">
        <f ca="1">豚モデル!F53</f>
        <v>26.770498318797529</v>
      </c>
      <c r="G53" s="41"/>
      <c r="H53" s="27"/>
      <c r="I53" s="3">
        <f t="shared" ca="1" si="0"/>
        <v>1.1656000846086656</v>
      </c>
      <c r="J53" s="3">
        <f t="shared" ca="1" si="3"/>
        <v>34.096302059765044</v>
      </c>
      <c r="M53" s="3"/>
      <c r="O53" s="2">
        <v>39</v>
      </c>
      <c r="P53" s="16">
        <f t="shared" ca="1" si="4"/>
        <v>99.999998498575721</v>
      </c>
      <c r="Q53" s="26">
        <f t="shared" si="1"/>
        <v>46213</v>
      </c>
      <c r="R53" s="16"/>
      <c r="S53" s="16"/>
      <c r="T53" s="58"/>
      <c r="U53" s="58"/>
      <c r="V53" s="58"/>
      <c r="W53" s="16"/>
      <c r="X53" s="16"/>
      <c r="Y53" s="16"/>
      <c r="Z53" s="16"/>
    </row>
    <row r="54" spans="3:26" ht="13.5">
      <c r="C54" s="2">
        <v>40</v>
      </c>
      <c r="D54" s="26">
        <f t="shared" si="2"/>
        <v>46214</v>
      </c>
      <c r="E54" s="41">
        <f ca="1">豚モデル!E54</f>
        <v>26.4</v>
      </c>
      <c r="F54" s="68">
        <f ca="1">豚モデル!F54</f>
        <v>26.85458682302588</v>
      </c>
      <c r="G54" s="41"/>
      <c r="H54" s="27"/>
      <c r="I54" s="3">
        <f t="shared" ca="1" si="0"/>
        <v>1.179355754694777</v>
      </c>
      <c r="J54" s="3">
        <f t="shared" ca="1" si="3"/>
        <v>35.261902144373707</v>
      </c>
      <c r="M54" s="3"/>
      <c r="O54" s="2">
        <v>40</v>
      </c>
      <c r="P54" s="16">
        <f t="shared" ca="1" si="4"/>
        <v>99.999999188939839</v>
      </c>
      <c r="Q54" s="26">
        <f t="shared" si="1"/>
        <v>46214</v>
      </c>
      <c r="R54" s="16"/>
      <c r="S54" s="16"/>
      <c r="T54" s="58"/>
      <c r="U54" s="58"/>
      <c r="V54" s="58"/>
      <c r="W54" s="16"/>
      <c r="X54" s="16"/>
      <c r="Y54" s="16"/>
      <c r="Z54" s="16"/>
    </row>
    <row r="55" spans="3:26" ht="13.5">
      <c r="C55" s="2">
        <v>41</v>
      </c>
      <c r="D55" s="26">
        <f t="shared" si="2"/>
        <v>46215</v>
      </c>
      <c r="E55" s="41">
        <f ca="1">豚モデル!E55</f>
        <v>26.6</v>
      </c>
      <c r="F55" s="68">
        <f ca="1">豚モデル!F55</f>
        <v>27.022763831482589</v>
      </c>
      <c r="G55" s="41"/>
      <c r="H55" s="27"/>
      <c r="I55" s="3">
        <f t="shared" ca="1" si="0"/>
        <v>1.2073276500855001</v>
      </c>
      <c r="J55" s="3">
        <f t="shared" ca="1" si="3"/>
        <v>36.441257899068482</v>
      </c>
      <c r="M55" s="3"/>
      <c r="O55" s="2">
        <v>41</v>
      </c>
      <c r="P55" s="16">
        <f t="shared" ca="1" si="4"/>
        <v>99.999999565042884</v>
      </c>
      <c r="Q55" s="26">
        <f t="shared" si="1"/>
        <v>46215</v>
      </c>
      <c r="R55" s="16"/>
      <c r="S55" s="16"/>
      <c r="T55" s="58"/>
      <c r="U55" s="58"/>
      <c r="V55" s="58"/>
      <c r="W55" s="16"/>
      <c r="X55" s="16"/>
      <c r="Y55" s="16"/>
      <c r="Z55" s="16"/>
    </row>
    <row r="56" spans="3:26" ht="13.5">
      <c r="C56" s="2">
        <v>42</v>
      </c>
      <c r="D56" s="26">
        <f t="shared" si="2"/>
        <v>46216</v>
      </c>
      <c r="E56" s="41">
        <f ca="1">豚モデル!E56</f>
        <v>26.7</v>
      </c>
      <c r="F56" s="68">
        <f ca="1">豚モデル!F56</f>
        <v>27.10685233571094</v>
      </c>
      <c r="G56" s="41"/>
      <c r="H56" s="27"/>
      <c r="I56" s="3">
        <f t="shared" ca="1" si="0"/>
        <v>1.2215470798394994</v>
      </c>
      <c r="J56" s="3">
        <f t="shared" ca="1" si="3"/>
        <v>37.648585549153985</v>
      </c>
      <c r="M56" s="3"/>
      <c r="O56" s="2">
        <v>42</v>
      </c>
      <c r="P56" s="16">
        <f t="shared" ca="1" si="4"/>
        <v>99.999999770162134</v>
      </c>
      <c r="Q56" s="26">
        <f t="shared" si="1"/>
        <v>46216</v>
      </c>
      <c r="R56" s="16"/>
      <c r="S56" s="16"/>
      <c r="T56" s="58"/>
      <c r="U56" s="60"/>
      <c r="V56" s="58"/>
      <c r="W56" s="16"/>
      <c r="X56" s="16"/>
      <c r="Y56" s="16"/>
      <c r="Z56" s="16"/>
    </row>
    <row r="57" spans="3:26" ht="13.5">
      <c r="C57" s="2">
        <v>43</v>
      </c>
      <c r="D57" s="26">
        <f t="shared" si="2"/>
        <v>46217</v>
      </c>
      <c r="E57" s="41">
        <f ca="1">豚モデル!E57</f>
        <v>26.8</v>
      </c>
      <c r="F57" s="68">
        <f ca="1">豚モデル!F57</f>
        <v>27.190940839939294</v>
      </c>
      <c r="G57" s="41"/>
      <c r="H57" s="27"/>
      <c r="I57" s="3">
        <f t="shared" ca="1" si="0"/>
        <v>1.2359243265131614</v>
      </c>
      <c r="J57" s="3">
        <f t="shared" ca="1" si="3"/>
        <v>38.870132628993481</v>
      </c>
      <c r="M57" s="3"/>
      <c r="O57" s="2">
        <v>43</v>
      </c>
      <c r="P57" s="16">
        <f t="shared" ca="1" si="4"/>
        <v>99.999999879459224</v>
      </c>
      <c r="Q57" s="26">
        <f t="shared" si="1"/>
        <v>46217</v>
      </c>
      <c r="R57" s="16"/>
      <c r="S57" s="16"/>
      <c r="T57" s="58"/>
      <c r="U57" s="60"/>
      <c r="V57" s="58"/>
      <c r="W57" s="16"/>
      <c r="X57" s="16"/>
      <c r="Y57" s="16"/>
      <c r="Z57" s="16"/>
    </row>
    <row r="58" spans="3:26" ht="13.5">
      <c r="C58" s="2">
        <v>44</v>
      </c>
      <c r="D58" s="26">
        <f t="shared" si="2"/>
        <v>46218</v>
      </c>
      <c r="E58" s="41">
        <f ca="1">豚モデル!E58</f>
        <v>26.9</v>
      </c>
      <c r="F58" s="68">
        <f ca="1">豚モデル!F58</f>
        <v>27.275029344167645</v>
      </c>
      <c r="G58" s="41"/>
      <c r="H58" s="27"/>
      <c r="I58" s="3">
        <f t="shared" ca="1" si="0"/>
        <v>1.2504610314113331</v>
      </c>
      <c r="J58" s="3">
        <f t="shared" ca="1" si="3"/>
        <v>40.106056955506645</v>
      </c>
      <c r="M58" s="3"/>
      <c r="O58" s="2">
        <v>44</v>
      </c>
      <c r="P58" s="16">
        <f t="shared" ca="1" si="4"/>
        <v>99.99999993725956</v>
      </c>
      <c r="Q58" s="26">
        <f t="shared" si="1"/>
        <v>46218</v>
      </c>
      <c r="R58" s="16"/>
      <c r="S58" s="16"/>
      <c r="T58" s="58"/>
      <c r="U58" s="60"/>
      <c r="V58" s="58"/>
      <c r="W58" s="16"/>
      <c r="X58" s="16"/>
      <c r="Y58" s="16"/>
      <c r="Z58" s="16"/>
    </row>
    <row r="59" spans="3:26" ht="13.5">
      <c r="C59" s="2">
        <v>45</v>
      </c>
      <c r="D59" s="26">
        <f t="shared" si="2"/>
        <v>46219</v>
      </c>
      <c r="E59" s="41">
        <f ca="1">豚モデル!E59</f>
        <v>27</v>
      </c>
      <c r="F59" s="68">
        <f ca="1">豚モデル!F59</f>
        <v>27.359117848396</v>
      </c>
      <c r="G59" s="41"/>
      <c r="H59" s="27"/>
      <c r="I59" s="3">
        <f t="shared" ca="1" si="0"/>
        <v>1.2651588517229371</v>
      </c>
      <c r="J59" s="3">
        <f t="shared" ca="1" si="3"/>
        <v>41.356517986917979</v>
      </c>
      <c r="M59" s="3"/>
      <c r="O59" s="2">
        <v>45</v>
      </c>
      <c r="P59" s="16">
        <f t="shared" ca="1" si="4"/>
        <v>99.999999967593993</v>
      </c>
      <c r="Q59" s="26">
        <f t="shared" si="1"/>
        <v>46219</v>
      </c>
      <c r="R59" s="16"/>
      <c r="S59" s="16"/>
      <c r="T59" s="58"/>
      <c r="U59" s="58"/>
      <c r="V59" s="58"/>
      <c r="W59" s="16"/>
      <c r="X59" s="16"/>
      <c r="Y59" s="16"/>
      <c r="Z59" s="16"/>
    </row>
    <row r="60" spans="3:26" ht="13.5">
      <c r="C60" s="2">
        <v>46</v>
      </c>
      <c r="D60" s="26">
        <f t="shared" si="2"/>
        <v>46220</v>
      </c>
      <c r="E60" s="41">
        <f ca="1">豚モデル!E60</f>
        <v>27.1</v>
      </c>
      <c r="F60" s="68">
        <f ca="1">豚モデル!F60</f>
        <v>27.443206352624355</v>
      </c>
      <c r="G60" s="41"/>
      <c r="H60" s="27"/>
      <c r="I60" s="3">
        <f t="shared" ca="1" si="0"/>
        <v>1.2800194606627531</v>
      </c>
      <c r="J60" s="3">
        <f t="shared" ca="1" si="3"/>
        <v>42.621676838640916</v>
      </c>
      <c r="M60" s="3"/>
      <c r="O60" s="2">
        <v>46</v>
      </c>
      <c r="P60" s="16">
        <f t="shared" ca="1" si="4"/>
        <v>99.999999983391476</v>
      </c>
      <c r="Q60" s="26">
        <f t="shared" si="1"/>
        <v>46220</v>
      </c>
      <c r="R60" s="16"/>
      <c r="S60" s="16"/>
      <c r="T60" s="58"/>
      <c r="U60" s="58"/>
      <c r="V60" s="58"/>
      <c r="W60" s="16"/>
      <c r="X60" s="16"/>
      <c r="Y60" s="16"/>
      <c r="Z60" s="16"/>
    </row>
    <row r="61" spans="3:26" ht="13.5">
      <c r="C61" s="2">
        <v>47</v>
      </c>
      <c r="D61" s="26">
        <f t="shared" si="2"/>
        <v>46221</v>
      </c>
      <c r="E61" s="41">
        <f ca="1">豚モデル!E61</f>
        <v>27.3</v>
      </c>
      <c r="F61" s="68">
        <f ca="1">豚モデル!F61</f>
        <v>27.61138336108106</v>
      </c>
      <c r="G61" s="41"/>
      <c r="H61" s="27"/>
      <c r="I61" s="3">
        <f t="shared" ca="1" si="0"/>
        <v>1.3102358182742095</v>
      </c>
      <c r="J61" s="3">
        <f t="shared" ca="1" si="3"/>
        <v>43.901696299303666</v>
      </c>
      <c r="M61" s="3"/>
      <c r="O61" s="2">
        <v>47</v>
      </c>
      <c r="P61" s="16">
        <f t="shared" ca="1" si="4"/>
        <v>99.999999991554461</v>
      </c>
      <c r="Q61" s="26">
        <f t="shared" si="1"/>
        <v>46221</v>
      </c>
      <c r="R61" s="16"/>
      <c r="S61" s="16"/>
      <c r="T61" s="58"/>
      <c r="U61" s="58"/>
      <c r="V61" s="58"/>
      <c r="W61" s="16"/>
      <c r="X61" s="16"/>
      <c r="Y61" s="16"/>
      <c r="Z61" s="16"/>
    </row>
    <row r="62" spans="3:26" ht="13.5">
      <c r="C62" s="2">
        <v>48</v>
      </c>
      <c r="D62" s="26">
        <f t="shared" si="2"/>
        <v>46222</v>
      </c>
      <c r="E62" s="41">
        <f ca="1">豚モデル!E62</f>
        <v>27.4</v>
      </c>
      <c r="F62" s="68">
        <f ca="1">豚モデル!F62</f>
        <v>27.695471865309411</v>
      </c>
      <c r="G62" s="41"/>
      <c r="H62" s="27"/>
      <c r="I62" s="3">
        <f t="shared" ca="1" si="0"/>
        <v>1.3255949947969499</v>
      </c>
      <c r="J62" s="3">
        <f t="shared" ca="1" si="3"/>
        <v>45.211932117577874</v>
      </c>
      <c r="M62" s="3"/>
      <c r="O62" s="2">
        <v>48</v>
      </c>
      <c r="P62" s="16">
        <f t="shared" ca="1" si="4"/>
        <v>99.999999995773408</v>
      </c>
      <c r="Q62" s="26">
        <f t="shared" si="1"/>
        <v>46222</v>
      </c>
      <c r="R62" s="16"/>
      <c r="S62" s="16"/>
      <c r="T62" s="58"/>
      <c r="U62" s="58"/>
      <c r="V62" s="58"/>
      <c r="W62" s="16"/>
      <c r="X62" s="16"/>
      <c r="Y62" s="16"/>
      <c r="Z62" s="16"/>
    </row>
    <row r="63" spans="3:26" ht="13.5">
      <c r="C63" s="2">
        <v>49</v>
      </c>
      <c r="D63" s="26">
        <f t="shared" si="2"/>
        <v>46223</v>
      </c>
      <c r="E63" s="41">
        <f ca="1">豚モデル!E63</f>
        <v>27.5</v>
      </c>
      <c r="F63" s="68">
        <f ca="1">豚モデル!F63</f>
        <v>27.779560369537766</v>
      </c>
      <c r="G63" s="41"/>
      <c r="H63" s="27"/>
      <c r="I63" s="3">
        <f t="shared" ca="1" si="0"/>
        <v>1.3411238159418206</v>
      </c>
      <c r="J63" s="3">
        <f t="shared" ca="1" si="3"/>
        <v>46.537527112374825</v>
      </c>
      <c r="M63" s="3"/>
      <c r="O63" s="2">
        <v>49</v>
      </c>
      <c r="P63" s="16">
        <f t="shared" ca="1" si="4"/>
        <v>99.999999997901895</v>
      </c>
      <c r="Q63" s="26">
        <f t="shared" si="1"/>
        <v>46223</v>
      </c>
      <c r="R63" s="16"/>
      <c r="S63" s="16"/>
      <c r="T63" s="58"/>
      <c r="U63" s="58"/>
      <c r="V63" s="58"/>
      <c r="W63" s="16"/>
      <c r="X63" s="16"/>
      <c r="Y63" s="16"/>
      <c r="Z63" s="16"/>
    </row>
    <row r="64" spans="3:26" ht="13.5">
      <c r="C64" s="2">
        <v>50</v>
      </c>
      <c r="D64" s="26">
        <f t="shared" si="2"/>
        <v>46224</v>
      </c>
      <c r="E64" s="41">
        <f ca="1">豚モデル!E64</f>
        <v>27.6</v>
      </c>
      <c r="F64" s="68">
        <f ca="1">豚モデル!F64</f>
        <v>27.86364887376612</v>
      </c>
      <c r="G64" s="41"/>
      <c r="H64" s="27"/>
      <c r="I64" s="3">
        <f t="shared" ca="1" si="0"/>
        <v>1.3568240372203149</v>
      </c>
      <c r="J64" s="3">
        <f t="shared" ca="1" si="3"/>
        <v>47.878650928316645</v>
      </c>
      <c r="M64" s="3"/>
      <c r="O64" s="2">
        <v>50</v>
      </c>
      <c r="P64" s="16">
        <f t="shared" ca="1" si="4"/>
        <v>99.999999998966999</v>
      </c>
      <c r="Q64" s="26">
        <f t="shared" si="1"/>
        <v>46224</v>
      </c>
      <c r="R64" s="16"/>
      <c r="S64" s="16"/>
      <c r="T64" s="58"/>
      <c r="U64" s="58"/>
      <c r="V64" s="58"/>
      <c r="W64" s="16"/>
      <c r="X64" s="16"/>
      <c r="Y64" s="16"/>
      <c r="Z64" s="16"/>
    </row>
    <row r="65" spans="3:26" ht="13.5">
      <c r="C65" s="2">
        <v>51</v>
      </c>
      <c r="D65" s="26">
        <f t="shared" si="2"/>
        <v>46225</v>
      </c>
      <c r="E65" s="41">
        <f ca="1">豚モデル!E65</f>
        <v>27.7</v>
      </c>
      <c r="F65" s="68">
        <f ca="1">豚モデル!F65</f>
        <v>27.947737377994471</v>
      </c>
      <c r="G65" s="41"/>
      <c r="H65" s="27"/>
      <c r="I65" s="3">
        <f t="shared" ca="1" si="0"/>
        <v>1.3726974310450093</v>
      </c>
      <c r="J65" s="3">
        <f t="shared" ca="1" si="3"/>
        <v>49.235474965536959</v>
      </c>
      <c r="M65" s="3"/>
      <c r="O65" s="2">
        <v>51</v>
      </c>
      <c r="P65" s="16">
        <f t="shared" ca="1" si="4"/>
        <v>99.9999999994956</v>
      </c>
      <c r="Q65" s="26">
        <f t="shared" si="1"/>
        <v>46225</v>
      </c>
      <c r="R65" s="16"/>
      <c r="S65" s="16"/>
      <c r="T65" s="58"/>
      <c r="U65" s="58"/>
      <c r="V65" s="58"/>
      <c r="W65" s="16"/>
      <c r="X65" s="16"/>
      <c r="Y65" s="16"/>
      <c r="Z65" s="16"/>
    </row>
    <row r="66" spans="3:26" ht="13.5">
      <c r="C66" s="2">
        <v>52</v>
      </c>
      <c r="D66" s="26">
        <f t="shared" si="2"/>
        <v>46226</v>
      </c>
      <c r="E66" s="41">
        <f ca="1">豚モデル!E66</f>
        <v>27.9</v>
      </c>
      <c r="F66" s="68">
        <f ca="1">豚モデル!F66</f>
        <v>28.115914386451173</v>
      </c>
      <c r="G66" s="41"/>
      <c r="H66" s="27"/>
      <c r="I66" s="3">
        <f t="shared" ca="1" si="0"/>
        <v>1.4049709113901629</v>
      </c>
      <c r="J66" s="3">
        <f t="shared" ca="1" si="3"/>
        <v>50.608172396581971</v>
      </c>
      <c r="M66" s="3"/>
      <c r="O66" s="2">
        <v>52</v>
      </c>
      <c r="P66" s="16">
        <f t="shared" ca="1" si="4"/>
        <v>99.999999999755758</v>
      </c>
      <c r="Q66" s="26">
        <f t="shared" si="1"/>
        <v>46226</v>
      </c>
      <c r="R66" s="16"/>
      <c r="S66" s="16"/>
      <c r="T66" s="58"/>
      <c r="U66" s="59"/>
      <c r="V66" s="58"/>
      <c r="W66" s="16"/>
      <c r="X66" s="16"/>
      <c r="Y66" s="16"/>
      <c r="Z66" s="16"/>
    </row>
    <row r="67" spans="3:26" ht="13.5">
      <c r="C67" s="2">
        <v>53</v>
      </c>
      <c r="D67" s="26">
        <f t="shared" si="2"/>
        <v>46227</v>
      </c>
      <c r="E67" s="41">
        <f ca="1">豚モデル!E67</f>
        <v>28</v>
      </c>
      <c r="F67" s="68">
        <f ca="1">豚モデル!F67</f>
        <v>28.200002890679528</v>
      </c>
      <c r="G67" s="41"/>
      <c r="H67" s="27"/>
      <c r="I67" s="3">
        <f t="shared" ca="1" si="0"/>
        <v>1.4213746285976121</v>
      </c>
      <c r="J67" s="3">
        <f t="shared" ca="1" si="3"/>
        <v>52.013143307972136</v>
      </c>
      <c r="M67" s="3"/>
      <c r="O67" s="2">
        <v>53</v>
      </c>
      <c r="P67" s="16">
        <f t="shared" ca="1" si="4"/>
        <v>99.999999999883741</v>
      </c>
      <c r="Q67" s="26">
        <f t="shared" si="1"/>
        <v>46227</v>
      </c>
      <c r="R67" s="16"/>
      <c r="S67" s="16"/>
      <c r="T67" s="58"/>
      <c r="U67" s="58"/>
      <c r="V67" s="58"/>
      <c r="W67" s="16"/>
      <c r="X67" s="16"/>
      <c r="Y67" s="16"/>
      <c r="Z67" s="16"/>
    </row>
    <row r="68" spans="3:26" ht="13.5">
      <c r="C68" s="2">
        <v>54</v>
      </c>
      <c r="D68" s="26">
        <f t="shared" si="2"/>
        <v>46228</v>
      </c>
      <c r="E68" s="41">
        <f ca="1">豚モデル!E68</f>
        <v>28.1</v>
      </c>
      <c r="F68" s="68">
        <f ca="1">豚モデル!F68</f>
        <v>28.284091394907882</v>
      </c>
      <c r="G68" s="41"/>
      <c r="H68" s="27"/>
      <c r="I68" s="3">
        <f t="shared" ca="1" si="0"/>
        <v>1.437958780031422</v>
      </c>
      <c r="J68" s="3">
        <f t="shared" ca="1" si="3"/>
        <v>53.434517936569748</v>
      </c>
      <c r="M68" s="3"/>
      <c r="O68" s="2">
        <v>54</v>
      </c>
      <c r="P68" s="16">
        <f t="shared" ca="1" si="4"/>
        <v>99.999999999945132</v>
      </c>
      <c r="Q68" s="26">
        <f t="shared" si="1"/>
        <v>46228</v>
      </c>
      <c r="R68" s="16"/>
      <c r="S68" s="16"/>
      <c r="T68" s="58"/>
      <c r="U68" s="58"/>
      <c r="V68" s="58"/>
      <c r="W68" s="16"/>
      <c r="X68" s="16"/>
      <c r="Y68" s="16"/>
      <c r="Z68" s="16"/>
    </row>
    <row r="69" spans="3:26" ht="13.5">
      <c r="C69" s="2">
        <v>55</v>
      </c>
      <c r="D69" s="26">
        <f t="shared" si="2"/>
        <v>46229</v>
      </c>
      <c r="E69" s="41">
        <f ca="1">豚モデル!E69</f>
        <v>28.2</v>
      </c>
      <c r="F69" s="68">
        <f ca="1">豚モデル!F69</f>
        <v>26.970023795959776</v>
      </c>
      <c r="G69" s="41"/>
      <c r="H69" s="27"/>
      <c r="I69" s="3">
        <f t="shared" ca="1" si="0"/>
        <v>1.4547252248845661</v>
      </c>
      <c r="J69" s="3">
        <f t="shared" ca="1" si="3"/>
        <v>54.87247671660117</v>
      </c>
      <c r="M69" s="3"/>
      <c r="O69" s="2">
        <v>55</v>
      </c>
      <c r="P69" s="16">
        <f t="shared" ca="1" si="4"/>
        <v>99.999999999974335</v>
      </c>
      <c r="Q69" s="26">
        <f t="shared" si="1"/>
        <v>46229</v>
      </c>
      <c r="R69" s="16"/>
      <c r="S69" s="16"/>
      <c r="T69" s="58"/>
      <c r="U69" s="58"/>
      <c r="V69" s="58"/>
      <c r="W69" s="16"/>
      <c r="X69" s="16"/>
      <c r="Y69" s="16"/>
      <c r="Z69" s="16"/>
    </row>
    <row r="70" spans="3:26" ht="13.5">
      <c r="C70" s="2">
        <v>56</v>
      </c>
      <c r="D70" s="26">
        <f t="shared" si="2"/>
        <v>46230</v>
      </c>
      <c r="E70" s="41">
        <f ca="1">豚モデル!E70</f>
        <v>28.3</v>
      </c>
      <c r="F70" s="68">
        <f ca="1">豚モデル!F70</f>
        <v>27.044887083094132</v>
      </c>
      <c r="G70" s="41"/>
      <c r="H70" s="27"/>
      <c r="I70" s="3">
        <f t="shared" ca="1" si="0"/>
        <v>1.4716758401697165</v>
      </c>
      <c r="J70" s="3">
        <f t="shared" ca="1" si="3"/>
        <v>56.32720194148574</v>
      </c>
      <c r="M70" s="3"/>
      <c r="O70" s="2">
        <v>56</v>
      </c>
      <c r="P70" s="16">
        <f t="shared" ca="1" si="4"/>
        <v>99.999999999988091</v>
      </c>
      <c r="Q70" s="26">
        <f t="shared" si="1"/>
        <v>46230</v>
      </c>
      <c r="R70" s="16"/>
      <c r="S70" s="16"/>
      <c r="T70" s="58"/>
      <c r="U70" s="58"/>
      <c r="V70" s="58"/>
      <c r="W70" s="16"/>
      <c r="X70" s="16"/>
      <c r="Y70" s="16"/>
      <c r="Z70" s="16"/>
    </row>
    <row r="71" spans="3:26" ht="13.5">
      <c r="C71" s="2">
        <v>57</v>
      </c>
      <c r="D71" s="26">
        <f t="shared" si="2"/>
        <v>46231</v>
      </c>
      <c r="E71" s="41">
        <f ca="1">豚モデル!E71</f>
        <v>28.4</v>
      </c>
      <c r="F71" s="68">
        <f ca="1">豚モデル!F71</f>
        <v>27.119750370228481</v>
      </c>
      <c r="G71" s="41"/>
      <c r="H71" s="27"/>
      <c r="I71" s="3">
        <f t="shared" ca="1" si="0"/>
        <v>1.4888125208766951</v>
      </c>
      <c r="J71" s="3">
        <f t="shared" ca="1" si="3"/>
        <v>57.798877781655456</v>
      </c>
      <c r="M71" s="3"/>
      <c r="O71" s="2">
        <v>57</v>
      </c>
      <c r="P71" s="16">
        <f t="shared" ca="1" si="4"/>
        <v>99.999999999994529</v>
      </c>
      <c r="Q71" s="26">
        <f t="shared" si="1"/>
        <v>46231</v>
      </c>
      <c r="R71" s="16"/>
      <c r="S71" s="16"/>
      <c r="T71" s="58"/>
      <c r="U71" s="58"/>
      <c r="V71" s="58"/>
      <c r="W71" s="16"/>
      <c r="X71" s="16"/>
      <c r="Y71" s="16"/>
      <c r="Z71" s="16"/>
    </row>
    <row r="72" spans="3:26" ht="13.5">
      <c r="C72" s="2">
        <v>58</v>
      </c>
      <c r="D72" s="26">
        <f t="shared" si="2"/>
        <v>46232</v>
      </c>
      <c r="E72" s="41">
        <f ca="1">豚モデル!E72</f>
        <v>28.5</v>
      </c>
      <c r="F72" s="68">
        <f ca="1">豚モデル!F72</f>
        <v>27.194613657362837</v>
      </c>
      <c r="G72" s="41"/>
      <c r="H72" s="27"/>
      <c r="I72" s="3">
        <f t="shared" ca="1" si="0"/>
        <v>1.5061371801311996</v>
      </c>
      <c r="J72" s="3">
        <f t="shared" ca="1" si="3"/>
        <v>59.287690302532148</v>
      </c>
      <c r="M72" s="3"/>
      <c r="O72" s="2">
        <v>58</v>
      </c>
      <c r="P72" s="16">
        <f t="shared" ca="1" si="4"/>
        <v>99.999999999997513</v>
      </c>
      <c r="Q72" s="26">
        <f t="shared" si="1"/>
        <v>46232</v>
      </c>
      <c r="R72" s="16"/>
      <c r="S72" s="16"/>
      <c r="T72" s="58"/>
      <c r="U72" s="58"/>
      <c r="V72" s="58"/>
      <c r="W72" s="16"/>
      <c r="X72" s="16"/>
      <c r="Y72" s="16"/>
      <c r="Z72" s="16"/>
    </row>
    <row r="73" spans="3:26" ht="13.5">
      <c r="C73" s="2">
        <v>59</v>
      </c>
      <c r="D73" s="26">
        <f t="shared" si="2"/>
        <v>46233</v>
      </c>
      <c r="E73" s="41">
        <f ca="1">豚モデル!E73</f>
        <v>28.6</v>
      </c>
      <c r="F73" s="68">
        <f ca="1">豚モデル!F73</f>
        <v>27.269476944497193</v>
      </c>
      <c r="G73" s="41"/>
      <c r="H73" s="27"/>
      <c r="I73" s="3">
        <f t="shared" ca="1" si="0"/>
        <v>1.5236517493547979</v>
      </c>
      <c r="J73" s="3">
        <f t="shared" ca="1" si="3"/>
        <v>60.793827482663346</v>
      </c>
      <c r="M73" s="3"/>
      <c r="O73" s="2">
        <v>59</v>
      </c>
      <c r="P73" s="16">
        <f t="shared" ca="1" si="4"/>
        <v>99.999999999998877</v>
      </c>
      <c r="Q73" s="26">
        <f t="shared" si="1"/>
        <v>46233</v>
      </c>
      <c r="R73" s="16"/>
      <c r="S73" s="16"/>
      <c r="T73" s="58"/>
      <c r="U73" s="58"/>
      <c r="V73" s="58"/>
      <c r="W73" s="16"/>
      <c r="X73" s="16"/>
      <c r="Y73" s="16"/>
      <c r="Z73" s="16"/>
    </row>
    <row r="74" spans="3:26" ht="13.5">
      <c r="C74" s="2">
        <v>60</v>
      </c>
      <c r="D74" s="26">
        <f t="shared" si="2"/>
        <v>46234</v>
      </c>
      <c r="E74" s="41">
        <f ca="1">豚モデル!E74</f>
        <v>28.7</v>
      </c>
      <c r="F74" s="68">
        <f ca="1">豚モデル!F74</f>
        <v>27.344340231631541</v>
      </c>
      <c r="G74" s="41"/>
      <c r="H74" s="27"/>
      <c r="I74" s="3">
        <f t="shared" ca="1" si="0"/>
        <v>1.5413581784262163</v>
      </c>
      <c r="J74" s="3">
        <f t="shared" ca="1" si="3"/>
        <v>62.317479232018144</v>
      </c>
      <c r="M74" s="3"/>
      <c r="O74" s="2">
        <v>60</v>
      </c>
      <c r="P74" s="16">
        <f t="shared" ca="1" si="4"/>
        <v>99.999999999999503</v>
      </c>
      <c r="Q74" s="26">
        <f t="shared" si="1"/>
        <v>46234</v>
      </c>
      <c r="R74" s="16"/>
      <c r="S74" s="16"/>
      <c r="T74" s="58"/>
      <c r="U74" s="58"/>
      <c r="V74" s="58"/>
      <c r="W74" s="16"/>
      <c r="X74" s="16"/>
      <c r="Y74" s="16"/>
      <c r="Z74" s="16"/>
    </row>
    <row r="75" spans="3:26" ht="13.5">
      <c r="C75" s="2">
        <v>61</v>
      </c>
      <c r="D75" s="26">
        <f t="shared" si="2"/>
        <v>46235</v>
      </c>
      <c r="E75" s="41">
        <f ca="1">豚モデル!E75</f>
        <v>28.7</v>
      </c>
      <c r="F75" s="68">
        <f ca="1">豚モデル!F75</f>
        <v>27.344340231631541</v>
      </c>
      <c r="G75" s="41"/>
      <c r="H75" s="27"/>
      <c r="I75" s="3">
        <f t="shared" ca="1" si="0"/>
        <v>1.5413581784262163</v>
      </c>
      <c r="J75" s="3">
        <f t="shared" ca="1" si="3"/>
        <v>63.858837410444359</v>
      </c>
      <c r="M75" s="3"/>
      <c r="O75" s="2">
        <v>61</v>
      </c>
      <c r="P75" s="16">
        <f t="shared" ca="1" si="4"/>
        <v>99.999999999999773</v>
      </c>
      <c r="Q75" s="26">
        <f t="shared" si="1"/>
        <v>46235</v>
      </c>
      <c r="R75" s="16"/>
      <c r="S75" s="16"/>
      <c r="T75" s="58"/>
      <c r="U75" s="58"/>
      <c r="V75" s="58"/>
      <c r="W75" s="16"/>
      <c r="X75" s="16"/>
      <c r="Y75" s="16"/>
      <c r="Z75" s="16"/>
    </row>
    <row r="76" spans="3:26" ht="13.5">
      <c r="C76" s="2">
        <v>62</v>
      </c>
      <c r="D76" s="26">
        <f t="shared" si="2"/>
        <v>46236</v>
      </c>
      <c r="E76" s="41">
        <f ca="1">豚モデル!E76</f>
        <v>28.8</v>
      </c>
      <c r="F76" s="68">
        <f ca="1">豚モデル!F76</f>
        <v>27.419203518765897</v>
      </c>
      <c r="G76" s="41"/>
      <c r="H76" s="27"/>
      <c r="I76" s="3">
        <f t="shared" ca="1" si="0"/>
        <v>1.5592584358439183</v>
      </c>
      <c r="J76" s="3">
        <f t="shared" ca="1" si="3"/>
        <v>65.400195588870574</v>
      </c>
      <c r="M76" s="3"/>
      <c r="O76" s="2">
        <v>62</v>
      </c>
      <c r="P76" s="16">
        <f t="shared" ca="1" si="4"/>
        <v>99.999999999999901</v>
      </c>
      <c r="Q76" s="26">
        <f t="shared" si="1"/>
        <v>46236</v>
      </c>
      <c r="R76" s="16"/>
      <c r="S76" s="16"/>
      <c r="T76" s="58"/>
      <c r="U76" s="58"/>
      <c r="V76" s="58"/>
      <c r="W76" s="16"/>
      <c r="X76" s="16"/>
      <c r="Y76" s="16"/>
      <c r="Z76" s="16"/>
    </row>
    <row r="77" spans="3:26" ht="13.5">
      <c r="C77" s="2">
        <v>63</v>
      </c>
      <c r="D77" s="26">
        <f t="shared" si="2"/>
        <v>46237</v>
      </c>
      <c r="E77" s="41">
        <f ca="1">豚モデル!E77</f>
        <v>28.8</v>
      </c>
      <c r="F77" s="68">
        <f ca="1">豚モデル!F77</f>
        <v>27.419203518765897</v>
      </c>
      <c r="G77" s="41"/>
      <c r="H77" s="27"/>
      <c r="I77" s="3">
        <f t="shared" ca="1" si="0"/>
        <v>1.5592584358439183</v>
      </c>
      <c r="J77" s="3">
        <f t="shared" ca="1" si="3"/>
        <v>66.959454024714489</v>
      </c>
      <c r="M77" s="3"/>
      <c r="O77" s="2">
        <v>63</v>
      </c>
      <c r="P77" s="16">
        <f t="shared" ca="1" si="4"/>
        <v>99.999999999999957</v>
      </c>
      <c r="Q77" s="26">
        <f t="shared" si="1"/>
        <v>46237</v>
      </c>
      <c r="R77" s="16"/>
      <c r="S77" s="16"/>
      <c r="T77" s="58"/>
      <c r="U77" s="58"/>
      <c r="V77" s="58"/>
      <c r="W77" s="16"/>
      <c r="X77" s="16"/>
      <c r="Y77" s="16"/>
      <c r="Z77" s="16"/>
    </row>
    <row r="78" spans="3:26" ht="13.5">
      <c r="C78" s="2">
        <v>64</v>
      </c>
      <c r="D78" s="26">
        <f t="shared" si="2"/>
        <v>46238</v>
      </c>
      <c r="E78" s="41">
        <f ca="1">豚モデル!E78</f>
        <v>28.8</v>
      </c>
      <c r="F78" s="68">
        <f ca="1">豚モデル!F78</f>
        <v>27.419203518765897</v>
      </c>
      <c r="G78" s="41"/>
      <c r="H78" s="27"/>
      <c r="I78" s="3">
        <f t="shared" ca="1" si="0"/>
        <v>1.5592584358439183</v>
      </c>
      <c r="J78" s="3">
        <f t="shared" ca="1" si="3"/>
        <v>68.518712460558405</v>
      </c>
      <c r="M78" s="3"/>
      <c r="O78" s="2">
        <v>64</v>
      </c>
      <c r="P78" s="16">
        <f t="shared" ca="1" si="4"/>
        <v>99.999999999999972</v>
      </c>
      <c r="Q78" s="26">
        <f t="shared" si="1"/>
        <v>46238</v>
      </c>
      <c r="R78" s="16"/>
      <c r="S78" s="16"/>
      <c r="T78" s="58"/>
      <c r="U78" s="58"/>
      <c r="V78" s="58"/>
      <c r="W78" s="16"/>
      <c r="X78" s="16"/>
      <c r="Y78" s="16"/>
      <c r="Z78" s="16"/>
    </row>
    <row r="79" spans="3:26" ht="13.5">
      <c r="C79" s="2">
        <v>65</v>
      </c>
      <c r="D79" s="26">
        <f t="shared" si="2"/>
        <v>46239</v>
      </c>
      <c r="E79" s="41">
        <f ca="1">豚モデル!E79</f>
        <v>28.9</v>
      </c>
      <c r="F79" s="68">
        <f ca="1">豚モデル!F79</f>
        <v>27.494066805900253</v>
      </c>
      <c r="G79" s="41"/>
      <c r="H79" s="27"/>
      <c r="I79" s="3">
        <f t="shared" ref="I79:I142" ca="1" si="5">EXP($B$3*(E79-25)/(1.987*(273+E79)*298))</f>
        <v>1.577354508889987</v>
      </c>
      <c r="J79" s="3">
        <f t="shared" ca="1" si="3"/>
        <v>70.07797089640232</v>
      </c>
      <c r="M79" s="3"/>
      <c r="O79" s="2">
        <v>65</v>
      </c>
      <c r="P79" s="16">
        <f t="shared" ca="1" si="4"/>
        <v>99.999999999999986</v>
      </c>
      <c r="Q79" s="26">
        <f t="shared" ref="Q79:Q142" si="6">D79</f>
        <v>46239</v>
      </c>
      <c r="R79" s="16"/>
      <c r="S79" s="16"/>
      <c r="T79" s="58"/>
      <c r="U79" s="58"/>
      <c r="V79" s="58"/>
      <c r="W79" s="16"/>
      <c r="X79" s="16"/>
      <c r="Y79" s="16"/>
      <c r="Z79" s="16"/>
    </row>
    <row r="80" spans="3:26" ht="13.5">
      <c r="C80" s="2">
        <v>66</v>
      </c>
      <c r="D80" s="26">
        <f t="shared" ref="D80:D143" si="7">D79+1</f>
        <v>46240</v>
      </c>
      <c r="E80" s="41">
        <f ca="1">豚モデル!E80</f>
        <v>28.8</v>
      </c>
      <c r="F80" s="68">
        <f ca="1">豚モデル!F80</f>
        <v>27.419203518765897</v>
      </c>
      <c r="G80" s="41"/>
      <c r="H80" s="27"/>
      <c r="I80" s="3">
        <f t="shared" ca="1" si="5"/>
        <v>1.5592584358439183</v>
      </c>
      <c r="J80" s="3">
        <f t="shared" ref="J80:J143" ca="1" si="8">J79+I79</f>
        <v>71.655325405292302</v>
      </c>
      <c r="M80" s="3"/>
      <c r="O80" s="2">
        <v>66</v>
      </c>
      <c r="P80" s="16">
        <f t="shared" ref="P80:P143" ca="1" si="9">$B$5*(1-EXP(-$B$7*J80))</f>
        <v>100</v>
      </c>
      <c r="Q80" s="26">
        <f t="shared" si="6"/>
        <v>46240</v>
      </c>
      <c r="R80" s="16"/>
      <c r="S80" s="16"/>
      <c r="T80" s="58"/>
      <c r="U80" s="58"/>
      <c r="V80" s="58"/>
      <c r="W80" s="16"/>
      <c r="X80" s="16"/>
      <c r="Y80" s="16"/>
      <c r="Z80" s="16"/>
    </row>
    <row r="81" spans="3:26" ht="13.5">
      <c r="C81" s="2">
        <v>67</v>
      </c>
      <c r="D81" s="26">
        <f t="shared" si="7"/>
        <v>46241</v>
      </c>
      <c r="E81" s="41">
        <f ca="1">豚モデル!E81</f>
        <v>28.8</v>
      </c>
      <c r="F81" s="68">
        <f ca="1">豚モデル!F81</f>
        <v>27.419203518765897</v>
      </c>
      <c r="G81" s="41"/>
      <c r="H81" s="27"/>
      <c r="I81" s="3">
        <f t="shared" ca="1" si="5"/>
        <v>1.5592584358439183</v>
      </c>
      <c r="J81" s="3">
        <f t="shared" ca="1" si="8"/>
        <v>73.214583841136218</v>
      </c>
      <c r="M81" s="3"/>
      <c r="O81" s="2">
        <v>67</v>
      </c>
      <c r="P81" s="16">
        <f t="shared" ca="1" si="9"/>
        <v>100</v>
      </c>
      <c r="Q81" s="26">
        <f t="shared" si="6"/>
        <v>46241</v>
      </c>
      <c r="R81" s="16"/>
      <c r="S81" s="16"/>
      <c r="T81" s="58"/>
      <c r="U81" s="58"/>
      <c r="V81" s="58"/>
      <c r="W81" s="16"/>
      <c r="X81" s="16"/>
      <c r="Y81" s="16"/>
      <c r="Z81" s="16"/>
    </row>
    <row r="82" spans="3:26" ht="13.5">
      <c r="C82" s="2">
        <v>68</v>
      </c>
      <c r="D82" s="26">
        <f t="shared" si="7"/>
        <v>46242</v>
      </c>
      <c r="E82" s="41">
        <f ca="1">豚モデル!E82</f>
        <v>28.8</v>
      </c>
      <c r="F82" s="68">
        <f ca="1">豚モデル!F82</f>
        <v>27.419203518765897</v>
      </c>
      <c r="G82" s="41"/>
      <c r="H82" s="27"/>
      <c r="I82" s="3">
        <f t="shared" ca="1" si="5"/>
        <v>1.5592584358439183</v>
      </c>
      <c r="J82" s="3">
        <f t="shared" ca="1" si="8"/>
        <v>74.773842276980133</v>
      </c>
      <c r="M82" s="3"/>
      <c r="O82" s="2">
        <v>68</v>
      </c>
      <c r="P82" s="16">
        <f t="shared" ca="1" si="9"/>
        <v>100</v>
      </c>
      <c r="Q82" s="26">
        <f t="shared" si="6"/>
        <v>46242</v>
      </c>
      <c r="R82" s="16"/>
      <c r="S82" s="16"/>
      <c r="T82" s="58"/>
      <c r="U82" s="58"/>
      <c r="V82" s="58"/>
      <c r="W82" s="16"/>
      <c r="X82" s="16"/>
      <c r="Y82" s="16"/>
      <c r="Z82" s="16"/>
    </row>
    <row r="83" spans="3:26" ht="13.5">
      <c r="C83" s="2">
        <v>69</v>
      </c>
      <c r="D83" s="26">
        <f t="shared" si="7"/>
        <v>46243</v>
      </c>
      <c r="E83" s="41">
        <f ca="1">豚モデル!E83</f>
        <v>28.8</v>
      </c>
      <c r="F83" s="68">
        <f ca="1">豚モデル!F83</f>
        <v>27.419203518765897</v>
      </c>
      <c r="G83" s="41"/>
      <c r="H83" s="27"/>
      <c r="I83" s="3">
        <f t="shared" ca="1" si="5"/>
        <v>1.5592584358439183</v>
      </c>
      <c r="J83" s="3">
        <f t="shared" ca="1" si="8"/>
        <v>76.333100712824049</v>
      </c>
      <c r="M83" s="3"/>
      <c r="O83" s="2">
        <v>69</v>
      </c>
      <c r="P83" s="16">
        <f t="shared" ca="1" si="9"/>
        <v>100</v>
      </c>
      <c r="Q83" s="26">
        <f t="shared" si="6"/>
        <v>46243</v>
      </c>
      <c r="R83" s="16"/>
      <c r="S83" s="16"/>
      <c r="T83" s="58"/>
      <c r="U83" s="58"/>
      <c r="V83" s="58"/>
      <c r="W83" s="16"/>
      <c r="X83" s="16"/>
      <c r="Y83" s="16"/>
      <c r="Z83" s="16"/>
    </row>
    <row r="84" spans="3:26" ht="13.5">
      <c r="C84" s="2">
        <v>70</v>
      </c>
      <c r="D84" s="26">
        <f t="shared" si="7"/>
        <v>46244</v>
      </c>
      <c r="E84" s="41">
        <f ca="1">豚モデル!E84</f>
        <v>28.7</v>
      </c>
      <c r="F84" s="68">
        <f ca="1">豚モデル!F84</f>
        <v>27.344340231631541</v>
      </c>
      <c r="G84" s="41"/>
      <c r="H84" s="27"/>
      <c r="I84" s="3">
        <f t="shared" ca="1" si="5"/>
        <v>1.5413581784262163</v>
      </c>
      <c r="J84" s="3">
        <f t="shared" ca="1" si="8"/>
        <v>77.892359148667964</v>
      </c>
      <c r="M84" s="3"/>
      <c r="O84" s="2">
        <v>70</v>
      </c>
      <c r="P84" s="16">
        <f t="shared" ca="1" si="9"/>
        <v>100</v>
      </c>
      <c r="Q84" s="26">
        <f t="shared" si="6"/>
        <v>46244</v>
      </c>
      <c r="T84" s="58"/>
      <c r="U84" s="58"/>
      <c r="V84" s="58"/>
      <c r="W84" s="16"/>
      <c r="X84" s="16"/>
      <c r="Y84" s="16"/>
    </row>
    <row r="85" spans="3:26" ht="13.5">
      <c r="C85" s="2">
        <v>71</v>
      </c>
      <c r="D85" s="26">
        <f t="shared" si="7"/>
        <v>46245</v>
      </c>
      <c r="E85" s="41">
        <f ca="1">豚モデル!E85</f>
        <v>28.7</v>
      </c>
      <c r="F85" s="68">
        <f ca="1">豚モデル!F85</f>
        <v>27.344340231631541</v>
      </c>
      <c r="G85" s="41"/>
      <c r="H85" s="27"/>
      <c r="I85" s="3">
        <f t="shared" ca="1" si="5"/>
        <v>1.5413581784262163</v>
      </c>
      <c r="J85" s="3">
        <f t="shared" ca="1" si="8"/>
        <v>79.433717327094186</v>
      </c>
      <c r="M85" s="3"/>
      <c r="O85" s="2">
        <v>71</v>
      </c>
      <c r="P85" s="16">
        <f t="shared" ca="1" si="9"/>
        <v>100</v>
      </c>
      <c r="Q85" s="26">
        <f t="shared" si="6"/>
        <v>46245</v>
      </c>
      <c r="R85" s="16"/>
      <c r="T85" s="59"/>
      <c r="U85" s="59"/>
      <c r="V85" s="59"/>
    </row>
    <row r="86" spans="3:26" ht="13.5">
      <c r="C86" s="2">
        <v>72</v>
      </c>
      <c r="D86" s="26">
        <f t="shared" si="7"/>
        <v>46246</v>
      </c>
      <c r="E86" s="41">
        <f ca="1">豚モデル!E86</f>
        <v>28.6</v>
      </c>
      <c r="F86" s="68">
        <f ca="1">豚モデル!F86</f>
        <v>27.269476944497193</v>
      </c>
      <c r="G86" s="41"/>
      <c r="H86" s="27"/>
      <c r="I86" s="3">
        <f t="shared" ca="1" si="5"/>
        <v>1.5236517493547979</v>
      </c>
      <c r="J86" s="3">
        <f t="shared" ca="1" si="8"/>
        <v>80.975075505520408</v>
      </c>
      <c r="M86" s="3"/>
      <c r="O86" s="2">
        <v>72</v>
      </c>
      <c r="P86" s="16">
        <f t="shared" ca="1" si="9"/>
        <v>100</v>
      </c>
      <c r="Q86" s="26">
        <f t="shared" si="6"/>
        <v>46246</v>
      </c>
      <c r="T86" s="59"/>
      <c r="U86" s="59"/>
      <c r="V86" s="59"/>
    </row>
    <row r="87" spans="3:26" ht="13.5">
      <c r="C87" s="2">
        <v>73</v>
      </c>
      <c r="D87" s="26">
        <f t="shared" si="7"/>
        <v>46247</v>
      </c>
      <c r="E87" s="41">
        <f ca="1">豚モデル!E87</f>
        <v>28.6</v>
      </c>
      <c r="F87" s="68">
        <f ca="1">豚モデル!F87</f>
        <v>27.269476944497193</v>
      </c>
      <c r="G87" s="41"/>
      <c r="H87" s="27"/>
      <c r="I87" s="3">
        <f t="shared" ca="1" si="5"/>
        <v>1.5236517493547979</v>
      </c>
      <c r="J87" s="3">
        <f t="shared" ca="1" si="8"/>
        <v>82.498727254875206</v>
      </c>
      <c r="M87" s="3"/>
      <c r="O87" s="2">
        <v>73</v>
      </c>
      <c r="P87" s="16">
        <f t="shared" ca="1" si="9"/>
        <v>100</v>
      </c>
      <c r="Q87" s="26">
        <f t="shared" si="6"/>
        <v>46247</v>
      </c>
      <c r="T87" s="59"/>
      <c r="U87" s="59"/>
      <c r="V87" s="59"/>
    </row>
    <row r="88" spans="3:26" ht="13.5">
      <c r="C88" s="2">
        <v>74</v>
      </c>
      <c r="D88" s="26">
        <f t="shared" si="7"/>
        <v>46248</v>
      </c>
      <c r="E88" s="41">
        <f ca="1">豚モデル!E88</f>
        <v>28.5</v>
      </c>
      <c r="F88" s="68">
        <f ca="1">豚モデル!F88</f>
        <v>27.194613657362837</v>
      </c>
      <c r="G88" s="41"/>
      <c r="H88" s="27"/>
      <c r="I88" s="3">
        <f t="shared" ca="1" si="5"/>
        <v>1.5061371801311996</v>
      </c>
      <c r="J88" s="3">
        <f t="shared" ca="1" si="8"/>
        <v>84.022379004230004</v>
      </c>
      <c r="M88" s="3"/>
      <c r="O88" s="2">
        <v>74</v>
      </c>
      <c r="P88" s="16">
        <f t="shared" ca="1" si="9"/>
        <v>100</v>
      </c>
      <c r="Q88" s="26">
        <f t="shared" si="6"/>
        <v>46248</v>
      </c>
      <c r="T88" s="59"/>
      <c r="U88" s="59"/>
      <c r="V88" s="59"/>
    </row>
    <row r="89" spans="3:26" ht="13.5">
      <c r="C89" s="2">
        <v>75</v>
      </c>
      <c r="D89" s="26">
        <f t="shared" si="7"/>
        <v>46249</v>
      </c>
      <c r="E89" s="41">
        <f ca="1">豚モデル!E89</f>
        <v>28.5</v>
      </c>
      <c r="F89" s="68">
        <f ca="1">豚モデル!F89</f>
        <v>27.194613657362837</v>
      </c>
      <c r="G89" s="41"/>
      <c r="H89" s="27"/>
      <c r="I89" s="3">
        <f t="shared" ca="1" si="5"/>
        <v>1.5061371801311996</v>
      </c>
      <c r="J89" s="3">
        <f t="shared" ca="1" si="8"/>
        <v>85.528516184361209</v>
      </c>
      <c r="M89" s="3"/>
      <c r="O89" s="2">
        <v>75</v>
      </c>
      <c r="P89" s="16">
        <f t="shared" ca="1" si="9"/>
        <v>100</v>
      </c>
      <c r="Q89" s="26">
        <f t="shared" si="6"/>
        <v>46249</v>
      </c>
      <c r="R89" s="16"/>
      <c r="T89" s="59"/>
      <c r="U89" s="59"/>
      <c r="V89" s="59"/>
    </row>
    <row r="90" spans="3:26" ht="13.5">
      <c r="C90" s="2">
        <v>76</v>
      </c>
      <c r="D90" s="26">
        <f t="shared" si="7"/>
        <v>46250</v>
      </c>
      <c r="E90" s="41">
        <f ca="1">豚モデル!E90</f>
        <v>28.4</v>
      </c>
      <c r="F90" s="68">
        <f ca="1">豚モデル!F90</f>
        <v>27.119750370228481</v>
      </c>
      <c r="G90" s="41"/>
      <c r="H90" s="27"/>
      <c r="I90" s="3">
        <f t="shared" ca="1" si="5"/>
        <v>1.4888125208766951</v>
      </c>
      <c r="J90" s="3">
        <f t="shared" ca="1" si="8"/>
        <v>87.034653364492414</v>
      </c>
      <c r="M90" s="3"/>
      <c r="N90" s="28"/>
      <c r="O90" s="2">
        <v>76</v>
      </c>
      <c r="P90" s="16">
        <f t="shared" ca="1" si="9"/>
        <v>100</v>
      </c>
      <c r="Q90" s="26">
        <f t="shared" si="6"/>
        <v>46250</v>
      </c>
      <c r="R90" s="16"/>
      <c r="T90" s="59"/>
      <c r="U90" s="59"/>
      <c r="V90" s="59"/>
    </row>
    <row r="91" spans="3:26" ht="13.5">
      <c r="C91" s="2">
        <v>77</v>
      </c>
      <c r="D91" s="26">
        <f t="shared" si="7"/>
        <v>46251</v>
      </c>
      <c r="E91" s="41">
        <f ca="1">豚モデル!E91</f>
        <v>28.4</v>
      </c>
      <c r="F91" s="68">
        <f ca="1">豚モデル!F91</f>
        <v>27.119750370228481</v>
      </c>
      <c r="G91" s="41"/>
      <c r="H91" s="27"/>
      <c r="I91" s="3">
        <f t="shared" ca="1" si="5"/>
        <v>1.4888125208766951</v>
      </c>
      <c r="J91" s="3">
        <f t="shared" ca="1" si="8"/>
        <v>88.523465885369106</v>
      </c>
      <c r="M91" s="3"/>
      <c r="N91" s="28"/>
      <c r="O91" s="2">
        <v>77</v>
      </c>
      <c r="P91" s="16">
        <f t="shared" ca="1" si="9"/>
        <v>100</v>
      </c>
      <c r="Q91" s="26">
        <f t="shared" si="6"/>
        <v>46251</v>
      </c>
      <c r="R91" s="16"/>
      <c r="T91" s="59"/>
      <c r="U91" s="59"/>
      <c r="V91" s="59"/>
    </row>
    <row r="92" spans="3:26" ht="13.5">
      <c r="C92" s="2">
        <v>78</v>
      </c>
      <c r="D92" s="26">
        <f t="shared" si="7"/>
        <v>46252</v>
      </c>
      <c r="E92" s="41">
        <f ca="1">豚モデル!E92</f>
        <v>28.3</v>
      </c>
      <c r="F92" s="68">
        <f ca="1">豚モデル!F92</f>
        <v>27.044887083094132</v>
      </c>
      <c r="G92" s="41"/>
      <c r="H92" s="27"/>
      <c r="I92" s="3">
        <f t="shared" ca="1" si="5"/>
        <v>1.4716758401697165</v>
      </c>
      <c r="J92" s="3">
        <f t="shared" ca="1" si="8"/>
        <v>90.012278406245798</v>
      </c>
      <c r="M92" s="3"/>
      <c r="N92" s="28"/>
      <c r="O92" s="2">
        <v>78</v>
      </c>
      <c r="P92" s="16">
        <f t="shared" ca="1" si="9"/>
        <v>100</v>
      </c>
      <c r="Q92" s="26">
        <f t="shared" si="6"/>
        <v>46252</v>
      </c>
      <c r="R92" s="16"/>
      <c r="T92" s="59"/>
      <c r="U92" s="59"/>
      <c r="V92" s="59"/>
    </row>
    <row r="93" spans="3:26" ht="13.5">
      <c r="C93" s="2">
        <v>79</v>
      </c>
      <c r="D93" s="26">
        <f t="shared" si="7"/>
        <v>46253</v>
      </c>
      <c r="E93" s="41">
        <f ca="1">豚モデル!E93</f>
        <v>28.2</v>
      </c>
      <c r="F93" s="68">
        <f ca="1">豚モデル!F93</f>
        <v>26.970023795959776</v>
      </c>
      <c r="G93" s="41"/>
      <c r="H93" s="27"/>
      <c r="I93" s="3">
        <f t="shared" ca="1" si="5"/>
        <v>1.4547252248845661</v>
      </c>
      <c r="J93" s="3">
        <f t="shared" ca="1" si="8"/>
        <v>91.483954246415522</v>
      </c>
      <c r="M93" s="3"/>
      <c r="N93" s="28"/>
      <c r="O93" s="2">
        <v>79</v>
      </c>
      <c r="P93" s="16">
        <f t="shared" ca="1" si="9"/>
        <v>100</v>
      </c>
      <c r="Q93" s="26">
        <f t="shared" si="6"/>
        <v>46253</v>
      </c>
      <c r="R93" s="16"/>
      <c r="T93" s="59"/>
      <c r="U93" s="59"/>
      <c r="V93" s="59"/>
    </row>
    <row r="94" spans="3:26" ht="13.5">
      <c r="C94" s="2">
        <v>80</v>
      </c>
      <c r="D94" s="26">
        <f t="shared" si="7"/>
        <v>46254</v>
      </c>
      <c r="E94" s="41">
        <f ca="1">豚モデル!E94</f>
        <v>28.2</v>
      </c>
      <c r="F94" s="68">
        <f ca="1">豚モデル!F94</f>
        <v>26.970023795959776</v>
      </c>
      <c r="G94" s="41"/>
      <c r="H94" s="27"/>
      <c r="I94" s="3">
        <f t="shared" ca="1" si="5"/>
        <v>1.4547252248845661</v>
      </c>
      <c r="J94" s="3">
        <f t="shared" ca="1" si="8"/>
        <v>92.938679471300091</v>
      </c>
      <c r="M94" s="3"/>
      <c r="N94" s="28"/>
      <c r="O94" s="2">
        <v>80</v>
      </c>
      <c r="P94" s="16">
        <f t="shared" ca="1" si="9"/>
        <v>100</v>
      </c>
      <c r="Q94" s="26">
        <f t="shared" si="6"/>
        <v>46254</v>
      </c>
      <c r="R94" s="16"/>
      <c r="T94" s="59"/>
      <c r="U94" s="59"/>
      <c r="V94" s="59"/>
    </row>
    <row r="95" spans="3:26" ht="13.5">
      <c r="C95" s="2">
        <v>81</v>
      </c>
      <c r="D95" s="26">
        <f t="shared" si="7"/>
        <v>46255</v>
      </c>
      <c r="E95" s="41">
        <f ca="1">豚モデル!E95</f>
        <v>28.1</v>
      </c>
      <c r="F95" s="68">
        <f ca="1">豚モデル!F95</f>
        <v>26.89516050882542</v>
      </c>
      <c r="G95" s="41"/>
      <c r="H95" s="27"/>
      <c r="I95" s="3">
        <f t="shared" ca="1" si="5"/>
        <v>1.437958780031422</v>
      </c>
      <c r="J95" s="3">
        <f t="shared" ca="1" si="8"/>
        <v>94.39340469618466</v>
      </c>
      <c r="M95" s="3"/>
      <c r="N95" s="28"/>
      <c r="O95" s="2">
        <v>81</v>
      </c>
      <c r="P95" s="16">
        <f t="shared" ca="1" si="9"/>
        <v>100</v>
      </c>
      <c r="Q95" s="26">
        <f t="shared" si="6"/>
        <v>46255</v>
      </c>
      <c r="R95" s="16"/>
      <c r="T95" s="59"/>
      <c r="U95" s="59"/>
      <c r="V95" s="59"/>
    </row>
    <row r="96" spans="3:26" ht="13.5">
      <c r="C96" s="2">
        <v>82</v>
      </c>
      <c r="D96" s="26">
        <f t="shared" si="7"/>
        <v>46256</v>
      </c>
      <c r="E96" s="41">
        <f ca="1">豚モデル!E96</f>
        <v>28</v>
      </c>
      <c r="F96" s="68">
        <f ca="1">豚モデル!F96</f>
        <v>26.820297221691064</v>
      </c>
      <c r="G96" s="41"/>
      <c r="H96" s="27"/>
      <c r="I96" s="3">
        <f t="shared" ca="1" si="5"/>
        <v>1.4213746285976121</v>
      </c>
      <c r="J96" s="3">
        <f t="shared" ca="1" si="8"/>
        <v>95.831363476216083</v>
      </c>
      <c r="M96" s="3"/>
      <c r="N96" s="28"/>
      <c r="O96" s="2">
        <v>82</v>
      </c>
      <c r="P96" s="16">
        <f t="shared" ca="1" si="9"/>
        <v>100</v>
      </c>
      <c r="Q96" s="26">
        <f t="shared" si="6"/>
        <v>46256</v>
      </c>
      <c r="R96" s="16"/>
      <c r="T96" s="59"/>
      <c r="U96" s="59"/>
      <c r="V96" s="59"/>
    </row>
    <row r="97" spans="3:22" ht="13.5">
      <c r="C97" s="2">
        <v>83</v>
      </c>
      <c r="D97" s="26">
        <f t="shared" si="7"/>
        <v>46257</v>
      </c>
      <c r="E97" s="41">
        <f ca="1">豚モデル!E97</f>
        <v>27.9</v>
      </c>
      <c r="F97" s="68">
        <f ca="1">豚モデル!F97</f>
        <v>26.745433934556708</v>
      </c>
      <c r="G97" s="41"/>
      <c r="H97" s="27"/>
      <c r="I97" s="3">
        <f t="shared" ca="1" si="5"/>
        <v>1.4049709113901629</v>
      </c>
      <c r="J97" s="3">
        <f t="shared" ca="1" si="8"/>
        <v>97.252738104813702</v>
      </c>
      <c r="M97" s="3"/>
      <c r="N97" s="28"/>
      <c r="O97" s="2">
        <v>83</v>
      </c>
      <c r="P97" s="16">
        <f t="shared" ca="1" si="9"/>
        <v>100</v>
      </c>
      <c r="Q97" s="26">
        <f t="shared" si="6"/>
        <v>46257</v>
      </c>
      <c r="R97" s="16"/>
      <c r="T97" s="59"/>
      <c r="U97" s="59"/>
      <c r="V97" s="59"/>
    </row>
    <row r="98" spans="3:22" ht="13.5">
      <c r="C98" s="2">
        <v>84</v>
      </c>
      <c r="D98" s="26">
        <f t="shared" si="7"/>
        <v>46258</v>
      </c>
      <c r="E98" s="41">
        <f ca="1">豚モデル!E98</f>
        <v>27.8</v>
      </c>
      <c r="F98" s="68">
        <f ca="1">豚モデル!F98</f>
        <v>26.670570647422359</v>
      </c>
      <c r="G98" s="41"/>
      <c r="H98" s="27"/>
      <c r="I98" s="3">
        <f t="shared" ca="1" si="5"/>
        <v>1.388745786879602</v>
      </c>
      <c r="J98" s="3">
        <f t="shared" ca="1" si="8"/>
        <v>98.657709016203867</v>
      </c>
      <c r="M98" s="3"/>
      <c r="N98" s="28"/>
      <c r="O98" s="2">
        <v>84</v>
      </c>
      <c r="P98" s="16">
        <f t="shared" ca="1" si="9"/>
        <v>100</v>
      </c>
      <c r="Q98" s="26">
        <f t="shared" si="6"/>
        <v>46258</v>
      </c>
      <c r="R98" s="16"/>
      <c r="T98" s="59"/>
      <c r="U98" s="59"/>
      <c r="V98" s="59"/>
    </row>
    <row r="99" spans="3:22" ht="13.5">
      <c r="C99" s="2">
        <v>85</v>
      </c>
      <c r="D99" s="26">
        <f t="shared" si="7"/>
        <v>46259</v>
      </c>
      <c r="E99" s="41">
        <f ca="1">豚モデル!E99</f>
        <v>27.7</v>
      </c>
      <c r="F99" s="68">
        <f ca="1">豚モデル!F99</f>
        <v>26.595707360288003</v>
      </c>
      <c r="G99" s="41"/>
      <c r="H99" s="27"/>
      <c r="I99" s="3">
        <f t="shared" ca="1" si="5"/>
        <v>1.3726974310450093</v>
      </c>
      <c r="J99" s="3">
        <f t="shared" ca="1" si="8"/>
        <v>100.04645480308346</v>
      </c>
      <c r="M99" s="3"/>
      <c r="N99" s="28"/>
      <c r="O99" s="2">
        <v>85</v>
      </c>
      <c r="P99" s="16">
        <f t="shared" ca="1" si="9"/>
        <v>100</v>
      </c>
      <c r="Q99" s="26">
        <f t="shared" si="6"/>
        <v>46259</v>
      </c>
      <c r="R99" s="16"/>
      <c r="T99" s="59"/>
      <c r="U99" s="59"/>
      <c r="V99" s="59"/>
    </row>
    <row r="100" spans="3:22" ht="13.5">
      <c r="C100" s="2">
        <v>86</v>
      </c>
      <c r="D100" s="26">
        <f t="shared" si="7"/>
        <v>46260</v>
      </c>
      <c r="E100" s="41">
        <f ca="1">豚モデル!E100</f>
        <v>27.6</v>
      </c>
      <c r="F100" s="68">
        <f ca="1">豚モデル!F100</f>
        <v>26.520844073153654</v>
      </c>
      <c r="G100" s="41"/>
      <c r="H100" s="27"/>
      <c r="I100" s="3">
        <f t="shared" ca="1" si="5"/>
        <v>1.3568240372203149</v>
      </c>
      <c r="J100" s="3">
        <f t="shared" ca="1" si="8"/>
        <v>101.41915223412848</v>
      </c>
      <c r="M100" s="3"/>
      <c r="O100" s="2">
        <v>86</v>
      </c>
      <c r="P100" s="16">
        <f t="shared" ca="1" si="9"/>
        <v>100</v>
      </c>
      <c r="Q100" s="26">
        <f t="shared" si="6"/>
        <v>46260</v>
      </c>
      <c r="R100" s="16"/>
      <c r="T100" s="59"/>
      <c r="U100" s="59"/>
      <c r="V100" s="59"/>
    </row>
    <row r="101" spans="3:22" ht="13.5">
      <c r="C101" s="2">
        <v>87</v>
      </c>
      <c r="D101" s="26">
        <f t="shared" si="7"/>
        <v>46261</v>
      </c>
      <c r="E101" s="41">
        <f ca="1">豚モデル!E101</f>
        <v>27.5</v>
      </c>
      <c r="F101" s="68">
        <f ca="1">豚モデル!F101</f>
        <v>26.445980786019298</v>
      </c>
      <c r="G101" s="41"/>
      <c r="H101" s="27"/>
      <c r="I101" s="3">
        <f t="shared" ca="1" si="5"/>
        <v>1.3411238159418206</v>
      </c>
      <c r="J101" s="3">
        <f t="shared" ca="1" si="8"/>
        <v>102.7759762713488</v>
      </c>
      <c r="M101" s="3"/>
      <c r="O101" s="2">
        <v>87</v>
      </c>
      <c r="P101" s="16">
        <f t="shared" ca="1" si="9"/>
        <v>100</v>
      </c>
      <c r="Q101" s="26">
        <f t="shared" si="6"/>
        <v>46261</v>
      </c>
      <c r="R101" s="16"/>
      <c r="T101" s="59"/>
      <c r="U101" s="59"/>
      <c r="V101" s="59"/>
    </row>
    <row r="102" spans="3:22" ht="13.5">
      <c r="C102" s="2">
        <v>88</v>
      </c>
      <c r="D102" s="26">
        <f t="shared" si="7"/>
        <v>46262</v>
      </c>
      <c r="E102" s="41">
        <f ca="1">豚モデル!E102</f>
        <v>27.4</v>
      </c>
      <c r="F102" s="68">
        <f ca="1">豚モデル!F102</f>
        <v>26.371117498884942</v>
      </c>
      <c r="G102" s="41"/>
      <c r="H102" s="27"/>
      <c r="I102" s="3">
        <f t="shared" ca="1" si="5"/>
        <v>1.3255949947969499</v>
      </c>
      <c r="J102" s="3">
        <f t="shared" ca="1" si="8"/>
        <v>104.11710008729062</v>
      </c>
      <c r="M102" s="3"/>
      <c r="O102" s="2">
        <v>88</v>
      </c>
      <c r="P102" s="16">
        <f t="shared" ca="1" si="9"/>
        <v>100</v>
      </c>
      <c r="Q102" s="26">
        <f t="shared" si="6"/>
        <v>46262</v>
      </c>
      <c r="R102" s="16"/>
      <c r="T102" s="59"/>
      <c r="U102" s="59"/>
      <c r="V102" s="59"/>
    </row>
    <row r="103" spans="3:22" ht="13.5">
      <c r="C103" s="2">
        <v>89</v>
      </c>
      <c r="D103" s="26">
        <f t="shared" si="7"/>
        <v>46263</v>
      </c>
      <c r="E103" s="41">
        <f ca="1">豚モデル!E103</f>
        <v>27.2</v>
      </c>
      <c r="F103" s="68">
        <f ca="1">豚モデル!F103</f>
        <v>26.22139092461623</v>
      </c>
      <c r="G103" s="41"/>
      <c r="H103" s="27"/>
      <c r="I103" s="3">
        <f t="shared" ca="1" si="5"/>
        <v>1.2950445476143542</v>
      </c>
      <c r="J103" s="3">
        <f t="shared" ca="1" si="8"/>
        <v>105.44269508208757</v>
      </c>
      <c r="M103" s="3"/>
      <c r="O103" s="2">
        <v>89</v>
      </c>
      <c r="P103" s="16">
        <f t="shared" ca="1" si="9"/>
        <v>100</v>
      </c>
      <c r="Q103" s="26">
        <f t="shared" si="6"/>
        <v>46263</v>
      </c>
      <c r="R103" s="16"/>
      <c r="T103" s="59"/>
      <c r="U103" s="59"/>
      <c r="V103" s="59"/>
    </row>
    <row r="104" spans="3:22" ht="13.5">
      <c r="C104" s="2">
        <v>90</v>
      </c>
      <c r="D104" s="26">
        <f t="shared" si="7"/>
        <v>46264</v>
      </c>
      <c r="E104" s="41">
        <f ca="1">豚モデル!E104</f>
        <v>27.1</v>
      </c>
      <c r="F104" s="68">
        <f ca="1">豚モデル!F104</f>
        <v>26.146527637481881</v>
      </c>
      <c r="G104" s="41"/>
      <c r="H104" s="27"/>
      <c r="I104" s="3">
        <f t="shared" ca="1" si="5"/>
        <v>1.2800194606627531</v>
      </c>
      <c r="J104" s="3">
        <f t="shared" ca="1" si="8"/>
        <v>106.73773962970192</v>
      </c>
      <c r="M104" s="3"/>
      <c r="O104" s="2">
        <v>90</v>
      </c>
      <c r="P104" s="16">
        <f t="shared" ca="1" si="9"/>
        <v>100</v>
      </c>
      <c r="Q104" s="26">
        <f t="shared" si="6"/>
        <v>46264</v>
      </c>
      <c r="R104" s="16"/>
      <c r="T104" s="59"/>
      <c r="U104" s="59"/>
      <c r="V104" s="59"/>
    </row>
    <row r="105" spans="3:22" ht="13.5">
      <c r="C105" s="2">
        <v>91</v>
      </c>
      <c r="D105" s="26">
        <f t="shared" si="7"/>
        <v>46265</v>
      </c>
      <c r="E105" s="41">
        <f ca="1">豚モデル!E105</f>
        <v>27</v>
      </c>
      <c r="F105" s="68">
        <f ca="1">豚モデル!F105</f>
        <v>26.071664350347525</v>
      </c>
      <c r="G105" s="41"/>
      <c r="H105" s="27"/>
      <c r="I105" s="3">
        <f t="shared" ca="1" si="5"/>
        <v>1.2651588517229371</v>
      </c>
      <c r="J105" s="3">
        <f t="shared" ca="1" si="8"/>
        <v>108.01775909036468</v>
      </c>
      <c r="M105" s="3"/>
      <c r="O105" s="2">
        <v>91</v>
      </c>
      <c r="P105" s="16">
        <f t="shared" ca="1" si="9"/>
        <v>100</v>
      </c>
      <c r="Q105" s="26">
        <f t="shared" si="6"/>
        <v>46265</v>
      </c>
      <c r="R105" s="16"/>
      <c r="T105" s="59"/>
      <c r="U105" s="59"/>
      <c r="V105" s="59"/>
    </row>
    <row r="106" spans="3:22" ht="13.5">
      <c r="C106" s="2">
        <v>92</v>
      </c>
      <c r="D106" s="26">
        <f t="shared" si="7"/>
        <v>46266</v>
      </c>
      <c r="E106" s="41">
        <f ca="1">豚モデル!E106</f>
        <v>26.9</v>
      </c>
      <c r="F106" s="68">
        <f ca="1">豚モデル!F106</f>
        <v>25.996801063213169</v>
      </c>
      <c r="G106" s="41"/>
      <c r="H106" s="27"/>
      <c r="I106" s="3">
        <f t="shared" ca="1" si="5"/>
        <v>1.2504610314113331</v>
      </c>
      <c r="J106" s="3">
        <f t="shared" ca="1" si="8"/>
        <v>109.28291794208761</v>
      </c>
      <c r="M106" s="3"/>
      <c r="O106" s="2">
        <v>92</v>
      </c>
      <c r="P106" s="16">
        <f t="shared" ca="1" si="9"/>
        <v>100</v>
      </c>
      <c r="Q106" s="26">
        <f t="shared" si="6"/>
        <v>46266</v>
      </c>
      <c r="T106" s="59"/>
      <c r="U106" s="59"/>
      <c r="V106" s="59"/>
    </row>
    <row r="107" spans="3:22" ht="13.5">
      <c r="C107" s="2">
        <v>93</v>
      </c>
      <c r="D107" s="26">
        <f t="shared" si="7"/>
        <v>46267</v>
      </c>
      <c r="E107" s="41">
        <f ca="1">豚モデル!E107</f>
        <v>26.8</v>
      </c>
      <c r="F107" s="68">
        <f ca="1">豚モデル!F107</f>
        <v>25.921937776078821</v>
      </c>
      <c r="G107" s="41"/>
      <c r="H107" s="27"/>
      <c r="I107" s="3">
        <f t="shared" ca="1" si="5"/>
        <v>1.2359243265131614</v>
      </c>
      <c r="J107" s="3">
        <f t="shared" ca="1" si="8"/>
        <v>110.53337897349894</v>
      </c>
      <c r="M107" s="3"/>
      <c r="O107" s="2">
        <v>93</v>
      </c>
      <c r="P107" s="16">
        <f t="shared" ca="1" si="9"/>
        <v>100</v>
      </c>
      <c r="Q107" s="26">
        <f t="shared" si="6"/>
        <v>46267</v>
      </c>
      <c r="T107" s="59"/>
      <c r="U107" s="59"/>
      <c r="V107" s="59"/>
    </row>
    <row r="108" spans="3:22" ht="13.5">
      <c r="C108" s="2">
        <v>94</v>
      </c>
      <c r="D108" s="26">
        <f t="shared" si="7"/>
        <v>46268</v>
      </c>
      <c r="E108" s="41">
        <f ca="1">豚モデル!E108</f>
        <v>26.6</v>
      </c>
      <c r="F108" s="68">
        <f ca="1">豚モデル!F108</f>
        <v>25.772211201810109</v>
      </c>
      <c r="G108" s="41"/>
      <c r="H108" s="27"/>
      <c r="I108" s="3">
        <f t="shared" ca="1" si="5"/>
        <v>1.2073276500855001</v>
      </c>
      <c r="J108" s="3">
        <f t="shared" ca="1" si="8"/>
        <v>111.7693033000121</v>
      </c>
      <c r="M108" s="3"/>
      <c r="O108" s="2">
        <v>94</v>
      </c>
      <c r="P108" s="16">
        <f t="shared" ca="1" si="9"/>
        <v>100</v>
      </c>
      <c r="Q108" s="26">
        <f t="shared" si="6"/>
        <v>46268</v>
      </c>
      <c r="T108" s="59"/>
      <c r="U108" s="59"/>
      <c r="V108" s="59"/>
    </row>
    <row r="109" spans="3:22" ht="13.5">
      <c r="C109" s="2">
        <v>95</v>
      </c>
      <c r="D109" s="26">
        <f t="shared" si="7"/>
        <v>46269</v>
      </c>
      <c r="E109" s="41">
        <f ca="1">豚モデル!E109</f>
        <v>26.5</v>
      </c>
      <c r="F109" s="68">
        <f ca="1">豚モデル!F109</f>
        <v>25.697347914675753</v>
      </c>
      <c r="G109" s="41"/>
      <c r="H109" s="27"/>
      <c r="I109" s="3">
        <f t="shared" ca="1" si="5"/>
        <v>1.1932644116897513</v>
      </c>
      <c r="J109" s="3">
        <f t="shared" ca="1" si="8"/>
        <v>112.9766309500976</v>
      </c>
      <c r="M109" s="3"/>
      <c r="O109" s="2">
        <v>95</v>
      </c>
      <c r="P109" s="16">
        <f t="shared" ca="1" si="9"/>
        <v>100</v>
      </c>
      <c r="Q109" s="26">
        <f t="shared" si="6"/>
        <v>46269</v>
      </c>
      <c r="T109" s="59"/>
      <c r="U109" s="59"/>
      <c r="V109" s="59"/>
    </row>
    <row r="110" spans="3:22" ht="13.5">
      <c r="C110" s="2">
        <v>96</v>
      </c>
      <c r="D110" s="26">
        <f t="shared" si="7"/>
        <v>46270</v>
      </c>
      <c r="E110" s="41">
        <f ca="1">豚モデル!E110</f>
        <v>26.4</v>
      </c>
      <c r="F110" s="68">
        <f ca="1">豚モデル!F110</f>
        <v>25.622484627541397</v>
      </c>
      <c r="G110" s="41"/>
      <c r="H110" s="27"/>
      <c r="I110" s="3">
        <f t="shared" ca="1" si="5"/>
        <v>1.179355754694777</v>
      </c>
      <c r="J110" s="3">
        <f t="shared" ca="1" si="8"/>
        <v>114.16989536178735</v>
      </c>
      <c r="M110" s="3"/>
      <c r="O110" s="2">
        <v>96</v>
      </c>
      <c r="P110" s="16">
        <f t="shared" ca="1" si="9"/>
        <v>100</v>
      </c>
      <c r="Q110" s="26">
        <f t="shared" si="6"/>
        <v>46270</v>
      </c>
      <c r="T110" s="59"/>
      <c r="U110" s="59"/>
      <c r="V110" s="59"/>
    </row>
    <row r="111" spans="3:22" ht="13.5">
      <c r="C111" s="2">
        <v>97</v>
      </c>
      <c r="D111" s="26">
        <f t="shared" si="7"/>
        <v>46271</v>
      </c>
      <c r="E111" s="41">
        <f ca="1">豚モデル!E111</f>
        <v>26.2</v>
      </c>
      <c r="F111" s="68">
        <f ca="1">豚モデル!F111</f>
        <v>25.472758053272692</v>
      </c>
      <c r="G111" s="41"/>
      <c r="H111" s="27"/>
      <c r="I111" s="3">
        <f t="shared" ca="1" si="5"/>
        <v>1.1519958222678153</v>
      </c>
      <c r="J111" s="3">
        <f t="shared" ca="1" si="8"/>
        <v>115.34925111648214</v>
      </c>
      <c r="M111" s="3"/>
      <c r="O111" s="2">
        <v>97</v>
      </c>
      <c r="P111" s="16">
        <f t="shared" ca="1" si="9"/>
        <v>100</v>
      </c>
      <c r="Q111" s="26">
        <f t="shared" si="6"/>
        <v>46271</v>
      </c>
      <c r="T111" s="59"/>
      <c r="U111" s="59"/>
      <c r="V111" s="59"/>
    </row>
    <row r="112" spans="3:22" ht="13.5">
      <c r="C112" s="2">
        <v>98</v>
      </c>
      <c r="D112" s="26">
        <f t="shared" si="7"/>
        <v>46272</v>
      </c>
      <c r="E112" s="41">
        <f ca="1">豚モデル!E112</f>
        <v>26.1</v>
      </c>
      <c r="F112" s="68">
        <f ca="1">豚モデル!F112</f>
        <v>25.397894766138336</v>
      </c>
      <c r="G112" s="41"/>
      <c r="H112" s="27"/>
      <c r="I112" s="3">
        <f t="shared" ca="1" si="5"/>
        <v>1.1385414037007995</v>
      </c>
      <c r="J112" s="3">
        <f t="shared" ca="1" si="8"/>
        <v>116.50124693874996</v>
      </c>
      <c r="M112" s="3"/>
      <c r="O112" s="2">
        <v>98</v>
      </c>
      <c r="P112" s="16">
        <f t="shared" ca="1" si="9"/>
        <v>100</v>
      </c>
      <c r="Q112" s="26">
        <f t="shared" si="6"/>
        <v>46272</v>
      </c>
      <c r="T112" s="59"/>
      <c r="U112" s="59"/>
      <c r="V112" s="59"/>
    </row>
    <row r="113" spans="3:22" ht="13.5">
      <c r="C113" s="2">
        <v>99</v>
      </c>
      <c r="D113" s="26">
        <f t="shared" si="7"/>
        <v>46273</v>
      </c>
      <c r="E113" s="41">
        <f ca="1">豚モデル!E113</f>
        <v>26</v>
      </c>
      <c r="F113" s="68">
        <f ca="1">豚モデル!F113</f>
        <v>25.323031479003987</v>
      </c>
      <c r="G113" s="41"/>
      <c r="H113" s="27"/>
      <c r="I113" s="3">
        <f t="shared" ca="1" si="5"/>
        <v>1.1252352799933274</v>
      </c>
      <c r="J113" s="3">
        <f t="shared" ca="1" si="8"/>
        <v>117.63978834245076</v>
      </c>
      <c r="M113" s="3"/>
      <c r="O113" s="2">
        <v>99</v>
      </c>
      <c r="P113" s="16">
        <f t="shared" ca="1" si="9"/>
        <v>100</v>
      </c>
      <c r="Q113" s="26">
        <f t="shared" si="6"/>
        <v>46273</v>
      </c>
      <c r="T113" s="59"/>
      <c r="U113" s="59"/>
      <c r="V113" s="59"/>
    </row>
    <row r="114" spans="3:22" ht="13.5">
      <c r="C114" s="2">
        <v>100</v>
      </c>
      <c r="D114" s="26">
        <f t="shared" si="7"/>
        <v>46274</v>
      </c>
      <c r="E114" s="41">
        <f ca="1">豚モデル!E114</f>
        <v>25.8</v>
      </c>
      <c r="F114" s="68">
        <f ca="1">豚モデル!F114</f>
        <v>25.173304904735275</v>
      </c>
      <c r="G114" s="41"/>
      <c r="H114" s="27"/>
      <c r="I114" s="3">
        <f t="shared" ca="1" si="5"/>
        <v>1.0990617959830087</v>
      </c>
      <c r="J114" s="3">
        <f t="shared" ca="1" si="8"/>
        <v>118.76502362244409</v>
      </c>
      <c r="M114" s="3"/>
      <c r="O114" s="2">
        <v>100</v>
      </c>
      <c r="P114" s="16">
        <f t="shared" ca="1" si="9"/>
        <v>100</v>
      </c>
      <c r="Q114" s="26">
        <f t="shared" si="6"/>
        <v>46274</v>
      </c>
      <c r="T114" s="59"/>
      <c r="U114" s="59"/>
      <c r="V114" s="59"/>
    </row>
    <row r="115" spans="3:22" ht="13.5">
      <c r="C115" s="2">
        <v>101</v>
      </c>
      <c r="D115" s="26">
        <f t="shared" si="7"/>
        <v>46275</v>
      </c>
      <c r="E115" s="41">
        <f ca="1">豚モデル!E115</f>
        <v>25.6</v>
      </c>
      <c r="F115" s="68">
        <f ca="1">豚モデル!F115</f>
        <v>25.02357833046657</v>
      </c>
      <c r="G115" s="41"/>
      <c r="H115" s="27"/>
      <c r="I115" s="3">
        <f t="shared" ca="1" si="5"/>
        <v>1.0734632750027924</v>
      </c>
      <c r="J115" s="3">
        <f t="shared" ca="1" si="8"/>
        <v>119.86408541842709</v>
      </c>
      <c r="M115" s="3"/>
      <c r="O115" s="2">
        <v>101</v>
      </c>
      <c r="P115" s="16">
        <f t="shared" ca="1" si="9"/>
        <v>100</v>
      </c>
      <c r="Q115" s="26">
        <f t="shared" si="6"/>
        <v>46275</v>
      </c>
      <c r="T115" s="59"/>
      <c r="U115" s="59"/>
      <c r="V115" s="59"/>
    </row>
    <row r="116" spans="3:22" ht="13.5">
      <c r="C116" s="2">
        <v>102</v>
      </c>
      <c r="D116" s="26">
        <f t="shared" si="7"/>
        <v>46276</v>
      </c>
      <c r="E116" s="41">
        <f ca="1">豚モデル!E116</f>
        <v>25.5</v>
      </c>
      <c r="F116" s="68">
        <f ca="1">豚モデル!F116</f>
        <v>24.948715043332214</v>
      </c>
      <c r="G116" s="41"/>
      <c r="H116" s="27"/>
      <c r="I116" s="3">
        <f t="shared" ca="1" si="5"/>
        <v>1.0608759095635727</v>
      </c>
      <c r="J116" s="3">
        <f t="shared" ca="1" si="8"/>
        <v>120.93754869342989</v>
      </c>
      <c r="M116" s="3"/>
      <c r="O116" s="2">
        <v>102</v>
      </c>
      <c r="P116" s="16">
        <f t="shared" ca="1" si="9"/>
        <v>100</v>
      </c>
      <c r="Q116" s="26">
        <f t="shared" si="6"/>
        <v>46276</v>
      </c>
      <c r="T116" s="59"/>
      <c r="U116" s="59"/>
      <c r="V116" s="59"/>
    </row>
    <row r="117" spans="3:22" ht="13.5">
      <c r="C117" s="2">
        <v>103</v>
      </c>
      <c r="D117" s="26">
        <f t="shared" si="7"/>
        <v>46277</v>
      </c>
      <c r="E117" s="41">
        <f ca="1">豚モデル!E117</f>
        <v>25.3</v>
      </c>
      <c r="F117" s="68">
        <f ca="1">豚モデル!F117</f>
        <v>24.798988469063509</v>
      </c>
      <c r="G117" s="41"/>
      <c r="H117" s="27"/>
      <c r="I117" s="3">
        <f t="shared" ca="1" si="5"/>
        <v>1.0361176619276142</v>
      </c>
      <c r="J117" s="3">
        <f t="shared" ca="1" si="8"/>
        <v>121.99842460299347</v>
      </c>
      <c r="M117" s="3"/>
      <c r="O117" s="2">
        <v>103</v>
      </c>
      <c r="P117" s="16">
        <f t="shared" ca="1" si="9"/>
        <v>100</v>
      </c>
      <c r="Q117" s="26">
        <f t="shared" si="6"/>
        <v>46277</v>
      </c>
      <c r="T117" s="59"/>
      <c r="U117" s="59"/>
      <c r="V117" s="59"/>
    </row>
    <row r="118" spans="3:22" ht="13.5">
      <c r="C118" s="2">
        <v>104</v>
      </c>
      <c r="D118" s="26">
        <f t="shared" si="7"/>
        <v>46278</v>
      </c>
      <c r="E118" s="41">
        <f ca="1">豚モデル!E118</f>
        <v>25.1</v>
      </c>
      <c r="F118" s="68">
        <f ca="1">豚モデル!F118</f>
        <v>24.649261894794797</v>
      </c>
      <c r="G118" s="41"/>
      <c r="H118" s="27"/>
      <c r="I118" s="3">
        <f t="shared" ca="1" si="5"/>
        <v>1.0119051472064351</v>
      </c>
      <c r="J118" s="3">
        <f t="shared" ca="1" si="8"/>
        <v>123.03454226492109</v>
      </c>
      <c r="M118" s="3"/>
      <c r="O118" s="2">
        <v>104</v>
      </c>
      <c r="P118" s="16">
        <f t="shared" ca="1" si="9"/>
        <v>100</v>
      </c>
      <c r="Q118" s="26">
        <f t="shared" si="6"/>
        <v>46278</v>
      </c>
      <c r="T118" s="59"/>
      <c r="U118" s="59"/>
      <c r="V118" s="59"/>
    </row>
    <row r="119" spans="3:22" ht="13.5">
      <c r="C119" s="2">
        <v>105</v>
      </c>
      <c r="D119" s="26">
        <f t="shared" si="7"/>
        <v>46279</v>
      </c>
      <c r="E119" s="41">
        <f ca="1">豚モデル!E119</f>
        <v>24.9</v>
      </c>
      <c r="F119" s="68">
        <f ca="1">豚モデル!F119</f>
        <v>24.499535320526086</v>
      </c>
      <c r="G119" s="41"/>
      <c r="H119" s="27"/>
      <c r="I119" s="3">
        <f t="shared" ca="1" si="5"/>
        <v>0.98822706582863895</v>
      </c>
      <c r="J119" s="3">
        <f t="shared" ca="1" si="8"/>
        <v>124.04644741212752</v>
      </c>
      <c r="M119" s="3"/>
      <c r="O119" s="2">
        <v>105</v>
      </c>
      <c r="P119" s="16">
        <f t="shared" ca="1" si="9"/>
        <v>100</v>
      </c>
      <c r="Q119" s="26">
        <f t="shared" si="6"/>
        <v>46279</v>
      </c>
      <c r="T119" s="59"/>
      <c r="U119" s="59"/>
      <c r="V119" s="59"/>
    </row>
    <row r="120" spans="3:22" ht="13.5">
      <c r="C120" s="2">
        <v>106</v>
      </c>
      <c r="D120" s="26">
        <f t="shared" si="7"/>
        <v>46280</v>
      </c>
      <c r="E120" s="41">
        <f ca="1">豚モデル!E120</f>
        <v>24.7</v>
      </c>
      <c r="F120" s="68">
        <f ca="1">豚モデル!F120</f>
        <v>24.349808746257381</v>
      </c>
      <c r="G120" s="41"/>
      <c r="H120" s="27"/>
      <c r="I120" s="3">
        <f t="shared" ca="1" si="5"/>
        <v>0.96507233650893454</v>
      </c>
      <c r="J120" s="3">
        <f t="shared" ca="1" si="8"/>
        <v>125.03467447795616</v>
      </c>
      <c r="M120" s="3"/>
      <c r="O120" s="2">
        <v>106</v>
      </c>
      <c r="P120" s="16">
        <f t="shared" ca="1" si="9"/>
        <v>100</v>
      </c>
      <c r="Q120" s="26">
        <f t="shared" si="6"/>
        <v>46280</v>
      </c>
      <c r="T120" s="59"/>
      <c r="U120" s="59"/>
      <c r="V120" s="59"/>
    </row>
    <row r="121" spans="3:22" ht="13.5">
      <c r="C121" s="2">
        <v>107</v>
      </c>
      <c r="D121" s="26">
        <f t="shared" si="7"/>
        <v>46281</v>
      </c>
      <c r="E121" s="41">
        <f ca="1">豚モデル!E121</f>
        <v>24.5</v>
      </c>
      <c r="F121" s="68">
        <f ca="1">豚モデル!F121</f>
        <v>24.200082171988676</v>
      </c>
      <c r="G121" s="41"/>
      <c r="H121" s="27"/>
      <c r="I121" s="3">
        <f t="shared" ca="1" si="5"/>
        <v>0.94243009234739039</v>
      </c>
      <c r="J121" s="3">
        <f t="shared" ca="1" si="8"/>
        <v>125.9997468144651</v>
      </c>
      <c r="M121" s="3"/>
      <c r="O121" s="2">
        <v>107</v>
      </c>
      <c r="P121" s="16">
        <f t="shared" ca="1" si="9"/>
        <v>100</v>
      </c>
      <c r="Q121" s="26">
        <f t="shared" si="6"/>
        <v>46281</v>
      </c>
      <c r="T121" s="59"/>
      <c r="U121" s="59"/>
      <c r="V121" s="59"/>
    </row>
    <row r="122" spans="3:22" ht="13.5">
      <c r="C122" s="2">
        <v>108</v>
      </c>
      <c r="D122" s="26">
        <f t="shared" si="7"/>
        <v>46282</v>
      </c>
      <c r="E122" s="41">
        <f ca="1">豚モデル!E122</f>
        <v>24.3</v>
      </c>
      <c r="F122" s="68">
        <f ca="1">豚モデル!F122</f>
        <v>24.050355597719964</v>
      </c>
      <c r="G122" s="41"/>
      <c r="H122" s="27"/>
      <c r="I122" s="3">
        <f t="shared" ca="1" si="5"/>
        <v>0.92028967699245179</v>
      </c>
      <c r="J122" s="3">
        <f t="shared" ca="1" si="8"/>
        <v>126.94217690681249</v>
      </c>
      <c r="M122" s="3"/>
      <c r="O122" s="2">
        <v>108</v>
      </c>
      <c r="P122" s="16">
        <f t="shared" ca="1" si="9"/>
        <v>100</v>
      </c>
      <c r="Q122" s="26">
        <f t="shared" si="6"/>
        <v>46282</v>
      </c>
      <c r="T122" s="59"/>
      <c r="U122" s="59"/>
      <c r="V122" s="59"/>
    </row>
    <row r="123" spans="3:22" ht="13.5">
      <c r="C123" s="2">
        <v>109</v>
      </c>
      <c r="D123" s="26">
        <f t="shared" si="7"/>
        <v>46283</v>
      </c>
      <c r="E123" s="41">
        <f ca="1">豚モデル!E123</f>
        <v>24.1</v>
      </c>
      <c r="F123" s="68">
        <f ca="1">豚モデル!F123</f>
        <v>23.900629023451259</v>
      </c>
      <c r="G123" s="41"/>
      <c r="H123" s="27"/>
      <c r="I123" s="3">
        <f t="shared" ca="1" si="5"/>
        <v>0.8986406408667752</v>
      </c>
      <c r="J123" s="3">
        <f t="shared" ca="1" si="8"/>
        <v>127.86246658380495</v>
      </c>
      <c r="M123" s="3"/>
      <c r="O123" s="2">
        <v>109</v>
      </c>
      <c r="P123" s="16">
        <f t="shared" ca="1" si="9"/>
        <v>100</v>
      </c>
      <c r="Q123" s="26">
        <f t="shared" si="6"/>
        <v>46283</v>
      </c>
      <c r="T123" s="59"/>
      <c r="U123" s="59"/>
      <c r="V123" s="59"/>
    </row>
    <row r="124" spans="3:22" ht="13.5">
      <c r="C124" s="2">
        <v>110</v>
      </c>
      <c r="D124" s="26">
        <f t="shared" si="7"/>
        <v>46284</v>
      </c>
      <c r="E124" s="41">
        <f ca="1">豚モデル!E124</f>
        <v>23.9</v>
      </c>
      <c r="F124" s="68">
        <f ca="1">豚モデル!F124</f>
        <v>23.750902449182547</v>
      </c>
      <c r="G124" s="41"/>
      <c r="H124" s="27"/>
      <c r="I124" s="3">
        <f t="shared" ca="1" si="5"/>
        <v>0.87747273745495546</v>
      </c>
      <c r="J124" s="3">
        <f t="shared" ca="1" si="8"/>
        <v>128.76110722467172</v>
      </c>
      <c r="M124" s="3"/>
      <c r="O124" s="2">
        <v>110</v>
      </c>
      <c r="P124" s="16">
        <f t="shared" ca="1" si="9"/>
        <v>100</v>
      </c>
      <c r="Q124" s="26">
        <f t="shared" si="6"/>
        <v>46284</v>
      </c>
      <c r="T124" s="59"/>
      <c r="U124" s="59"/>
      <c r="V124" s="59"/>
    </row>
    <row r="125" spans="3:22" ht="13.5">
      <c r="C125" s="2">
        <v>111</v>
      </c>
      <c r="D125" s="26">
        <f t="shared" si="7"/>
        <v>46285</v>
      </c>
      <c r="E125" s="41">
        <f ca="1">豚モデル!E125</f>
        <v>23.7</v>
      </c>
      <c r="F125" s="68">
        <f ca="1">豚モデル!F125</f>
        <v>23.601175874913842</v>
      </c>
      <c r="G125" s="41"/>
      <c r="H125" s="27"/>
      <c r="I125" s="3">
        <f t="shared" ca="1" si="5"/>
        <v>0.85677591965223432</v>
      </c>
      <c r="J125" s="3">
        <f t="shared" ca="1" si="8"/>
        <v>129.63857996212667</v>
      </c>
      <c r="M125" s="3"/>
      <c r="O125" s="2">
        <v>111</v>
      </c>
      <c r="P125" s="16">
        <f t="shared" ca="1" si="9"/>
        <v>100</v>
      </c>
      <c r="Q125" s="26">
        <f t="shared" si="6"/>
        <v>46285</v>
      </c>
      <c r="T125" s="59"/>
      <c r="U125" s="59"/>
      <c r="V125" s="59"/>
    </row>
    <row r="126" spans="3:22" ht="13.5">
      <c r="C126" s="2">
        <v>112</v>
      </c>
      <c r="D126" s="26">
        <f t="shared" si="7"/>
        <v>46286</v>
      </c>
      <c r="E126" s="41">
        <f ca="1">豚モデル!E126</f>
        <v>23.5</v>
      </c>
      <c r="F126" s="68">
        <f ca="1">豚モデル!F126</f>
        <v>23.45144930064513</v>
      </c>
      <c r="G126" s="41"/>
      <c r="H126" s="27"/>
      <c r="I126" s="3">
        <f t="shared" ca="1" si="5"/>
        <v>0.83654033617327983</v>
      </c>
      <c r="J126" s="3">
        <f t="shared" ca="1" si="8"/>
        <v>130.49535588177889</v>
      </c>
      <c r="M126" s="3"/>
      <c r="O126" s="2">
        <v>112</v>
      </c>
      <c r="P126" s="16">
        <f t="shared" ca="1" si="9"/>
        <v>100</v>
      </c>
      <c r="Q126" s="26">
        <f t="shared" si="6"/>
        <v>46286</v>
      </c>
      <c r="T126" s="59"/>
      <c r="U126" s="59"/>
      <c r="V126" s="59"/>
    </row>
    <row r="127" spans="3:22" ht="13.5">
      <c r="C127" s="2">
        <v>113</v>
      </c>
      <c r="D127" s="26">
        <f t="shared" si="7"/>
        <v>46287</v>
      </c>
      <c r="E127" s="41">
        <f ca="1">豚モデル!E127</f>
        <v>23.3</v>
      </c>
      <c r="F127" s="68">
        <f ca="1">豚モデル!F127</f>
        <v>23.301722726376425</v>
      </c>
      <c r="G127" s="41"/>
      <c r="H127" s="10"/>
      <c r="I127" s="3">
        <f t="shared" ca="1" si="5"/>
        <v>0.81675632802015707</v>
      </c>
      <c r="J127" s="3">
        <f t="shared" ca="1" si="8"/>
        <v>131.33189621795216</v>
      </c>
      <c r="M127" s="3"/>
      <c r="O127" s="2">
        <v>113</v>
      </c>
      <c r="P127" s="16">
        <f t="shared" ca="1" si="9"/>
        <v>100</v>
      </c>
      <c r="Q127" s="26">
        <f t="shared" si="6"/>
        <v>46287</v>
      </c>
      <c r="T127" s="59"/>
      <c r="U127" s="59"/>
      <c r="V127" s="59"/>
    </row>
    <row r="128" spans="3:22" ht="13.5">
      <c r="C128" s="2">
        <v>114</v>
      </c>
      <c r="D128" s="26">
        <f t="shared" si="7"/>
        <v>46288</v>
      </c>
      <c r="E128" s="41">
        <f ca="1">豚モデル!E128</f>
        <v>23</v>
      </c>
      <c r="F128" s="68">
        <f ca="1">豚モデル!F128</f>
        <v>23.077132864973365</v>
      </c>
      <c r="G128" s="41"/>
      <c r="H128" s="10"/>
      <c r="I128" s="3">
        <f t="shared" ca="1" si="5"/>
        <v>0.78790635428517752</v>
      </c>
      <c r="J128" s="3">
        <f t="shared" ca="1" si="8"/>
        <v>132.14865254597231</v>
      </c>
      <c r="M128" s="3"/>
      <c r="O128" s="2">
        <v>114</v>
      </c>
      <c r="P128" s="16">
        <f t="shared" ca="1" si="9"/>
        <v>100</v>
      </c>
      <c r="Q128" s="26">
        <f t="shared" si="6"/>
        <v>46288</v>
      </c>
      <c r="T128" s="59"/>
      <c r="U128" s="59"/>
      <c r="V128" s="59"/>
    </row>
    <row r="129" spans="3:22" ht="13.5">
      <c r="C129" s="2">
        <v>115</v>
      </c>
      <c r="D129" s="26">
        <f t="shared" si="7"/>
        <v>46289</v>
      </c>
      <c r="E129" s="41">
        <f ca="1">豚モデル!E129</f>
        <v>22.8</v>
      </c>
      <c r="F129" s="68">
        <f ca="1">豚モデル!F129</f>
        <v>22.927406290704653</v>
      </c>
      <c r="G129" s="41"/>
      <c r="H129" s="10"/>
      <c r="I129" s="3">
        <f t="shared" ca="1" si="5"/>
        <v>0.76921025702706003</v>
      </c>
      <c r="J129" s="3">
        <f t="shared" ca="1" si="8"/>
        <v>132.93655890025749</v>
      </c>
      <c r="M129" s="3"/>
      <c r="O129" s="2">
        <v>115</v>
      </c>
      <c r="P129" s="16">
        <f t="shared" ca="1" si="9"/>
        <v>100</v>
      </c>
      <c r="Q129" s="26">
        <f t="shared" si="6"/>
        <v>46289</v>
      </c>
      <c r="T129" s="59"/>
      <c r="U129" s="59"/>
      <c r="V129" s="59"/>
    </row>
    <row r="130" spans="3:22" ht="13.5">
      <c r="C130" s="2">
        <v>116</v>
      </c>
      <c r="D130" s="26">
        <f t="shared" si="7"/>
        <v>46290</v>
      </c>
      <c r="E130" s="41">
        <f ca="1">豚モデル!E130</f>
        <v>22.6</v>
      </c>
      <c r="F130" s="68">
        <f ca="1">豚モデル!F130</f>
        <v>22.777679716435948</v>
      </c>
      <c r="G130" s="41"/>
      <c r="H130" s="10"/>
      <c r="I130" s="3">
        <f t="shared" ca="1" si="5"/>
        <v>0.75093339322932096</v>
      </c>
      <c r="J130" s="3">
        <f t="shared" ca="1" si="8"/>
        <v>133.70576915728455</v>
      </c>
      <c r="M130" s="3"/>
      <c r="O130" s="2">
        <v>116</v>
      </c>
      <c r="P130" s="16">
        <f t="shared" ca="1" si="9"/>
        <v>100</v>
      </c>
      <c r="Q130" s="26">
        <f t="shared" si="6"/>
        <v>46290</v>
      </c>
      <c r="T130" s="59"/>
      <c r="U130" s="59"/>
      <c r="V130" s="59"/>
    </row>
    <row r="131" spans="3:22" ht="13.5">
      <c r="C131" s="2">
        <v>117</v>
      </c>
      <c r="D131" s="26">
        <f t="shared" si="7"/>
        <v>46291</v>
      </c>
      <c r="E131" s="41">
        <f ca="1">豚モデル!E131</f>
        <v>22.4</v>
      </c>
      <c r="F131" s="68">
        <f ca="1">豚モデル!F131</f>
        <v>22.627953142167236</v>
      </c>
      <c r="G131" s="41"/>
      <c r="H131" s="10"/>
      <c r="I131" s="3">
        <f t="shared" ca="1" si="5"/>
        <v>0.73306692702153742</v>
      </c>
      <c r="J131" s="3">
        <f t="shared" ca="1" si="8"/>
        <v>134.45670255051388</v>
      </c>
      <c r="M131" s="3"/>
      <c r="O131" s="2">
        <v>117</v>
      </c>
      <c r="P131" s="16">
        <f t="shared" ca="1" si="9"/>
        <v>100</v>
      </c>
      <c r="Q131" s="26">
        <f t="shared" si="6"/>
        <v>46291</v>
      </c>
    </row>
    <row r="132" spans="3:22" ht="13.5">
      <c r="C132" s="2">
        <v>118</v>
      </c>
      <c r="D132" s="26">
        <f t="shared" si="7"/>
        <v>46292</v>
      </c>
      <c r="E132" s="41">
        <f ca="1">豚モデル!E132</f>
        <v>22.2</v>
      </c>
      <c r="F132" s="68">
        <f ca="1">豚モデル!F132</f>
        <v>22.478226567898531</v>
      </c>
      <c r="G132" s="41"/>
      <c r="H132" s="10"/>
      <c r="I132" s="3">
        <f t="shared" ca="1" si="5"/>
        <v>0.71560219641374223</v>
      </c>
      <c r="J132" s="3">
        <f t="shared" ca="1" si="8"/>
        <v>135.18976947753541</v>
      </c>
      <c r="M132" s="3"/>
      <c r="O132" s="2">
        <v>118</v>
      </c>
      <c r="P132" s="16">
        <f t="shared" ca="1" si="9"/>
        <v>100</v>
      </c>
      <c r="Q132" s="26">
        <f t="shared" si="6"/>
        <v>46292</v>
      </c>
    </row>
    <row r="133" spans="3:22" ht="13.5">
      <c r="C133" s="2">
        <v>119</v>
      </c>
      <c r="D133" s="26">
        <f t="shared" si="7"/>
        <v>46293</v>
      </c>
      <c r="E133" s="41">
        <f ca="1">豚モデル!E133</f>
        <v>22</v>
      </c>
      <c r="F133" s="68">
        <f ca="1">豚モデル!F133</f>
        <v>22.328499993629819</v>
      </c>
      <c r="G133" s="41"/>
      <c r="H133" s="10"/>
      <c r="I133" s="3">
        <f t="shared" ca="1" si="5"/>
        <v>0.69853071012817602</v>
      </c>
      <c r="J133" s="3">
        <f t="shared" ca="1" si="8"/>
        <v>135.90537167394916</v>
      </c>
      <c r="M133" s="3"/>
      <c r="O133" s="2">
        <v>119</v>
      </c>
      <c r="P133" s="16">
        <f t="shared" ca="1" si="9"/>
        <v>100</v>
      </c>
      <c r="Q133" s="26">
        <f t="shared" si="6"/>
        <v>46293</v>
      </c>
    </row>
    <row r="134" spans="3:22" ht="13.5">
      <c r="C134" s="2">
        <v>120</v>
      </c>
      <c r="D134" s="26">
        <f t="shared" si="7"/>
        <v>46294</v>
      </c>
      <c r="E134" s="41">
        <f ca="1">豚モデル!E134</f>
        <v>21.9</v>
      </c>
      <c r="F134" s="68">
        <f ca="1">豚モデル!F134</f>
        <v>22.253636706495463</v>
      </c>
      <c r="G134" s="41"/>
      <c r="H134" s="10"/>
      <c r="I134" s="3">
        <f t="shared" ca="1" si="5"/>
        <v>0.69013982599330237</v>
      </c>
      <c r="J134" s="3">
        <f t="shared" ca="1" si="8"/>
        <v>136.60390238407734</v>
      </c>
      <c r="M134" s="3"/>
      <c r="O134" s="2">
        <v>120</v>
      </c>
      <c r="P134" s="16">
        <f t="shared" ca="1" si="9"/>
        <v>100</v>
      </c>
      <c r="Q134" s="26">
        <f t="shared" si="6"/>
        <v>46294</v>
      </c>
    </row>
    <row r="135" spans="3:22" ht="13.5">
      <c r="C135" s="2">
        <v>121</v>
      </c>
      <c r="D135" s="26">
        <f t="shared" si="7"/>
        <v>46295</v>
      </c>
      <c r="E135" s="41">
        <f ca="1">豚モデル!E135</f>
        <v>21.7</v>
      </c>
      <c r="F135" s="68">
        <f ca="1">豚モデル!F135</f>
        <v>22.103910132226758</v>
      </c>
      <c r="G135" s="41"/>
      <c r="H135" s="10"/>
      <c r="I135" s="3">
        <f t="shared" ca="1" si="5"/>
        <v>0.6736426508243204</v>
      </c>
      <c r="J135" s="3">
        <f t="shared" ca="1" si="8"/>
        <v>137.29404221007064</v>
      </c>
      <c r="M135" s="3"/>
      <c r="O135" s="2">
        <v>121</v>
      </c>
      <c r="P135" s="16">
        <f t="shared" ca="1" si="9"/>
        <v>100</v>
      </c>
      <c r="Q135" s="26">
        <f t="shared" si="6"/>
        <v>46295</v>
      </c>
    </row>
    <row r="136" spans="3:22" ht="13.5">
      <c r="C136" s="2">
        <v>122</v>
      </c>
      <c r="D136" s="26">
        <f t="shared" si="7"/>
        <v>46296</v>
      </c>
      <c r="E136" s="41">
        <f ca="1">豚モデル!E136</f>
        <v>21.5</v>
      </c>
      <c r="F136" s="68">
        <f ca="1">豚モデル!F136</f>
        <v>21.954183557958046</v>
      </c>
      <c r="G136" s="41"/>
      <c r="H136" s="10"/>
      <c r="I136" s="3">
        <f t="shared" ca="1" si="5"/>
        <v>0.65751821833237134</v>
      </c>
      <c r="J136" s="3">
        <f t="shared" ca="1" si="8"/>
        <v>137.96768486089496</v>
      </c>
      <c r="M136" s="3"/>
      <c r="O136" s="2">
        <v>122</v>
      </c>
      <c r="P136" s="16">
        <f t="shared" ca="1" si="9"/>
        <v>100</v>
      </c>
      <c r="Q136" s="26">
        <f t="shared" si="6"/>
        <v>46296</v>
      </c>
    </row>
    <row r="137" spans="3:22" ht="13.5">
      <c r="C137" s="2">
        <v>123</v>
      </c>
      <c r="D137" s="26">
        <f t="shared" si="7"/>
        <v>46297</v>
      </c>
      <c r="E137" s="41">
        <f ca="1">豚モデル!E137</f>
        <v>21.3</v>
      </c>
      <c r="F137" s="68">
        <f ca="1">豚モデル!F137</f>
        <v>21.804456983689342</v>
      </c>
      <c r="G137" s="41"/>
      <c r="H137" s="10"/>
      <c r="I137" s="3">
        <f t="shared" ca="1" si="5"/>
        <v>0.64175861053861905</v>
      </c>
      <c r="J137" s="3">
        <f t="shared" ca="1" si="8"/>
        <v>138.62520307922733</v>
      </c>
      <c r="M137" s="3"/>
      <c r="O137" s="2">
        <v>123</v>
      </c>
      <c r="P137" s="16">
        <f t="shared" ca="1" si="9"/>
        <v>100</v>
      </c>
      <c r="Q137" s="26">
        <f t="shared" si="6"/>
        <v>46297</v>
      </c>
    </row>
    <row r="138" spans="3:22" ht="13.5">
      <c r="C138" s="2">
        <v>124</v>
      </c>
      <c r="D138" s="26">
        <f t="shared" si="7"/>
        <v>46298</v>
      </c>
      <c r="E138" s="41">
        <f ca="1">豚モデル!E138</f>
        <v>21.2</v>
      </c>
      <c r="F138" s="68">
        <f ca="1">豚モデル!F138</f>
        <v>21.729593696554986</v>
      </c>
      <c r="G138" s="41"/>
      <c r="H138" s="10"/>
      <c r="I138" s="3">
        <f t="shared" ca="1" si="5"/>
        <v>0.63401318457093014</v>
      </c>
      <c r="J138" s="3">
        <f t="shared" ca="1" si="8"/>
        <v>139.26696168976596</v>
      </c>
      <c r="M138" s="3"/>
      <c r="O138" s="2">
        <v>124</v>
      </c>
      <c r="P138" s="16">
        <f t="shared" ca="1" si="9"/>
        <v>100</v>
      </c>
      <c r="Q138" s="26">
        <f t="shared" si="6"/>
        <v>46298</v>
      </c>
    </row>
    <row r="139" spans="3:22" ht="13.5">
      <c r="C139" s="2">
        <v>125</v>
      </c>
      <c r="D139" s="26">
        <f t="shared" si="7"/>
        <v>46299</v>
      </c>
      <c r="E139" s="41">
        <f ca="1">豚モデル!E139</f>
        <v>21</v>
      </c>
      <c r="F139" s="68">
        <f ca="1">豚モデル!F139</f>
        <v>21.579867122286281</v>
      </c>
      <c r="G139" s="41"/>
      <c r="H139" s="10"/>
      <c r="I139" s="3">
        <f t="shared" ca="1" si="5"/>
        <v>0.61878631047511601</v>
      </c>
      <c r="J139" s="3">
        <f t="shared" ca="1" si="8"/>
        <v>139.9009748743369</v>
      </c>
      <c r="M139" s="3"/>
      <c r="O139" s="2">
        <v>125</v>
      </c>
      <c r="P139" s="16">
        <f t="shared" ca="1" si="9"/>
        <v>100</v>
      </c>
      <c r="Q139" s="26">
        <f t="shared" si="6"/>
        <v>46299</v>
      </c>
    </row>
    <row r="140" spans="3:22" ht="13.5">
      <c r="C140" s="2">
        <v>126</v>
      </c>
      <c r="D140" s="26">
        <f t="shared" si="7"/>
        <v>46300</v>
      </c>
      <c r="E140" s="41">
        <f ca="1">豚モデル!E140</f>
        <v>20.8</v>
      </c>
      <c r="F140" s="68">
        <f ca="1">豚モデル!F140</f>
        <v>21.430140548017572</v>
      </c>
      <c r="G140" s="41"/>
      <c r="H140" s="10"/>
      <c r="I140" s="3">
        <f t="shared" ca="1" si="5"/>
        <v>0.60390514713154797</v>
      </c>
      <c r="J140" s="3">
        <f t="shared" ca="1" si="8"/>
        <v>140.51976118481201</v>
      </c>
      <c r="M140" s="3"/>
      <c r="O140" s="2">
        <v>126</v>
      </c>
      <c r="P140" s="16">
        <f t="shared" ca="1" si="9"/>
        <v>100</v>
      </c>
      <c r="Q140" s="26">
        <f t="shared" si="6"/>
        <v>46300</v>
      </c>
    </row>
    <row r="141" spans="3:22" ht="13.5">
      <c r="C141" s="2">
        <v>127</v>
      </c>
      <c r="D141" s="26">
        <f t="shared" si="7"/>
        <v>46301</v>
      </c>
      <c r="E141" s="41">
        <f ca="1">豚モデル!E141</f>
        <v>20.7</v>
      </c>
      <c r="F141" s="68">
        <f ca="1">豚モデル!F141</f>
        <v>21.355277260883216</v>
      </c>
      <c r="G141" s="41"/>
      <c r="H141" s="10"/>
      <c r="I141" s="3">
        <f t="shared" ca="1" si="5"/>
        <v>0.59659189475295749</v>
      </c>
      <c r="J141" s="3">
        <f t="shared" ca="1" si="8"/>
        <v>141.12366633194355</v>
      </c>
      <c r="M141" s="3"/>
      <c r="O141" s="2">
        <v>127</v>
      </c>
      <c r="P141" s="16">
        <f t="shared" ca="1" si="9"/>
        <v>100</v>
      </c>
      <c r="Q141" s="26">
        <f t="shared" si="6"/>
        <v>46301</v>
      </c>
    </row>
    <row r="142" spans="3:22" ht="13.5">
      <c r="C142" s="2">
        <v>128</v>
      </c>
      <c r="D142" s="26">
        <f t="shared" si="7"/>
        <v>46302</v>
      </c>
      <c r="E142" s="41">
        <f ca="1">豚モデル!E142</f>
        <v>20.5</v>
      </c>
      <c r="F142" s="68">
        <f ca="1">豚モデル!F142</f>
        <v>21.205550686614508</v>
      </c>
      <c r="G142" s="41"/>
      <c r="H142" s="29"/>
      <c r="I142" s="3">
        <f t="shared" ca="1" si="5"/>
        <v>0.58221550490595009</v>
      </c>
      <c r="J142" s="3">
        <f t="shared" ca="1" si="8"/>
        <v>141.7202582266965</v>
      </c>
      <c r="M142" s="3"/>
      <c r="O142" s="2">
        <v>128</v>
      </c>
      <c r="P142" s="16">
        <f t="shared" ca="1" si="9"/>
        <v>100</v>
      </c>
      <c r="Q142" s="26">
        <f t="shared" si="6"/>
        <v>46302</v>
      </c>
    </row>
    <row r="143" spans="3:22" ht="13.5">
      <c r="C143" s="2">
        <v>129</v>
      </c>
      <c r="D143" s="26">
        <f t="shared" si="7"/>
        <v>46303</v>
      </c>
      <c r="E143" s="41">
        <f ca="1">豚モデル!E143</f>
        <v>20.3</v>
      </c>
      <c r="F143" s="68">
        <f ca="1">豚モデル!F143</f>
        <v>21.055824112345803</v>
      </c>
      <c r="G143" s="41"/>
      <c r="H143" s="29"/>
      <c r="I143" s="3">
        <f t="shared" ref="I143:I206" ca="1" si="10">EXP($B$3*(E143-25)/(1.987*(273+E143)*298))</f>
        <v>0.56816664931358041</v>
      </c>
      <c r="J143" s="3">
        <f t="shared" ca="1" si="8"/>
        <v>142.30247373160245</v>
      </c>
      <c r="M143" s="3"/>
      <c r="O143" s="2">
        <v>129</v>
      </c>
      <c r="P143" s="16">
        <f t="shared" ca="1" si="9"/>
        <v>100</v>
      </c>
      <c r="Q143" s="26">
        <f t="shared" ref="Q143:Q206" si="11">D143</f>
        <v>46303</v>
      </c>
      <c r="S143" s="14"/>
    </row>
    <row r="144" spans="3:22" ht="13.5">
      <c r="C144" s="2">
        <v>130</v>
      </c>
      <c r="D144" s="26">
        <f t="shared" ref="D144:D207" si="12">D143+1</f>
        <v>46304</v>
      </c>
      <c r="E144" s="41">
        <f ca="1">豚モデル!E144</f>
        <v>20.2</v>
      </c>
      <c r="F144" s="68">
        <f ca="1">豚モデル!F144</f>
        <v>20.980960825211447</v>
      </c>
      <c r="G144" s="41"/>
      <c r="H144" s="29"/>
      <c r="I144" s="3">
        <f t="shared" ca="1" si="10"/>
        <v>0.56126284830132012</v>
      </c>
      <c r="J144" s="3">
        <f t="shared" ref="J144:J146" ca="1" si="13">J143+I143</f>
        <v>142.87064038091603</v>
      </c>
      <c r="M144" s="3"/>
      <c r="O144" s="2">
        <v>130</v>
      </c>
      <c r="P144" s="16">
        <f t="shared" ref="P144:P207" ca="1" si="14">$B$5*(1-EXP(-$B$7*J144))</f>
        <v>100</v>
      </c>
      <c r="Q144" s="26">
        <f t="shared" si="11"/>
        <v>46304</v>
      </c>
    </row>
    <row r="145" spans="3:17" ht="13.5">
      <c r="C145" s="2">
        <v>131</v>
      </c>
      <c r="D145" s="26">
        <f t="shared" si="12"/>
        <v>46305</v>
      </c>
      <c r="E145" s="41">
        <f ca="1">豚モデル!E145</f>
        <v>20</v>
      </c>
      <c r="F145" s="68">
        <f ca="1">豚モデル!F145</f>
        <v>20.831234250942739</v>
      </c>
      <c r="G145" s="41"/>
      <c r="H145" s="29"/>
      <c r="I145" s="3">
        <f t="shared" ca="1" si="10"/>
        <v>0.54769217983865581</v>
      </c>
      <c r="J145" s="3">
        <f t="shared" ca="1" si="13"/>
        <v>143.43190322921734</v>
      </c>
      <c r="M145" s="3"/>
      <c r="O145" s="2">
        <v>131</v>
      </c>
      <c r="P145" s="16">
        <f t="shared" ca="1" si="14"/>
        <v>100</v>
      </c>
      <c r="Q145" s="26">
        <f t="shared" si="11"/>
        <v>46305</v>
      </c>
    </row>
    <row r="146" spans="3:17" ht="13.5">
      <c r="C146" s="2">
        <v>132</v>
      </c>
      <c r="D146" s="26">
        <f t="shared" si="12"/>
        <v>46306</v>
      </c>
      <c r="E146" s="41">
        <f ca="1">豚モデル!E146</f>
        <v>19.8</v>
      </c>
      <c r="F146" s="68">
        <f ca="1">豚モデル!F146</f>
        <v>20.68150767667403</v>
      </c>
      <c r="G146" s="41"/>
      <c r="H146" s="29"/>
      <c r="I146" s="3">
        <f t="shared" ca="1" si="10"/>
        <v>0.53443176388892066</v>
      </c>
      <c r="J146" s="3">
        <f t="shared" ca="1" si="13"/>
        <v>143.979595409056</v>
      </c>
      <c r="M146" s="3"/>
      <c r="O146" s="2">
        <v>132</v>
      </c>
      <c r="P146" s="16">
        <f t="shared" ca="1" si="14"/>
        <v>100</v>
      </c>
      <c r="Q146" s="26">
        <f t="shared" si="11"/>
        <v>46306</v>
      </c>
    </row>
    <row r="147" spans="3:17" ht="13.5">
      <c r="C147" s="2">
        <v>133</v>
      </c>
      <c r="D147" s="26">
        <f t="shared" si="12"/>
        <v>46307</v>
      </c>
      <c r="E147" s="41">
        <f ca="1">豚モデル!E147</f>
        <v>19.600000000000001</v>
      </c>
      <c r="F147" s="68">
        <f ca="1">豚モデル!F147</f>
        <v>20.531781102405326</v>
      </c>
      <c r="G147" s="41"/>
      <c r="H147" s="29"/>
      <c r="I147" s="3">
        <f t="shared" ca="1" si="10"/>
        <v>0.52147492906565496</v>
      </c>
      <c r="J147" s="3">
        <f ca="1">J146+I146</f>
        <v>144.51402717294494</v>
      </c>
      <c r="M147" s="3"/>
      <c r="O147" s="2">
        <v>133</v>
      </c>
      <c r="P147" s="16">
        <f t="shared" ca="1" si="14"/>
        <v>100</v>
      </c>
      <c r="Q147" s="26">
        <f t="shared" si="11"/>
        <v>46307</v>
      </c>
    </row>
    <row r="148" spans="3:17" ht="13.5">
      <c r="C148" s="2">
        <v>134</v>
      </c>
      <c r="D148" s="26">
        <f t="shared" si="12"/>
        <v>46308</v>
      </c>
      <c r="E148" s="41">
        <f ca="1">豚モデル!E148</f>
        <v>19.399999999999999</v>
      </c>
      <c r="F148" s="68">
        <f ca="1">豚モデル!F148</f>
        <v>20.382054528136614</v>
      </c>
      <c r="G148" s="41"/>
      <c r="H148" s="29"/>
      <c r="I148" s="3">
        <f t="shared" ca="1" si="10"/>
        <v>0.50881513803901501</v>
      </c>
      <c r="J148" s="3">
        <f ca="1">J147+I147</f>
        <v>145.03550210201058</v>
      </c>
      <c r="M148" s="3"/>
      <c r="O148" s="2">
        <v>134</v>
      </c>
      <c r="P148" s="16">
        <f t="shared" ca="1" si="14"/>
        <v>100</v>
      </c>
      <c r="Q148" s="26">
        <f t="shared" si="11"/>
        <v>46308</v>
      </c>
    </row>
    <row r="149" spans="3:17" ht="13.5">
      <c r="C149" s="2">
        <v>135</v>
      </c>
      <c r="D149" s="26">
        <f t="shared" si="12"/>
        <v>46309</v>
      </c>
      <c r="E149" s="41">
        <f ca="1">豚モデル!E149</f>
        <v>19.2</v>
      </c>
      <c r="F149" s="68">
        <f ca="1">豚モデル!F149</f>
        <v>20.232327953867905</v>
      </c>
      <c r="G149" s="41"/>
      <c r="H149" s="29"/>
      <c r="I149" s="3">
        <f t="shared" ca="1" si="10"/>
        <v>0.49644598503898196</v>
      </c>
      <c r="J149" s="3">
        <f t="shared" ref="J149:J212" ca="1" si="15">J148+I148</f>
        <v>145.54431724004959</v>
      </c>
      <c r="M149" s="3"/>
      <c r="O149" s="2">
        <v>135</v>
      </c>
      <c r="P149" s="16">
        <f t="shared" ca="1" si="14"/>
        <v>100</v>
      </c>
      <c r="Q149" s="26">
        <f t="shared" si="11"/>
        <v>46309</v>
      </c>
    </row>
    <row r="150" spans="3:17" ht="13.5">
      <c r="C150" s="2">
        <v>136</v>
      </c>
      <c r="D150" s="26">
        <f t="shared" si="12"/>
        <v>46310</v>
      </c>
      <c r="E150" s="41">
        <f ca="1">豚モデル!E150</f>
        <v>19</v>
      </c>
      <c r="F150" s="68">
        <f ca="1">豚モデル!F150</f>
        <v>20.082601379599197</v>
      </c>
      <c r="G150" s="41"/>
      <c r="H150" s="29"/>
      <c r="I150" s="3">
        <f t="shared" ca="1" si="10"/>
        <v>0.48436119340121281</v>
      </c>
      <c r="J150" s="3">
        <f t="shared" ca="1" si="15"/>
        <v>146.04076322508857</v>
      </c>
      <c r="M150" s="3"/>
      <c r="O150" s="2">
        <v>136</v>
      </c>
      <c r="P150" s="16">
        <f t="shared" ca="1" si="14"/>
        <v>100</v>
      </c>
      <c r="Q150" s="26">
        <f t="shared" si="11"/>
        <v>46310</v>
      </c>
    </row>
    <row r="151" spans="3:17" ht="13.5">
      <c r="C151" s="2">
        <v>137</v>
      </c>
      <c r="D151" s="26">
        <f t="shared" si="12"/>
        <v>46311</v>
      </c>
      <c r="E151" s="41">
        <f ca="1">豚モデル!E151</f>
        <v>18.7</v>
      </c>
      <c r="F151" s="68">
        <f ca="1">豚モデル!F151</f>
        <v>19.858011518196136</v>
      </c>
      <c r="G151" s="41"/>
      <c r="H151" s="29"/>
      <c r="I151" s="3">
        <f t="shared" ca="1" si="10"/>
        <v>0.46675376449609807</v>
      </c>
      <c r="J151" s="3">
        <f t="shared" ca="1" si="15"/>
        <v>146.52512441848978</v>
      </c>
      <c r="M151" s="3"/>
      <c r="O151" s="2">
        <v>137</v>
      </c>
      <c r="P151" s="16">
        <f t="shared" ca="1" si="14"/>
        <v>100</v>
      </c>
      <c r="Q151" s="26">
        <f t="shared" si="11"/>
        <v>46311</v>
      </c>
    </row>
    <row r="152" spans="3:17" ht="13.5">
      <c r="C152" s="2">
        <v>138</v>
      </c>
      <c r="D152" s="26">
        <f t="shared" si="12"/>
        <v>46312</v>
      </c>
      <c r="E152" s="41">
        <f ca="1">豚モデル!E152</f>
        <v>18.5</v>
      </c>
      <c r="F152" s="68">
        <f ca="1">豚モデル!F152</f>
        <v>19.708284943927428</v>
      </c>
      <c r="G152" s="41"/>
      <c r="H152" s="29"/>
      <c r="I152" s="3">
        <f t="shared" ca="1" si="10"/>
        <v>0.45535324145927408</v>
      </c>
      <c r="J152" s="3">
        <f t="shared" ca="1" si="15"/>
        <v>146.99187818298589</v>
      </c>
      <c r="M152" s="3"/>
      <c r="O152" s="2">
        <v>138</v>
      </c>
      <c r="P152" s="16">
        <f t="shared" ca="1" si="14"/>
        <v>100</v>
      </c>
      <c r="Q152" s="26">
        <f t="shared" si="11"/>
        <v>46312</v>
      </c>
    </row>
    <row r="153" spans="3:17" ht="13.5">
      <c r="C153" s="2">
        <v>139</v>
      </c>
      <c r="D153" s="26">
        <f t="shared" si="12"/>
        <v>46313</v>
      </c>
      <c r="E153" s="41">
        <f ca="1">豚モデル!E153</f>
        <v>18.3</v>
      </c>
      <c r="F153" s="68">
        <f ca="1">豚モデル!F153</f>
        <v>19.558558369658719</v>
      </c>
      <c r="G153" s="41"/>
      <c r="H153" s="29"/>
      <c r="I153" s="3">
        <f t="shared" ca="1" si="10"/>
        <v>0.44421609371243126</v>
      </c>
      <c r="J153" s="3">
        <f t="shared" ca="1" si="15"/>
        <v>147.44723142444516</v>
      </c>
      <c r="M153" s="3"/>
      <c r="O153" s="2">
        <v>139</v>
      </c>
      <c r="P153" s="16">
        <f t="shared" ca="1" si="14"/>
        <v>100</v>
      </c>
      <c r="Q153" s="26">
        <f t="shared" si="11"/>
        <v>46313</v>
      </c>
    </row>
    <row r="154" spans="3:17" ht="13.5">
      <c r="C154" s="2">
        <v>140</v>
      </c>
      <c r="D154" s="26">
        <f t="shared" si="12"/>
        <v>46314</v>
      </c>
      <c r="E154" s="41">
        <f ca="1">豚モデル!E154</f>
        <v>18.100000000000001</v>
      </c>
      <c r="F154" s="68">
        <f ca="1">豚モデル!F154</f>
        <v>19.408831795390011</v>
      </c>
      <c r="G154" s="41"/>
      <c r="H154" s="29"/>
      <c r="I154" s="3">
        <f t="shared" ca="1" si="10"/>
        <v>0.43333659630734583</v>
      </c>
      <c r="J154" s="3">
        <f t="shared" ca="1" si="15"/>
        <v>147.89144751815761</v>
      </c>
      <c r="M154" s="3"/>
      <c r="O154" s="2">
        <v>140</v>
      </c>
      <c r="P154" s="16">
        <f t="shared" ca="1" si="14"/>
        <v>100</v>
      </c>
      <c r="Q154" s="26">
        <f t="shared" si="11"/>
        <v>46314</v>
      </c>
    </row>
    <row r="155" spans="3:17" ht="13.5">
      <c r="C155" s="2">
        <v>141</v>
      </c>
      <c r="D155" s="26">
        <f t="shared" si="12"/>
        <v>46315</v>
      </c>
      <c r="E155" s="41">
        <f ca="1">豚モデル!E155</f>
        <v>17.899999999999999</v>
      </c>
      <c r="F155" s="68">
        <f ca="1">豚モデル!F155</f>
        <v>19.259105221121303</v>
      </c>
      <c r="G155" s="41"/>
      <c r="H155" s="29"/>
      <c r="I155" s="3">
        <f t="shared" ca="1" si="10"/>
        <v>0.42270914063697423</v>
      </c>
      <c r="J155" s="3">
        <f t="shared" ca="1" si="15"/>
        <v>148.32478411446496</v>
      </c>
      <c r="M155" s="3"/>
      <c r="O155" s="2">
        <v>141</v>
      </c>
      <c r="P155" s="16">
        <f t="shared" ca="1" si="14"/>
        <v>100</v>
      </c>
      <c r="Q155" s="26">
        <f t="shared" si="11"/>
        <v>46315</v>
      </c>
    </row>
    <row r="156" spans="3:17" ht="13.5">
      <c r="C156" s="2">
        <v>142</v>
      </c>
      <c r="D156" s="26">
        <f t="shared" si="12"/>
        <v>46316</v>
      </c>
      <c r="E156" s="41">
        <f ca="1">豚モデル!E156</f>
        <v>17.600000000000001</v>
      </c>
      <c r="F156" s="68">
        <f ca="1">豚モデル!F156</f>
        <v>19.034515359718242</v>
      </c>
      <c r="G156" s="41"/>
      <c r="H156" s="29"/>
      <c r="I156" s="3">
        <f t="shared" ca="1" si="10"/>
        <v>0.40722854693759231</v>
      </c>
      <c r="J156" s="3">
        <f t="shared" ca="1" si="15"/>
        <v>148.74749325510194</v>
      </c>
      <c r="M156" s="3"/>
      <c r="O156" s="2">
        <v>142</v>
      </c>
      <c r="P156" s="16">
        <f t="shared" ca="1" si="14"/>
        <v>100</v>
      </c>
      <c r="Q156" s="26">
        <f t="shared" si="11"/>
        <v>46316</v>
      </c>
    </row>
    <row r="157" spans="3:17" ht="13.5">
      <c r="C157" s="2">
        <v>143</v>
      </c>
      <c r="D157" s="26">
        <f t="shared" si="12"/>
        <v>46317</v>
      </c>
      <c r="E157" s="41">
        <f ca="1">豚モデル!E157</f>
        <v>17.399999999999999</v>
      </c>
      <c r="F157" s="68">
        <f ca="1">豚モデル!F157</f>
        <v>18.88478878544953</v>
      </c>
      <c r="G157" s="41"/>
      <c r="H157" s="29"/>
      <c r="I157" s="3">
        <f t="shared" ca="1" si="10"/>
        <v>0.39720740175489505</v>
      </c>
      <c r="J157" s="3">
        <f t="shared" ca="1" si="15"/>
        <v>149.15472180203955</v>
      </c>
      <c r="M157" s="3"/>
      <c r="O157" s="2">
        <v>143</v>
      </c>
      <c r="P157" s="16">
        <f t="shared" ca="1" si="14"/>
        <v>100</v>
      </c>
      <c r="Q157" s="26">
        <f t="shared" si="11"/>
        <v>46317</v>
      </c>
    </row>
    <row r="158" spans="3:17" ht="13.5">
      <c r="C158" s="2">
        <v>144</v>
      </c>
      <c r="D158" s="26">
        <f t="shared" si="12"/>
        <v>46318</v>
      </c>
      <c r="E158" s="41">
        <f ca="1">豚モデル!E158</f>
        <v>17.2</v>
      </c>
      <c r="F158" s="68">
        <f ca="1">豚モデル!F158</f>
        <v>18.735062211180825</v>
      </c>
      <c r="G158" s="41"/>
      <c r="H158" s="29"/>
      <c r="I158" s="3">
        <f t="shared" ca="1" si="10"/>
        <v>0.38741955305393583</v>
      </c>
      <c r="J158" s="3">
        <f t="shared" ca="1" si="15"/>
        <v>149.55192920379443</v>
      </c>
      <c r="M158" s="3"/>
      <c r="O158" s="2">
        <v>144</v>
      </c>
      <c r="P158" s="16">
        <f t="shared" ca="1" si="14"/>
        <v>100</v>
      </c>
      <c r="Q158" s="26">
        <f t="shared" si="11"/>
        <v>46318</v>
      </c>
    </row>
    <row r="159" spans="3:17" ht="13.5">
      <c r="C159" s="2">
        <v>145</v>
      </c>
      <c r="D159" s="26">
        <f t="shared" si="12"/>
        <v>46319</v>
      </c>
      <c r="E159" s="41">
        <f ca="1">豚モデル!E159</f>
        <v>17</v>
      </c>
      <c r="F159" s="68">
        <f ca="1">豚モデル!F159</f>
        <v>18.585335636912113</v>
      </c>
      <c r="G159" s="41"/>
      <c r="H159" s="29"/>
      <c r="I159" s="3">
        <f t="shared" ca="1" si="10"/>
        <v>0.37785988917169244</v>
      </c>
      <c r="J159" s="3">
        <f t="shared" ca="1" si="15"/>
        <v>149.93934875684837</v>
      </c>
      <c r="M159" s="3"/>
      <c r="O159" s="2">
        <v>145</v>
      </c>
      <c r="P159" s="16">
        <f t="shared" ca="1" si="14"/>
        <v>100</v>
      </c>
      <c r="Q159" s="26">
        <f t="shared" si="11"/>
        <v>46319</v>
      </c>
    </row>
    <row r="160" spans="3:17" ht="13.5">
      <c r="C160" s="2">
        <v>146</v>
      </c>
      <c r="D160" s="26">
        <f t="shared" si="12"/>
        <v>46320</v>
      </c>
      <c r="E160" s="41">
        <f ca="1">豚モデル!E160</f>
        <v>16.7</v>
      </c>
      <c r="F160" s="68">
        <f ca="1">豚モデル!F160</f>
        <v>18.360745775509052</v>
      </c>
      <c r="G160" s="41"/>
      <c r="H160" s="29"/>
      <c r="I160" s="3">
        <f t="shared" ca="1" si="10"/>
        <v>0.36393731539494578</v>
      </c>
      <c r="J160" s="3">
        <f t="shared" ca="1" si="15"/>
        <v>150.31720864602008</v>
      </c>
      <c r="M160" s="3"/>
      <c r="O160" s="2">
        <v>146</v>
      </c>
      <c r="P160" s="16">
        <f t="shared" ca="1" si="14"/>
        <v>100</v>
      </c>
      <c r="Q160" s="26">
        <f t="shared" si="11"/>
        <v>46320</v>
      </c>
    </row>
    <row r="161" spans="3:17" ht="13.5">
      <c r="C161" s="2">
        <v>147</v>
      </c>
      <c r="D161" s="26">
        <f t="shared" si="12"/>
        <v>46321</v>
      </c>
      <c r="E161" s="41">
        <f ca="1">豚モデル!E161</f>
        <v>16.5</v>
      </c>
      <c r="F161" s="68">
        <f ca="1">豚モデル!F161</f>
        <v>18.211019201240347</v>
      </c>
      <c r="G161" s="41"/>
      <c r="H161" s="29"/>
      <c r="I161" s="3">
        <f t="shared" ca="1" si="10"/>
        <v>0.35492643251568257</v>
      </c>
      <c r="J161" s="3">
        <f t="shared" ca="1" si="15"/>
        <v>150.68114596141501</v>
      </c>
      <c r="M161" s="3"/>
      <c r="O161" s="2">
        <v>147</v>
      </c>
      <c r="P161" s="16">
        <f t="shared" ca="1" si="14"/>
        <v>100</v>
      </c>
      <c r="Q161" s="26">
        <f t="shared" si="11"/>
        <v>46321</v>
      </c>
    </row>
    <row r="162" spans="3:17" ht="13.5">
      <c r="C162" s="2">
        <v>148</v>
      </c>
      <c r="D162" s="26">
        <f t="shared" si="12"/>
        <v>46322</v>
      </c>
      <c r="E162" s="41">
        <f ca="1">豚モデル!E162</f>
        <v>16.3</v>
      </c>
      <c r="F162" s="68">
        <f ca="1">豚モデル!F162</f>
        <v>18.061292626971635</v>
      </c>
      <c r="G162" s="41"/>
      <c r="H162" s="29"/>
      <c r="I162" s="3">
        <f t="shared" ca="1" si="10"/>
        <v>0.34612665550079214</v>
      </c>
      <c r="J162" s="3">
        <f t="shared" ca="1" si="15"/>
        <v>151.03607239393068</v>
      </c>
      <c r="M162" s="3"/>
      <c r="O162" s="2">
        <v>148</v>
      </c>
      <c r="P162" s="16">
        <f t="shared" ca="1" si="14"/>
        <v>100</v>
      </c>
      <c r="Q162" s="26">
        <f t="shared" si="11"/>
        <v>46322</v>
      </c>
    </row>
    <row r="163" spans="3:17" ht="13.5">
      <c r="C163" s="2">
        <v>149</v>
      </c>
      <c r="D163" s="26">
        <f t="shared" si="12"/>
        <v>46323</v>
      </c>
      <c r="E163" s="41">
        <f ca="1">豚モデル!E163</f>
        <v>16.100000000000001</v>
      </c>
      <c r="F163" s="68">
        <f ca="1">豚モデル!F163</f>
        <v>17.911566052702931</v>
      </c>
      <c r="G163" s="41"/>
      <c r="H163" s="29"/>
      <c r="I163" s="3">
        <f t="shared" ca="1" si="10"/>
        <v>0.33753332857484036</v>
      </c>
      <c r="J163" s="3">
        <f t="shared" ca="1" si="15"/>
        <v>151.38219904943148</v>
      </c>
      <c r="M163" s="3"/>
      <c r="O163" s="2">
        <v>149</v>
      </c>
      <c r="P163" s="16">
        <f t="shared" ca="1" si="14"/>
        <v>100</v>
      </c>
      <c r="Q163" s="26">
        <f t="shared" si="11"/>
        <v>46323</v>
      </c>
    </row>
    <row r="164" spans="3:17" ht="13.5">
      <c r="C164" s="2">
        <v>150</v>
      </c>
      <c r="D164" s="26">
        <f t="shared" si="12"/>
        <v>46324</v>
      </c>
      <c r="E164" s="41">
        <f ca="1">豚モデル!E164</f>
        <v>15.9</v>
      </c>
      <c r="F164" s="68">
        <f ca="1">豚モデル!F164</f>
        <v>17.761839478434219</v>
      </c>
      <c r="G164" s="41"/>
      <c r="H164" s="29"/>
      <c r="I164" s="3">
        <f t="shared" ca="1" si="10"/>
        <v>0.32914189201454547</v>
      </c>
      <c r="J164" s="3">
        <f t="shared" ca="1" si="15"/>
        <v>151.71973237800631</v>
      </c>
      <c r="M164" s="3"/>
      <c r="O164" s="2">
        <v>150</v>
      </c>
      <c r="P164" s="16">
        <f t="shared" ca="1" si="14"/>
        <v>100</v>
      </c>
      <c r="Q164" s="26">
        <f t="shared" si="11"/>
        <v>46324</v>
      </c>
    </row>
    <row r="165" spans="3:17" ht="13.5">
      <c r="C165" s="2">
        <v>151</v>
      </c>
      <c r="D165" s="26">
        <f t="shared" si="12"/>
        <v>46325</v>
      </c>
      <c r="E165" s="41">
        <f ca="1">豚モデル!E165</f>
        <v>15.7</v>
      </c>
      <c r="F165" s="68">
        <f ca="1">豚モデル!F165</f>
        <v>17.612112904165514</v>
      </c>
      <c r="G165" s="41"/>
      <c r="H165" s="29"/>
      <c r="I165" s="3">
        <f t="shared" ca="1" si="10"/>
        <v>0.32094788030966281</v>
      </c>
      <c r="J165" s="3">
        <f t="shared" ca="1" si="15"/>
        <v>152.04887427002086</v>
      </c>
      <c r="M165" s="3"/>
      <c r="O165" s="2">
        <v>151</v>
      </c>
      <c r="P165" s="16">
        <f t="shared" ca="1" si="14"/>
        <v>100</v>
      </c>
      <c r="Q165" s="26">
        <f t="shared" si="11"/>
        <v>46325</v>
      </c>
    </row>
    <row r="166" spans="3:17" ht="13.5">
      <c r="C166" s="2">
        <v>152</v>
      </c>
      <c r="D166" s="26">
        <f t="shared" si="12"/>
        <v>46326</v>
      </c>
      <c r="E166" s="41">
        <f ca="1">豚モデル!E166</f>
        <v>15.5</v>
      </c>
      <c r="F166" s="68">
        <f ca="1">豚モデル!F166</f>
        <v>17.462386329896802</v>
      </c>
      <c r="G166" s="41"/>
      <c r="H166" s="29"/>
      <c r="I166" s="3">
        <f t="shared" ca="1" si="10"/>
        <v>0.31294692035621746</v>
      </c>
      <c r="J166" s="3">
        <f t="shared" ca="1" si="15"/>
        <v>152.36982215033052</v>
      </c>
      <c r="M166" s="3"/>
      <c r="O166" s="2">
        <v>152</v>
      </c>
      <c r="P166" s="16">
        <f t="shared" ca="1" si="14"/>
        <v>100</v>
      </c>
      <c r="Q166" s="26">
        <f t="shared" si="11"/>
        <v>46326</v>
      </c>
    </row>
    <row r="167" spans="3:17" ht="13.5">
      <c r="C167" s="2">
        <v>153</v>
      </c>
      <c r="D167" s="26">
        <f t="shared" si="12"/>
        <v>46327</v>
      </c>
      <c r="E167" s="41">
        <f ca="1">豚モデル!E167</f>
        <v>15.3</v>
      </c>
      <c r="F167" s="68">
        <f ca="1">豚モデル!F167</f>
        <v>17.312659755628097</v>
      </c>
      <c r="G167" s="41"/>
      <c r="H167" s="29"/>
      <c r="I167" s="3">
        <f t="shared" ca="1" si="10"/>
        <v>0.30513472968156719</v>
      </c>
      <c r="J167" s="3">
        <f t="shared" ca="1" si="15"/>
        <v>152.68276907068673</v>
      </c>
      <c r="M167" s="3"/>
      <c r="O167" s="2">
        <v>153</v>
      </c>
      <c r="P167" s="16">
        <f t="shared" ca="1" si="14"/>
        <v>100</v>
      </c>
      <c r="Q167" s="26">
        <f t="shared" si="11"/>
        <v>46327</v>
      </c>
    </row>
    <row r="168" spans="3:17" ht="13.5">
      <c r="C168" s="2">
        <v>154</v>
      </c>
      <c r="D168" s="26">
        <f t="shared" si="12"/>
        <v>46328</v>
      </c>
      <c r="E168" s="41">
        <f ca="1">豚モデル!E168</f>
        <v>15.1</v>
      </c>
      <c r="F168" s="68">
        <f ca="1">豚モデル!F168</f>
        <v>17.162933181359385</v>
      </c>
      <c r="G168" s="41"/>
      <c r="H168" s="27"/>
      <c r="I168" s="3">
        <f t="shared" ca="1" si="10"/>
        <v>0.29750711470079066</v>
      </c>
      <c r="J168" s="3">
        <f t="shared" ca="1" si="15"/>
        <v>152.98790380036829</v>
      </c>
      <c r="M168" s="3"/>
      <c r="O168" s="2">
        <v>154</v>
      </c>
      <c r="P168" s="16">
        <f t="shared" ca="1" si="14"/>
        <v>100</v>
      </c>
      <c r="Q168" s="26">
        <f t="shared" si="11"/>
        <v>46328</v>
      </c>
    </row>
    <row r="169" spans="3:17" ht="13.5">
      <c r="C169" s="2">
        <v>155</v>
      </c>
      <c r="D169" s="26">
        <f t="shared" si="12"/>
        <v>46329</v>
      </c>
      <c r="E169" s="41">
        <f ca="1">豚モデル!E169</f>
        <v>15</v>
      </c>
      <c r="F169" s="68">
        <f ca="1">豚モデル!F169</f>
        <v>17.088069894225036</v>
      </c>
      <c r="G169" s="41"/>
      <c r="H169" s="27"/>
      <c r="I169" s="3">
        <f t="shared" ca="1" si="10"/>
        <v>0.29376123648342262</v>
      </c>
      <c r="J169" s="3">
        <f t="shared" ca="1" si="15"/>
        <v>153.28541091506906</v>
      </c>
      <c r="M169" s="3"/>
      <c r="O169" s="2">
        <v>155</v>
      </c>
      <c r="P169" s="16">
        <f t="shared" ca="1" si="14"/>
        <v>100</v>
      </c>
      <c r="Q169" s="26">
        <f t="shared" si="11"/>
        <v>46329</v>
      </c>
    </row>
    <row r="170" spans="3:17" ht="13.5">
      <c r="C170" s="2">
        <v>156</v>
      </c>
      <c r="D170" s="26">
        <f t="shared" si="12"/>
        <v>46330</v>
      </c>
      <c r="E170" s="41">
        <f ca="1">豚モデル!E170</f>
        <v>14.8</v>
      </c>
      <c r="F170" s="68">
        <f ca="1">豚モデル!F170</f>
        <v>16.938343319956324</v>
      </c>
      <c r="G170" s="41"/>
      <c r="H170" s="27"/>
      <c r="I170" s="3">
        <f t="shared" ca="1" si="10"/>
        <v>0.28640281230602516</v>
      </c>
      <c r="J170" s="3">
        <f t="shared" ca="1" si="15"/>
        <v>153.57917215155248</v>
      </c>
      <c r="M170" s="3"/>
      <c r="O170" s="2">
        <v>156</v>
      </c>
      <c r="P170" s="16">
        <f t="shared" ca="1" si="14"/>
        <v>100</v>
      </c>
      <c r="Q170" s="26">
        <f t="shared" si="11"/>
        <v>46330</v>
      </c>
    </row>
    <row r="171" spans="3:17" ht="13.5">
      <c r="C171" s="2">
        <v>157</v>
      </c>
      <c r="D171" s="26">
        <f t="shared" si="12"/>
        <v>46331</v>
      </c>
      <c r="E171" s="41">
        <f ca="1">豚モデル!E171</f>
        <v>14.6</v>
      </c>
      <c r="F171" s="68">
        <f ca="1">豚モデル!F171</f>
        <v>16.788616745687619</v>
      </c>
      <c r="G171" s="41"/>
      <c r="H171" s="27"/>
      <c r="I171" s="3">
        <f t="shared" ca="1" si="10"/>
        <v>0.27921885757831405</v>
      </c>
      <c r="J171" s="3">
        <f t="shared" ca="1" si="15"/>
        <v>153.86557496385851</v>
      </c>
      <c r="M171" s="3"/>
      <c r="O171" s="2">
        <v>157</v>
      </c>
      <c r="P171" s="16">
        <f t="shared" ca="1" si="14"/>
        <v>100</v>
      </c>
      <c r="Q171" s="26">
        <f t="shared" si="11"/>
        <v>46331</v>
      </c>
    </row>
    <row r="172" spans="3:17" ht="13.5">
      <c r="C172" s="2">
        <v>158</v>
      </c>
      <c r="D172" s="26">
        <f t="shared" si="12"/>
        <v>46332</v>
      </c>
      <c r="E172" s="41">
        <f ca="1">豚モデル!E172</f>
        <v>14.5</v>
      </c>
      <c r="F172" s="68">
        <f ca="1">豚モデル!F172</f>
        <v>16.713753458553263</v>
      </c>
      <c r="G172" s="41"/>
      <c r="H172" s="27"/>
      <c r="I172" s="3">
        <f t="shared" ca="1" si="10"/>
        <v>0.27569108563154227</v>
      </c>
      <c r="J172" s="3">
        <f t="shared" ca="1" si="15"/>
        <v>154.14479382143682</v>
      </c>
      <c r="M172" s="3"/>
      <c r="O172" s="2">
        <v>158</v>
      </c>
      <c r="P172" s="16">
        <f t="shared" ca="1" si="14"/>
        <v>100</v>
      </c>
      <c r="Q172" s="26">
        <f t="shared" si="11"/>
        <v>46332</v>
      </c>
    </row>
    <row r="173" spans="3:17" ht="13.5">
      <c r="C173" s="2">
        <v>159</v>
      </c>
      <c r="D173" s="26">
        <f t="shared" si="12"/>
        <v>46333</v>
      </c>
      <c r="E173" s="41">
        <f ca="1">豚モデル!E173</f>
        <v>14.3</v>
      </c>
      <c r="F173" s="68">
        <f ca="1">豚モデル!F173</f>
        <v>16.564026884284555</v>
      </c>
      <c r="G173" s="41"/>
      <c r="H173" s="27"/>
      <c r="I173" s="3">
        <f t="shared" ca="1" si="10"/>
        <v>0.26876155601734125</v>
      </c>
      <c r="J173" s="3">
        <f t="shared" ca="1" si="15"/>
        <v>154.42048490706836</v>
      </c>
      <c r="M173" s="3"/>
      <c r="O173" s="2">
        <v>159</v>
      </c>
      <c r="P173" s="16">
        <f t="shared" ca="1" si="14"/>
        <v>100</v>
      </c>
      <c r="Q173" s="26">
        <f t="shared" si="11"/>
        <v>46333</v>
      </c>
    </row>
    <row r="174" spans="3:17" ht="13.5">
      <c r="C174" s="2">
        <v>160</v>
      </c>
      <c r="D174" s="26">
        <f t="shared" si="12"/>
        <v>46334</v>
      </c>
      <c r="E174" s="41">
        <f ca="1">豚モデル!E174</f>
        <v>14.1</v>
      </c>
      <c r="F174" s="68">
        <f ca="1">豚モデル!F174</f>
        <v>16.414300310015847</v>
      </c>
      <c r="G174" s="41"/>
      <c r="H174" s="27"/>
      <c r="I174" s="3">
        <f t="shared" ca="1" si="10"/>
        <v>0.26199690859192692</v>
      </c>
      <c r="J174" s="3">
        <f t="shared" ca="1" si="15"/>
        <v>154.68924646308571</v>
      </c>
      <c r="M174" s="3"/>
      <c r="O174" s="2">
        <v>160</v>
      </c>
      <c r="P174" s="16">
        <f t="shared" ca="1" si="14"/>
        <v>100</v>
      </c>
      <c r="Q174" s="26">
        <f t="shared" si="11"/>
        <v>46334</v>
      </c>
    </row>
    <row r="175" spans="3:17" ht="13.5">
      <c r="C175" s="2">
        <v>161</v>
      </c>
      <c r="D175" s="26">
        <f t="shared" si="12"/>
        <v>46335</v>
      </c>
      <c r="E175" s="41">
        <f ca="1">豚モデル!E175</f>
        <v>13.9</v>
      </c>
      <c r="F175" s="68">
        <f ca="1">豚モデル!F175</f>
        <v>16.264573735747138</v>
      </c>
      <c r="G175" s="41"/>
      <c r="H175" s="27"/>
      <c r="I175" s="3">
        <f t="shared" ca="1" si="10"/>
        <v>0.25539344817274545</v>
      </c>
      <c r="J175" s="3">
        <f t="shared" ca="1" si="15"/>
        <v>154.95124337167763</v>
      </c>
      <c r="M175" s="3"/>
      <c r="O175" s="2">
        <v>161</v>
      </c>
      <c r="P175" s="16">
        <f t="shared" ca="1" si="14"/>
        <v>100</v>
      </c>
      <c r="Q175" s="26">
        <f t="shared" si="11"/>
        <v>46335</v>
      </c>
    </row>
    <row r="176" spans="3:17" ht="13.5">
      <c r="C176" s="2">
        <v>162</v>
      </c>
      <c r="D176" s="26">
        <f t="shared" si="12"/>
        <v>46336</v>
      </c>
      <c r="E176" s="41">
        <f ca="1">豚モデル!E176</f>
        <v>13.7</v>
      </c>
      <c r="F176" s="68">
        <f ca="1">豚モデル!F176</f>
        <v>16.11484716147843</v>
      </c>
      <c r="G176" s="41"/>
      <c r="H176" s="27"/>
      <c r="I176" s="3">
        <f t="shared" ca="1" si="10"/>
        <v>0.2489475570955495</v>
      </c>
      <c r="J176" s="3">
        <f t="shared" ca="1" si="15"/>
        <v>155.20663681985039</v>
      </c>
      <c r="M176" s="3"/>
      <c r="O176" s="2">
        <v>162</v>
      </c>
      <c r="P176" s="16">
        <f t="shared" ca="1" si="14"/>
        <v>100</v>
      </c>
      <c r="Q176" s="26">
        <f t="shared" si="11"/>
        <v>46336</v>
      </c>
    </row>
    <row r="177" spans="3:17" ht="13.5">
      <c r="C177" s="2">
        <v>163</v>
      </c>
      <c r="D177" s="26">
        <f t="shared" si="12"/>
        <v>46337</v>
      </c>
      <c r="E177" s="41">
        <f ca="1">豚モデル!E177</f>
        <v>13.5</v>
      </c>
      <c r="F177" s="68">
        <f ca="1">豚モデル!F177</f>
        <v>15.965120587209721</v>
      </c>
      <c r="G177" s="41"/>
      <c r="H177" s="27"/>
      <c r="I177" s="3">
        <f t="shared" ca="1" si="10"/>
        <v>0.24265569370392995</v>
      </c>
      <c r="J177" s="3">
        <f t="shared" ca="1" si="15"/>
        <v>155.45558437694595</v>
      </c>
      <c r="M177" s="3"/>
      <c r="O177" s="2">
        <v>163</v>
      </c>
      <c r="P177" s="16">
        <f t="shared" ca="1" si="14"/>
        <v>100</v>
      </c>
      <c r="Q177" s="26">
        <f t="shared" si="11"/>
        <v>46337</v>
      </c>
    </row>
    <row r="178" spans="3:17" ht="13.5">
      <c r="C178" s="2">
        <v>164</v>
      </c>
      <c r="D178" s="26">
        <f t="shared" si="12"/>
        <v>46338</v>
      </c>
      <c r="E178" s="41">
        <f ca="1">豚モデル!E178</f>
        <v>13.3</v>
      </c>
      <c r="F178" s="68">
        <f ca="1">豚モデル!F178</f>
        <v>15.815394012941015</v>
      </c>
      <c r="G178" s="41"/>
      <c r="H178" s="27"/>
      <c r="I178" s="3">
        <f t="shared" ca="1" si="10"/>
        <v>0.23651439086591189</v>
      </c>
      <c r="J178" s="3">
        <f t="shared" ca="1" si="15"/>
        <v>155.69824007064989</v>
      </c>
      <c r="M178" s="3"/>
      <c r="O178" s="2">
        <v>164</v>
      </c>
      <c r="P178" s="16">
        <f t="shared" ca="1" si="14"/>
        <v>100</v>
      </c>
      <c r="Q178" s="26">
        <f t="shared" si="11"/>
        <v>46338</v>
      </c>
    </row>
    <row r="179" spans="3:17" ht="13.5">
      <c r="C179" s="2">
        <v>165</v>
      </c>
      <c r="D179" s="26">
        <f t="shared" si="12"/>
        <v>46339</v>
      </c>
      <c r="E179" s="41">
        <f ca="1">豚モデル!E179</f>
        <v>13</v>
      </c>
      <c r="F179" s="68">
        <f ca="1">豚モデル!F179</f>
        <v>15.590804151537952</v>
      </c>
      <c r="G179" s="41"/>
      <c r="H179" s="27"/>
      <c r="I179" s="3">
        <f t="shared" ca="1" si="10"/>
        <v>0.22757733275803388</v>
      </c>
      <c r="J179" s="3">
        <f t="shared" ca="1" si="15"/>
        <v>155.93475446151581</v>
      </c>
      <c r="M179" s="3"/>
      <c r="O179" s="2">
        <v>165</v>
      </c>
      <c r="P179" s="16">
        <f t="shared" ca="1" si="14"/>
        <v>100</v>
      </c>
      <c r="Q179" s="26">
        <f t="shared" si="11"/>
        <v>46339</v>
      </c>
    </row>
    <row r="180" spans="3:17" ht="13.5">
      <c r="C180" s="2">
        <v>166</v>
      </c>
      <c r="D180" s="26">
        <f t="shared" si="12"/>
        <v>46340</v>
      </c>
      <c r="E180" s="41">
        <f ca="1">豚モデル!E180</f>
        <v>12.8</v>
      </c>
      <c r="F180" s="68">
        <f ca="1">豚モデル!F180</f>
        <v>15.441077577269244</v>
      </c>
      <c r="G180" s="41"/>
      <c r="H180" s="27"/>
      <c r="I180" s="3">
        <f t="shared" ca="1" si="10"/>
        <v>0.22179773859387092</v>
      </c>
      <c r="J180" s="3">
        <f t="shared" ca="1" si="15"/>
        <v>156.16233179427385</v>
      </c>
      <c r="M180" s="3"/>
      <c r="O180" s="2">
        <v>166</v>
      </c>
      <c r="P180" s="16">
        <f t="shared" ca="1" si="14"/>
        <v>100</v>
      </c>
      <c r="Q180" s="26">
        <f t="shared" si="11"/>
        <v>46340</v>
      </c>
    </row>
    <row r="181" spans="3:17" ht="13.5">
      <c r="C181" s="2">
        <v>167</v>
      </c>
      <c r="D181" s="26">
        <f t="shared" si="12"/>
        <v>46341</v>
      </c>
      <c r="E181" s="41">
        <f ca="1">豚モデル!E181</f>
        <v>12.5</v>
      </c>
      <c r="F181" s="68">
        <f ca="1">豚モデル!F181</f>
        <v>15.216487715866181</v>
      </c>
      <c r="G181" s="41"/>
      <c r="H181" s="27"/>
      <c r="I181" s="3">
        <f t="shared" ca="1" si="10"/>
        <v>0.21338796991582326</v>
      </c>
      <c r="J181" s="3">
        <f t="shared" ca="1" si="15"/>
        <v>156.38412953286772</v>
      </c>
      <c r="M181" s="3"/>
      <c r="O181" s="2">
        <v>167</v>
      </c>
      <c r="P181" s="16">
        <f t="shared" ca="1" si="14"/>
        <v>100</v>
      </c>
      <c r="Q181" s="26">
        <f t="shared" si="11"/>
        <v>46341</v>
      </c>
    </row>
    <row r="182" spans="3:17" ht="13.5">
      <c r="C182" s="2">
        <v>168</v>
      </c>
      <c r="D182" s="26">
        <f t="shared" si="12"/>
        <v>46342</v>
      </c>
      <c r="E182" s="41">
        <f ca="1">豚モデル!E182</f>
        <v>12.3</v>
      </c>
      <c r="F182" s="68">
        <f ca="1">豚モデル!F182</f>
        <v>15.066761141597473</v>
      </c>
      <c r="G182" s="41"/>
      <c r="H182" s="27"/>
      <c r="I182" s="3">
        <f t="shared" ca="1" si="10"/>
        <v>0.20794997070158722</v>
      </c>
      <c r="J182" s="3">
        <f t="shared" ca="1" si="15"/>
        <v>156.59751750278355</v>
      </c>
      <c r="M182" s="3"/>
      <c r="O182" s="2">
        <v>168</v>
      </c>
      <c r="P182" s="16">
        <f t="shared" ca="1" si="14"/>
        <v>100</v>
      </c>
      <c r="Q182" s="26">
        <f t="shared" si="11"/>
        <v>46342</v>
      </c>
    </row>
    <row r="183" spans="3:17" ht="13.5">
      <c r="C183" s="2">
        <v>169</v>
      </c>
      <c r="D183" s="26">
        <f t="shared" si="12"/>
        <v>46343</v>
      </c>
      <c r="E183" s="41">
        <f ca="1">豚モデル!E183</f>
        <v>12.1</v>
      </c>
      <c r="F183" s="68">
        <f ca="1">豚モデル!F183</f>
        <v>14.917034567328765</v>
      </c>
      <c r="G183" s="41"/>
      <c r="H183" s="27"/>
      <c r="I183" s="3">
        <f t="shared" ca="1" si="10"/>
        <v>0.20264321449217318</v>
      </c>
      <c r="J183" s="3">
        <f t="shared" ca="1" si="15"/>
        <v>156.80546747348512</v>
      </c>
      <c r="M183" s="3"/>
      <c r="O183" s="2">
        <v>169</v>
      </c>
      <c r="P183" s="16">
        <f t="shared" ca="1" si="14"/>
        <v>100</v>
      </c>
      <c r="Q183" s="26">
        <f t="shared" si="11"/>
        <v>46343</v>
      </c>
    </row>
    <row r="184" spans="3:17" ht="13.5">
      <c r="C184" s="2">
        <v>170</v>
      </c>
      <c r="D184" s="26">
        <f t="shared" si="12"/>
        <v>46344</v>
      </c>
      <c r="E184" s="41">
        <f ca="1">豚モデル!E184</f>
        <v>11.9</v>
      </c>
      <c r="F184" s="68">
        <f ca="1">豚モデル!F184</f>
        <v>14.767307993060056</v>
      </c>
      <c r="G184" s="41"/>
      <c r="H184" s="27"/>
      <c r="I184" s="3">
        <f t="shared" ca="1" si="10"/>
        <v>0.19746471647394573</v>
      </c>
      <c r="J184" s="3">
        <f t="shared" ca="1" si="15"/>
        <v>157.00811068797731</v>
      </c>
      <c r="M184" s="3"/>
      <c r="O184" s="2">
        <v>170</v>
      </c>
      <c r="P184" s="16">
        <f t="shared" ca="1" si="14"/>
        <v>100</v>
      </c>
      <c r="Q184" s="26">
        <f t="shared" si="11"/>
        <v>46344</v>
      </c>
    </row>
    <row r="185" spans="3:17" ht="13.5">
      <c r="C185" s="2">
        <v>171</v>
      </c>
      <c r="D185" s="26">
        <f t="shared" si="12"/>
        <v>46345</v>
      </c>
      <c r="E185" s="41">
        <f ca="1">豚モデル!E185</f>
        <v>11.7</v>
      </c>
      <c r="F185" s="68">
        <f ca="1">豚モデル!F185</f>
        <v>14.617581418791348</v>
      </c>
      <c r="G185" s="41"/>
      <c r="H185" s="27"/>
      <c r="I185" s="3">
        <f t="shared" ca="1" si="10"/>
        <v>0.19241155541331659</v>
      </c>
      <c r="J185" s="3">
        <f t="shared" ca="1" si="15"/>
        <v>157.20557540445125</v>
      </c>
      <c r="M185" s="3"/>
      <c r="O185" s="2">
        <v>171</v>
      </c>
      <c r="P185" s="16">
        <f t="shared" ca="1" si="14"/>
        <v>100</v>
      </c>
      <c r="Q185" s="26">
        <f t="shared" si="11"/>
        <v>46345</v>
      </c>
    </row>
    <row r="186" spans="3:17" ht="13.5">
      <c r="C186" s="2">
        <v>172</v>
      </c>
      <c r="D186" s="26">
        <f t="shared" si="12"/>
        <v>46346</v>
      </c>
      <c r="E186" s="41">
        <f ca="1">豚モデル!E186</f>
        <v>11.5</v>
      </c>
      <c r="F186" s="68">
        <f ca="1">豚モデル!F186</f>
        <v>14.467854844522641</v>
      </c>
      <c r="G186" s="41"/>
      <c r="H186" s="27"/>
      <c r="I186" s="3">
        <f t="shared" ca="1" si="10"/>
        <v>0.18748087239786992</v>
      </c>
      <c r="J186" s="3">
        <f t="shared" ca="1" si="15"/>
        <v>157.39798695986457</v>
      </c>
      <c r="M186" s="3"/>
      <c r="O186" s="2">
        <v>172</v>
      </c>
      <c r="P186" s="16">
        <f t="shared" ca="1" si="14"/>
        <v>100</v>
      </c>
      <c r="Q186" s="26">
        <f t="shared" si="11"/>
        <v>46346</v>
      </c>
    </row>
    <row r="187" spans="3:17" ht="13.5">
      <c r="C187" s="2">
        <v>173</v>
      </c>
      <c r="D187" s="26">
        <f t="shared" si="12"/>
        <v>46347</v>
      </c>
      <c r="E187" s="41">
        <f ca="1">豚モデル!E187</f>
        <v>11.3</v>
      </c>
      <c r="F187" s="68">
        <f ca="1">豚モデル!F187</f>
        <v>14.318128270253933</v>
      </c>
      <c r="G187" s="41"/>
      <c r="H187" s="27"/>
      <c r="I187" s="3">
        <f t="shared" ca="1" si="10"/>
        <v>0.18266986960043219</v>
      </c>
      <c r="J187" s="3">
        <f t="shared" ca="1" si="15"/>
        <v>157.58546783226242</v>
      </c>
      <c r="M187" s="3"/>
      <c r="O187" s="2">
        <v>173</v>
      </c>
      <c r="P187" s="16">
        <f t="shared" ca="1" si="14"/>
        <v>100</v>
      </c>
      <c r="Q187" s="26">
        <f t="shared" si="11"/>
        <v>46347</v>
      </c>
    </row>
    <row r="188" spans="3:17" ht="13.5">
      <c r="C188" s="2">
        <v>174</v>
      </c>
      <c r="D188" s="26">
        <f t="shared" si="12"/>
        <v>46348</v>
      </c>
      <c r="E188" s="41">
        <f ca="1">豚モデル!E188</f>
        <v>11.1</v>
      </c>
      <c r="F188" s="68">
        <f ca="1">豚モデル!F188</f>
        <v>14.168401695985224</v>
      </c>
      <c r="G188" s="41"/>
      <c r="H188" s="27"/>
      <c r="I188" s="3">
        <f t="shared" ca="1" si="10"/>
        <v>0.17797580906570229</v>
      </c>
      <c r="J188" s="3">
        <f t="shared" ca="1" si="15"/>
        <v>157.76813770186286</v>
      </c>
      <c r="M188" s="3"/>
      <c r="O188" s="2">
        <v>174</v>
      </c>
      <c r="P188" s="16">
        <f t="shared" ca="1" si="14"/>
        <v>100</v>
      </c>
      <c r="Q188" s="26">
        <f t="shared" si="11"/>
        <v>46348</v>
      </c>
    </row>
    <row r="189" spans="3:17" ht="13.5">
      <c r="C189" s="2">
        <v>175</v>
      </c>
      <c r="D189" s="26">
        <f t="shared" si="12"/>
        <v>46349</v>
      </c>
      <c r="E189" s="41">
        <f ca="1">豚モデル!E189</f>
        <v>11</v>
      </c>
      <c r="F189" s="68">
        <f ca="1">豚モデル!F189</f>
        <v>14.09353840885087</v>
      </c>
      <c r="G189" s="41"/>
      <c r="H189" s="27"/>
      <c r="I189" s="3">
        <f t="shared" ca="1" si="10"/>
        <v>0.17567179261344501</v>
      </c>
      <c r="J189" s="3">
        <f t="shared" ca="1" si="15"/>
        <v>157.94611351092857</v>
      </c>
      <c r="M189" s="3"/>
      <c r="O189" s="2">
        <v>175</v>
      </c>
      <c r="P189" s="16">
        <f t="shared" ca="1" si="14"/>
        <v>100</v>
      </c>
      <c r="Q189" s="26">
        <f t="shared" si="11"/>
        <v>46349</v>
      </c>
    </row>
    <row r="190" spans="3:17" ht="13.5">
      <c r="C190" s="2">
        <v>176</v>
      </c>
      <c r="D190" s="26">
        <f t="shared" si="12"/>
        <v>46350</v>
      </c>
      <c r="E190" s="41">
        <f ca="1">豚モデル!E190</f>
        <v>10.8</v>
      </c>
      <c r="F190" s="68">
        <f ca="1">豚モデル!F190</f>
        <v>13.943811834582162</v>
      </c>
      <c r="G190" s="41"/>
      <c r="H190" s="27"/>
      <c r="I190" s="3">
        <f t="shared" ca="1" si="10"/>
        <v>0.17114813985026409</v>
      </c>
      <c r="J190" s="3">
        <f t="shared" ca="1" si="15"/>
        <v>158.12178530354203</v>
      </c>
      <c r="M190" s="3"/>
      <c r="O190" s="2">
        <v>176</v>
      </c>
      <c r="P190" s="16">
        <f t="shared" ca="1" si="14"/>
        <v>100</v>
      </c>
      <c r="Q190" s="26">
        <f t="shared" si="11"/>
        <v>46350</v>
      </c>
    </row>
    <row r="191" spans="3:17" ht="13.5">
      <c r="C191" s="2">
        <v>177</v>
      </c>
      <c r="D191" s="26">
        <f t="shared" si="12"/>
        <v>46351</v>
      </c>
      <c r="E191" s="41">
        <f ca="1">豚モデル!E191</f>
        <v>10.7</v>
      </c>
      <c r="F191" s="68">
        <f ca="1">豚モデル!F191</f>
        <v>13.868948547447808</v>
      </c>
      <c r="G191" s="41"/>
      <c r="H191" s="27"/>
      <c r="I191" s="3">
        <f t="shared" ca="1" si="10"/>
        <v>0.16892785519725873</v>
      </c>
      <c r="J191" s="3">
        <f t="shared" ca="1" si="15"/>
        <v>158.29293344339229</v>
      </c>
      <c r="M191" s="3"/>
      <c r="O191" s="2">
        <v>177</v>
      </c>
      <c r="P191" s="16">
        <f t="shared" ca="1" si="14"/>
        <v>100</v>
      </c>
      <c r="Q191" s="26">
        <f t="shared" si="11"/>
        <v>46351</v>
      </c>
    </row>
    <row r="192" spans="3:17" ht="13.5">
      <c r="C192" s="2">
        <v>178</v>
      </c>
      <c r="D192" s="26">
        <f t="shared" si="12"/>
        <v>46352</v>
      </c>
      <c r="E192" s="41">
        <f ca="1">豚モデル!E192</f>
        <v>10.6</v>
      </c>
      <c r="F192" s="68">
        <f ca="1">豚モデル!F192</f>
        <v>13.794085260313453</v>
      </c>
      <c r="G192" s="41"/>
      <c r="H192" s="27"/>
      <c r="I192" s="3">
        <f t="shared" ca="1" si="10"/>
        <v>0.16673483863746319</v>
      </c>
      <c r="J192" s="3">
        <f t="shared" ca="1" si="15"/>
        <v>158.46186129858955</v>
      </c>
      <c r="M192" s="3"/>
      <c r="O192" s="2">
        <v>178</v>
      </c>
      <c r="P192" s="16">
        <f t="shared" ca="1" si="14"/>
        <v>100</v>
      </c>
      <c r="Q192" s="26">
        <f t="shared" si="11"/>
        <v>46352</v>
      </c>
    </row>
    <row r="193" spans="3:21" ht="13.5">
      <c r="C193" s="2">
        <v>179</v>
      </c>
      <c r="D193" s="26">
        <f t="shared" si="12"/>
        <v>46353</v>
      </c>
      <c r="E193" s="41">
        <f ca="1">豚モデル!E193</f>
        <v>10.4</v>
      </c>
      <c r="F193" s="68">
        <f ca="1">豚モデル!F193</f>
        <v>13.644358686044747</v>
      </c>
      <c r="G193" s="41"/>
      <c r="H193" s="27"/>
      <c r="I193" s="3">
        <f t="shared" ca="1" si="10"/>
        <v>0.16242935133304426</v>
      </c>
      <c r="J193" s="3">
        <f t="shared" ca="1" si="15"/>
        <v>158.62859613722702</v>
      </c>
      <c r="M193" s="3"/>
      <c r="O193" s="2">
        <v>179</v>
      </c>
      <c r="P193" s="16">
        <f t="shared" ca="1" si="14"/>
        <v>100</v>
      </c>
      <c r="Q193" s="26">
        <f t="shared" si="11"/>
        <v>46353</v>
      </c>
    </row>
    <row r="194" spans="3:21" ht="13.5">
      <c r="C194" s="2">
        <v>180</v>
      </c>
      <c r="D194" s="26">
        <f t="shared" si="12"/>
        <v>46354</v>
      </c>
      <c r="E194" s="41">
        <f ca="1">豚モデル!E194</f>
        <v>10.199999999999999</v>
      </c>
      <c r="F194" s="68">
        <f ca="1">豚モデル!F194</f>
        <v>13.494632111776037</v>
      </c>
      <c r="G194" s="41"/>
      <c r="H194" s="27"/>
      <c r="I194" s="3">
        <f t="shared" ca="1" si="10"/>
        <v>0.15822919497602628</v>
      </c>
      <c r="J194" s="3">
        <f t="shared" ca="1" si="15"/>
        <v>158.79102548856005</v>
      </c>
      <c r="M194" s="3"/>
      <c r="O194" s="2">
        <v>180</v>
      </c>
      <c r="P194" s="16">
        <f t="shared" ca="1" si="14"/>
        <v>100</v>
      </c>
      <c r="Q194" s="26">
        <f t="shared" si="11"/>
        <v>46354</v>
      </c>
    </row>
    <row r="195" spans="3:21" ht="13.5">
      <c r="C195" s="2">
        <v>181</v>
      </c>
      <c r="D195" s="26">
        <f t="shared" si="12"/>
        <v>46355</v>
      </c>
      <c r="E195" s="41">
        <f ca="1">豚モデル!E195</f>
        <v>10.1</v>
      </c>
      <c r="F195" s="68">
        <f ca="1">豚モデル!F195</f>
        <v>13.419768824641682</v>
      </c>
      <c r="G195" s="41"/>
      <c r="H195" s="27"/>
      <c r="I195" s="3">
        <f t="shared" ca="1" si="10"/>
        <v>0.15616785465923658</v>
      </c>
      <c r="J195" s="3">
        <f t="shared" ca="1" si="15"/>
        <v>158.94925468353608</v>
      </c>
      <c r="M195" s="3"/>
      <c r="O195" s="2">
        <v>181</v>
      </c>
      <c r="P195" s="16">
        <f t="shared" ca="1" si="14"/>
        <v>100</v>
      </c>
      <c r="Q195" s="26">
        <f t="shared" si="11"/>
        <v>46355</v>
      </c>
    </row>
    <row r="196" spans="3:21" ht="13.5">
      <c r="C196" s="2">
        <v>182</v>
      </c>
      <c r="D196" s="26">
        <f t="shared" si="12"/>
        <v>46356</v>
      </c>
      <c r="E196" s="41">
        <f ca="1">豚モデル!E196</f>
        <v>9.9</v>
      </c>
      <c r="F196" s="68">
        <f ca="1">豚モデル!F196</f>
        <v>13.270042250372974</v>
      </c>
      <c r="G196" s="41"/>
      <c r="H196" s="27"/>
      <c r="I196" s="3">
        <f t="shared" ca="1" si="10"/>
        <v>0.15212115609445173</v>
      </c>
      <c r="J196" s="3">
        <f t="shared" ca="1" si="15"/>
        <v>159.10542253819531</v>
      </c>
      <c r="M196" s="3"/>
      <c r="O196" s="2">
        <v>182</v>
      </c>
      <c r="P196" s="16">
        <f t="shared" ca="1" si="14"/>
        <v>100</v>
      </c>
      <c r="Q196" s="26">
        <f t="shared" si="11"/>
        <v>46356</v>
      </c>
    </row>
    <row r="197" spans="3:21" ht="13.5">
      <c r="C197" s="2">
        <v>183</v>
      </c>
      <c r="D197" s="26">
        <f t="shared" si="12"/>
        <v>46357</v>
      </c>
      <c r="E197" s="41" t="e">
        <f ca="1">豚モデル!E197</f>
        <v>#N/A</v>
      </c>
      <c r="F197" s="68" t="e">
        <f ca="1">豚モデル!F197</f>
        <v>#N/A</v>
      </c>
      <c r="G197" s="41"/>
      <c r="H197" s="27"/>
      <c r="I197" s="3" t="e">
        <f t="shared" ca="1" si="10"/>
        <v>#N/A</v>
      </c>
      <c r="J197" s="3">
        <f t="shared" ca="1" si="15"/>
        <v>159.25754369428975</v>
      </c>
      <c r="M197" s="3"/>
      <c r="O197" s="2">
        <v>183</v>
      </c>
      <c r="P197" s="16">
        <f t="shared" ca="1" si="14"/>
        <v>100</v>
      </c>
      <c r="Q197" s="26">
        <f t="shared" si="11"/>
        <v>46357</v>
      </c>
    </row>
    <row r="198" spans="3:21" ht="13.5">
      <c r="C198" s="2">
        <v>184</v>
      </c>
      <c r="D198" s="26">
        <f t="shared" si="12"/>
        <v>46358</v>
      </c>
      <c r="E198" s="41" t="e">
        <f ca="1">豚モデル!E198</f>
        <v>#N/A</v>
      </c>
      <c r="F198" s="68" t="e">
        <f ca="1">豚モデル!F198</f>
        <v>#N/A</v>
      </c>
      <c r="G198" s="41"/>
      <c r="H198" s="27"/>
      <c r="I198" s="3" t="e">
        <f t="shared" ca="1" si="10"/>
        <v>#N/A</v>
      </c>
      <c r="J198" s="3" t="e">
        <f t="shared" ca="1" si="15"/>
        <v>#N/A</v>
      </c>
      <c r="M198" s="3"/>
      <c r="O198" s="2">
        <v>184</v>
      </c>
      <c r="P198" s="16" t="e">
        <f t="shared" ca="1" si="14"/>
        <v>#N/A</v>
      </c>
      <c r="Q198" s="26">
        <f t="shared" si="11"/>
        <v>46358</v>
      </c>
    </row>
    <row r="199" spans="3:21" ht="13.5">
      <c r="C199" s="2">
        <v>185</v>
      </c>
      <c r="D199" s="26">
        <f t="shared" si="12"/>
        <v>46359</v>
      </c>
      <c r="E199" s="41" t="e">
        <f ca="1">豚モデル!E199</f>
        <v>#N/A</v>
      </c>
      <c r="F199" s="68" t="e">
        <f ca="1">豚モデル!F199</f>
        <v>#N/A</v>
      </c>
      <c r="G199" s="41"/>
      <c r="H199" s="27"/>
      <c r="I199" s="3" t="e">
        <f t="shared" ca="1" si="10"/>
        <v>#N/A</v>
      </c>
      <c r="J199" s="3" t="e">
        <f t="shared" ca="1" si="15"/>
        <v>#N/A</v>
      </c>
      <c r="M199" s="3"/>
      <c r="O199" s="2">
        <v>185</v>
      </c>
      <c r="P199" s="16" t="e">
        <f t="shared" ca="1" si="14"/>
        <v>#N/A</v>
      </c>
      <c r="Q199" s="26">
        <f t="shared" si="11"/>
        <v>46359</v>
      </c>
    </row>
    <row r="200" spans="3:21" ht="13.5">
      <c r="C200" s="2">
        <v>186</v>
      </c>
      <c r="D200" s="26">
        <f t="shared" si="12"/>
        <v>46360</v>
      </c>
      <c r="E200" s="41" t="e">
        <f ca="1">豚モデル!E200</f>
        <v>#N/A</v>
      </c>
      <c r="F200" s="68" t="e">
        <f ca="1">豚モデル!F200</f>
        <v>#N/A</v>
      </c>
      <c r="G200" s="41"/>
      <c r="H200" s="27"/>
      <c r="I200" s="3" t="e">
        <f t="shared" ca="1" si="10"/>
        <v>#N/A</v>
      </c>
      <c r="J200" s="3" t="e">
        <f t="shared" ca="1" si="15"/>
        <v>#N/A</v>
      </c>
      <c r="M200" s="3"/>
      <c r="O200" s="2">
        <v>186</v>
      </c>
      <c r="P200" s="16" t="e">
        <f t="shared" ca="1" si="14"/>
        <v>#N/A</v>
      </c>
      <c r="Q200" s="26">
        <f t="shared" si="11"/>
        <v>46360</v>
      </c>
    </row>
    <row r="201" spans="3:21" ht="13.5">
      <c r="C201" s="2">
        <v>187</v>
      </c>
      <c r="D201" s="26">
        <f t="shared" si="12"/>
        <v>46361</v>
      </c>
      <c r="E201" s="41" t="e">
        <f ca="1">豚モデル!E201</f>
        <v>#N/A</v>
      </c>
      <c r="F201" s="68" t="e">
        <f ca="1">豚モデル!F201</f>
        <v>#N/A</v>
      </c>
      <c r="G201" s="41"/>
      <c r="H201" s="27"/>
      <c r="I201" s="3" t="e">
        <f t="shared" ca="1" si="10"/>
        <v>#N/A</v>
      </c>
      <c r="J201" s="3" t="e">
        <f t="shared" ca="1" si="15"/>
        <v>#N/A</v>
      </c>
      <c r="M201" s="3"/>
      <c r="O201" s="2">
        <v>187</v>
      </c>
      <c r="P201" s="16" t="e">
        <f t="shared" ca="1" si="14"/>
        <v>#N/A</v>
      </c>
      <c r="Q201" s="26">
        <f t="shared" si="11"/>
        <v>46361</v>
      </c>
    </row>
    <row r="202" spans="3:21" ht="13.5">
      <c r="C202" s="2">
        <v>188</v>
      </c>
      <c r="D202" s="26">
        <f t="shared" si="12"/>
        <v>46362</v>
      </c>
      <c r="E202" s="41" t="e">
        <f ca="1">豚モデル!E202</f>
        <v>#N/A</v>
      </c>
      <c r="F202" s="68" t="e">
        <f ca="1">豚モデル!F202</f>
        <v>#N/A</v>
      </c>
      <c r="G202" s="41"/>
      <c r="H202" s="27"/>
      <c r="I202" s="3" t="e">
        <f t="shared" ca="1" si="10"/>
        <v>#N/A</v>
      </c>
      <c r="J202" s="3" t="e">
        <f t="shared" ca="1" si="15"/>
        <v>#N/A</v>
      </c>
      <c r="M202" s="3"/>
      <c r="O202" s="2">
        <v>188</v>
      </c>
      <c r="P202" s="16" t="e">
        <f t="shared" ca="1" si="14"/>
        <v>#N/A</v>
      </c>
      <c r="Q202" s="26">
        <f t="shared" si="11"/>
        <v>46362</v>
      </c>
    </row>
    <row r="203" spans="3:21" ht="13.5">
      <c r="C203" s="2">
        <v>189</v>
      </c>
      <c r="D203" s="26">
        <f t="shared" si="12"/>
        <v>46363</v>
      </c>
      <c r="E203" s="41" t="e">
        <f ca="1">豚モデル!E203</f>
        <v>#N/A</v>
      </c>
      <c r="F203" s="68" t="e">
        <f ca="1">豚モデル!F203</f>
        <v>#N/A</v>
      </c>
      <c r="G203" s="41"/>
      <c r="H203" s="27"/>
      <c r="I203" s="3" t="e">
        <f t="shared" ca="1" si="10"/>
        <v>#N/A</v>
      </c>
      <c r="J203" s="3" t="e">
        <f t="shared" ca="1" si="15"/>
        <v>#N/A</v>
      </c>
      <c r="M203" s="3"/>
      <c r="O203" s="2">
        <v>189</v>
      </c>
      <c r="P203" s="16" t="e">
        <f t="shared" ca="1" si="14"/>
        <v>#N/A</v>
      </c>
      <c r="Q203" s="26">
        <f t="shared" si="11"/>
        <v>46363</v>
      </c>
    </row>
    <row r="204" spans="3:21" ht="13.5">
      <c r="C204" s="2">
        <v>190</v>
      </c>
      <c r="D204" s="26">
        <f t="shared" si="12"/>
        <v>46364</v>
      </c>
      <c r="E204" s="41" t="e">
        <f ca="1">豚モデル!E204</f>
        <v>#N/A</v>
      </c>
      <c r="F204" s="68" t="e">
        <f ca="1">豚モデル!F204</f>
        <v>#N/A</v>
      </c>
      <c r="G204" s="41"/>
      <c r="H204" s="27"/>
      <c r="I204" s="3" t="e">
        <f t="shared" ca="1" si="10"/>
        <v>#N/A</v>
      </c>
      <c r="J204" s="3" t="e">
        <f t="shared" ca="1" si="15"/>
        <v>#N/A</v>
      </c>
      <c r="M204" s="3"/>
      <c r="O204" s="2">
        <v>190</v>
      </c>
      <c r="P204" s="16" t="e">
        <f t="shared" ca="1" si="14"/>
        <v>#N/A</v>
      </c>
      <c r="Q204" s="26">
        <f t="shared" si="11"/>
        <v>46364</v>
      </c>
    </row>
    <row r="205" spans="3:21" ht="13.5">
      <c r="C205" s="2">
        <v>191</v>
      </c>
      <c r="D205" s="26">
        <f t="shared" si="12"/>
        <v>46365</v>
      </c>
      <c r="E205" s="41" t="e">
        <f ca="1">豚モデル!E205</f>
        <v>#N/A</v>
      </c>
      <c r="F205" s="68" t="e">
        <f ca="1">豚モデル!F205</f>
        <v>#N/A</v>
      </c>
      <c r="G205" s="41"/>
      <c r="H205" s="27"/>
      <c r="I205" s="3" t="e">
        <f t="shared" ca="1" si="10"/>
        <v>#N/A</v>
      </c>
      <c r="J205" s="3" t="e">
        <f t="shared" ca="1" si="15"/>
        <v>#N/A</v>
      </c>
      <c r="M205" s="3"/>
      <c r="O205" s="2">
        <v>191</v>
      </c>
      <c r="P205" s="16" t="e">
        <f t="shared" ca="1" si="14"/>
        <v>#N/A</v>
      </c>
      <c r="Q205" s="26">
        <f t="shared" si="11"/>
        <v>46365</v>
      </c>
    </row>
    <row r="206" spans="3:21" ht="13.5">
      <c r="C206" s="2">
        <v>192</v>
      </c>
      <c r="D206" s="26">
        <f t="shared" si="12"/>
        <v>46366</v>
      </c>
      <c r="E206" s="41" t="e">
        <f ca="1">豚モデル!E206</f>
        <v>#N/A</v>
      </c>
      <c r="F206" s="68" t="e">
        <f ca="1">豚モデル!F206</f>
        <v>#N/A</v>
      </c>
      <c r="G206" s="41"/>
      <c r="H206" s="27"/>
      <c r="I206" s="3" t="e">
        <f t="shared" ca="1" si="10"/>
        <v>#N/A</v>
      </c>
      <c r="J206" s="3" t="e">
        <f t="shared" ca="1" si="15"/>
        <v>#N/A</v>
      </c>
      <c r="M206" s="3"/>
      <c r="O206" s="2">
        <v>192</v>
      </c>
      <c r="P206" s="16" t="e">
        <f t="shared" ca="1" si="14"/>
        <v>#N/A</v>
      </c>
      <c r="Q206" s="26">
        <f t="shared" si="11"/>
        <v>46366</v>
      </c>
      <c r="U206" s="16"/>
    </row>
    <row r="207" spans="3:21" ht="13.5">
      <c r="C207" s="2">
        <v>193</v>
      </c>
      <c r="D207" s="26">
        <f t="shared" si="12"/>
        <v>46367</v>
      </c>
      <c r="E207" s="41" t="e">
        <f ca="1">豚モデル!E207</f>
        <v>#N/A</v>
      </c>
      <c r="F207" s="68" t="e">
        <f ca="1">豚モデル!F207</f>
        <v>#N/A</v>
      </c>
      <c r="G207" s="41"/>
      <c r="H207" s="27"/>
      <c r="I207" s="3" t="e">
        <f t="shared" ref="I207:I270" ca="1" si="16">EXP($B$3*(E207-25)/(1.987*(273+E207)*298))</f>
        <v>#N/A</v>
      </c>
      <c r="J207" s="3" t="e">
        <f t="shared" ca="1" si="15"/>
        <v>#N/A</v>
      </c>
      <c r="M207" s="3"/>
      <c r="O207" s="2">
        <v>193</v>
      </c>
      <c r="P207" s="16" t="e">
        <f t="shared" ca="1" si="14"/>
        <v>#N/A</v>
      </c>
      <c r="Q207" s="26">
        <f t="shared" ref="Q207:Q270" si="17">D207</f>
        <v>46367</v>
      </c>
    </row>
    <row r="208" spans="3:21" ht="13.5">
      <c r="C208" s="2">
        <v>194</v>
      </c>
      <c r="D208" s="26">
        <f t="shared" ref="D208:D271" si="18">D207+1</f>
        <v>46368</v>
      </c>
      <c r="E208" s="41" t="e">
        <f ca="1">豚モデル!E208</f>
        <v>#N/A</v>
      </c>
      <c r="F208" s="68" t="e">
        <f ca="1">豚モデル!F208</f>
        <v>#N/A</v>
      </c>
      <c r="G208" s="41"/>
      <c r="H208" s="27"/>
      <c r="I208" s="3" t="e">
        <f t="shared" ca="1" si="16"/>
        <v>#N/A</v>
      </c>
      <c r="J208" s="3" t="e">
        <f t="shared" ca="1" si="15"/>
        <v>#N/A</v>
      </c>
      <c r="M208" s="3"/>
      <c r="O208" s="2">
        <v>194</v>
      </c>
      <c r="P208" s="16" t="e">
        <f t="shared" ref="P208:P271" ca="1" si="19">$B$5*(1-EXP(-$B$7*J208))</f>
        <v>#N/A</v>
      </c>
      <c r="Q208" s="26">
        <f t="shared" si="17"/>
        <v>46368</v>
      </c>
    </row>
    <row r="209" spans="3:17" ht="13.5">
      <c r="C209" s="2">
        <v>195</v>
      </c>
      <c r="D209" s="26">
        <f t="shared" si="18"/>
        <v>46369</v>
      </c>
      <c r="E209" s="41" t="e">
        <f ca="1">豚モデル!E209</f>
        <v>#N/A</v>
      </c>
      <c r="F209" s="68" t="e">
        <f ca="1">豚モデル!F209</f>
        <v>#N/A</v>
      </c>
      <c r="G209" s="41"/>
      <c r="H209" s="27"/>
      <c r="I209" s="3" t="e">
        <f t="shared" ca="1" si="16"/>
        <v>#N/A</v>
      </c>
      <c r="J209" s="3" t="e">
        <f t="shared" ca="1" si="15"/>
        <v>#N/A</v>
      </c>
      <c r="M209" s="3"/>
      <c r="O209" s="2">
        <v>195</v>
      </c>
      <c r="P209" s="16" t="e">
        <f t="shared" ca="1" si="19"/>
        <v>#N/A</v>
      </c>
      <c r="Q209" s="26">
        <f t="shared" si="17"/>
        <v>46369</v>
      </c>
    </row>
    <row r="210" spans="3:17" ht="13.5">
      <c r="C210" s="2">
        <v>196</v>
      </c>
      <c r="D210" s="26">
        <f t="shared" si="18"/>
        <v>46370</v>
      </c>
      <c r="E210" s="41" t="e">
        <f ca="1">豚モデル!E210</f>
        <v>#N/A</v>
      </c>
      <c r="F210" s="68" t="e">
        <f ca="1">豚モデル!F210</f>
        <v>#N/A</v>
      </c>
      <c r="G210" s="41"/>
      <c r="H210" s="27"/>
      <c r="I210" s="3" t="e">
        <f t="shared" ca="1" si="16"/>
        <v>#N/A</v>
      </c>
      <c r="J210" s="3" t="e">
        <f t="shared" ca="1" si="15"/>
        <v>#N/A</v>
      </c>
      <c r="M210" s="3"/>
      <c r="O210" s="2">
        <v>196</v>
      </c>
      <c r="P210" s="16" t="e">
        <f t="shared" ca="1" si="19"/>
        <v>#N/A</v>
      </c>
      <c r="Q210" s="26">
        <f t="shared" si="17"/>
        <v>46370</v>
      </c>
    </row>
    <row r="211" spans="3:17" ht="13.5">
      <c r="C211" s="2">
        <v>197</v>
      </c>
      <c r="D211" s="26">
        <f t="shared" si="18"/>
        <v>46371</v>
      </c>
      <c r="E211" s="41" t="e">
        <f ca="1">豚モデル!E211</f>
        <v>#N/A</v>
      </c>
      <c r="F211" s="68" t="e">
        <f ca="1">豚モデル!F211</f>
        <v>#N/A</v>
      </c>
      <c r="G211" s="41"/>
      <c r="H211" s="27"/>
      <c r="I211" s="3" t="e">
        <f t="shared" ca="1" si="16"/>
        <v>#N/A</v>
      </c>
      <c r="J211" s="3" t="e">
        <f t="shared" ca="1" si="15"/>
        <v>#N/A</v>
      </c>
      <c r="M211" s="3"/>
      <c r="O211" s="2">
        <v>197</v>
      </c>
      <c r="P211" s="16" t="e">
        <f t="shared" ca="1" si="19"/>
        <v>#N/A</v>
      </c>
      <c r="Q211" s="26">
        <f t="shared" si="17"/>
        <v>46371</v>
      </c>
    </row>
    <row r="212" spans="3:17" ht="13.5">
      <c r="C212" s="2">
        <v>198</v>
      </c>
      <c r="D212" s="26">
        <f t="shared" si="18"/>
        <v>46372</v>
      </c>
      <c r="E212" s="41" t="e">
        <f ca="1">豚モデル!E212</f>
        <v>#N/A</v>
      </c>
      <c r="F212" s="68" t="e">
        <f ca="1">豚モデル!F212</f>
        <v>#N/A</v>
      </c>
      <c r="G212" s="41"/>
      <c r="H212" s="27"/>
      <c r="I212" s="3" t="e">
        <f t="shared" ca="1" si="16"/>
        <v>#N/A</v>
      </c>
      <c r="J212" s="3" t="e">
        <f t="shared" ca="1" si="15"/>
        <v>#N/A</v>
      </c>
      <c r="M212" s="3"/>
      <c r="O212" s="2">
        <v>198</v>
      </c>
      <c r="P212" s="16" t="e">
        <f t="shared" ca="1" si="19"/>
        <v>#N/A</v>
      </c>
      <c r="Q212" s="26">
        <f t="shared" si="17"/>
        <v>46372</v>
      </c>
    </row>
    <row r="213" spans="3:17" ht="13.5">
      <c r="C213" s="2">
        <v>199</v>
      </c>
      <c r="D213" s="26">
        <f t="shared" si="18"/>
        <v>46373</v>
      </c>
      <c r="E213" s="41" t="e">
        <f ca="1">豚モデル!E213</f>
        <v>#N/A</v>
      </c>
      <c r="F213" s="68" t="e">
        <f ca="1">豚モデル!F213</f>
        <v>#N/A</v>
      </c>
      <c r="G213" s="41"/>
      <c r="H213" s="27"/>
      <c r="I213" s="3" t="e">
        <f t="shared" ca="1" si="16"/>
        <v>#N/A</v>
      </c>
      <c r="J213" s="3" t="e">
        <f t="shared" ref="J213:J276" ca="1" si="20">J212+I212</f>
        <v>#N/A</v>
      </c>
      <c r="M213" s="3"/>
      <c r="O213" s="2">
        <v>199</v>
      </c>
      <c r="P213" s="16" t="e">
        <f t="shared" ca="1" si="19"/>
        <v>#N/A</v>
      </c>
      <c r="Q213" s="26">
        <f t="shared" si="17"/>
        <v>46373</v>
      </c>
    </row>
    <row r="214" spans="3:17" ht="13.5">
      <c r="C214" s="2">
        <v>200</v>
      </c>
      <c r="D214" s="26">
        <f t="shared" si="18"/>
        <v>46374</v>
      </c>
      <c r="E214" s="41" t="e">
        <f ca="1">豚モデル!E214</f>
        <v>#N/A</v>
      </c>
      <c r="F214" s="68" t="e">
        <f ca="1">豚モデル!F214</f>
        <v>#N/A</v>
      </c>
      <c r="G214" s="41"/>
      <c r="H214" s="27"/>
      <c r="I214" s="3" t="e">
        <f t="shared" ca="1" si="16"/>
        <v>#N/A</v>
      </c>
      <c r="J214" s="3" t="e">
        <f t="shared" ca="1" si="20"/>
        <v>#N/A</v>
      </c>
      <c r="M214" s="3"/>
      <c r="O214" s="2">
        <v>200</v>
      </c>
      <c r="P214" s="16" t="e">
        <f t="shared" ca="1" si="19"/>
        <v>#N/A</v>
      </c>
      <c r="Q214" s="26">
        <f t="shared" si="17"/>
        <v>46374</v>
      </c>
    </row>
    <row r="215" spans="3:17" ht="13.5">
      <c r="C215" s="2">
        <v>201</v>
      </c>
      <c r="D215" s="26">
        <f t="shared" si="18"/>
        <v>46375</v>
      </c>
      <c r="E215" s="41" t="e">
        <f ca="1">豚モデル!E215</f>
        <v>#N/A</v>
      </c>
      <c r="F215" s="68" t="e">
        <f ca="1">豚モデル!F215</f>
        <v>#N/A</v>
      </c>
      <c r="G215" s="41"/>
      <c r="H215" s="27"/>
      <c r="I215" s="3" t="e">
        <f t="shared" ca="1" si="16"/>
        <v>#N/A</v>
      </c>
      <c r="J215" s="3" t="e">
        <f t="shared" ca="1" si="20"/>
        <v>#N/A</v>
      </c>
      <c r="M215" s="3"/>
      <c r="O215" s="2">
        <v>201</v>
      </c>
      <c r="P215" s="16" t="e">
        <f t="shared" ca="1" si="19"/>
        <v>#N/A</v>
      </c>
      <c r="Q215" s="26">
        <f t="shared" si="17"/>
        <v>46375</v>
      </c>
    </row>
    <row r="216" spans="3:17" ht="13.5">
      <c r="C216" s="2">
        <v>202</v>
      </c>
      <c r="D216" s="26">
        <f t="shared" si="18"/>
        <v>46376</v>
      </c>
      <c r="E216" s="41" t="e">
        <f ca="1">豚モデル!E216</f>
        <v>#N/A</v>
      </c>
      <c r="F216" s="68" t="e">
        <f ca="1">豚モデル!F216</f>
        <v>#N/A</v>
      </c>
      <c r="G216" s="41"/>
      <c r="H216" s="27"/>
      <c r="I216" s="3" t="e">
        <f t="shared" ca="1" si="16"/>
        <v>#N/A</v>
      </c>
      <c r="J216" s="3" t="e">
        <f t="shared" ca="1" si="20"/>
        <v>#N/A</v>
      </c>
      <c r="M216" s="3"/>
      <c r="O216" s="2">
        <v>202</v>
      </c>
      <c r="P216" s="16" t="e">
        <f t="shared" ca="1" si="19"/>
        <v>#N/A</v>
      </c>
      <c r="Q216" s="26">
        <f t="shared" si="17"/>
        <v>46376</v>
      </c>
    </row>
    <row r="217" spans="3:17" ht="13.5">
      <c r="C217" s="2">
        <v>203</v>
      </c>
      <c r="D217" s="26">
        <f t="shared" si="18"/>
        <v>46377</v>
      </c>
      <c r="E217" s="41" t="e">
        <f ca="1">豚モデル!E217</f>
        <v>#N/A</v>
      </c>
      <c r="F217" s="68" t="e">
        <f ca="1">豚モデル!F217</f>
        <v>#N/A</v>
      </c>
      <c r="G217" s="41"/>
      <c r="H217" s="27"/>
      <c r="I217" s="3" t="e">
        <f t="shared" ca="1" si="16"/>
        <v>#N/A</v>
      </c>
      <c r="J217" s="3" t="e">
        <f t="shared" ca="1" si="20"/>
        <v>#N/A</v>
      </c>
      <c r="M217" s="3"/>
      <c r="O217" s="2">
        <v>203</v>
      </c>
      <c r="P217" s="16" t="e">
        <f t="shared" ca="1" si="19"/>
        <v>#N/A</v>
      </c>
      <c r="Q217" s="26">
        <f t="shared" si="17"/>
        <v>46377</v>
      </c>
    </row>
    <row r="218" spans="3:17" ht="13.5">
      <c r="C218" s="2">
        <v>204</v>
      </c>
      <c r="D218" s="26">
        <f t="shared" si="18"/>
        <v>46378</v>
      </c>
      <c r="E218" s="41" t="e">
        <f ca="1">豚モデル!E218</f>
        <v>#N/A</v>
      </c>
      <c r="F218" s="68" t="e">
        <f ca="1">豚モデル!F218</f>
        <v>#N/A</v>
      </c>
      <c r="G218" s="41"/>
      <c r="H218" s="27"/>
      <c r="I218" s="3" t="e">
        <f t="shared" ca="1" si="16"/>
        <v>#N/A</v>
      </c>
      <c r="J218" s="3" t="e">
        <f t="shared" ca="1" si="20"/>
        <v>#N/A</v>
      </c>
      <c r="M218" s="3"/>
      <c r="O218" s="2">
        <v>204</v>
      </c>
      <c r="P218" s="16" t="e">
        <f t="shared" ca="1" si="19"/>
        <v>#N/A</v>
      </c>
      <c r="Q218" s="26">
        <f t="shared" si="17"/>
        <v>46378</v>
      </c>
    </row>
    <row r="219" spans="3:17" ht="13.5">
      <c r="C219" s="2">
        <v>205</v>
      </c>
      <c r="D219" s="26">
        <f t="shared" si="18"/>
        <v>46379</v>
      </c>
      <c r="E219" s="41" t="e">
        <f ca="1">豚モデル!E219</f>
        <v>#N/A</v>
      </c>
      <c r="F219" s="68" t="e">
        <f ca="1">豚モデル!F219</f>
        <v>#N/A</v>
      </c>
      <c r="G219" s="41"/>
      <c r="H219" s="27"/>
      <c r="I219" s="3" t="e">
        <f t="shared" ca="1" si="16"/>
        <v>#N/A</v>
      </c>
      <c r="J219" s="3" t="e">
        <f t="shared" ca="1" si="20"/>
        <v>#N/A</v>
      </c>
      <c r="M219" s="3"/>
      <c r="O219" s="2">
        <v>205</v>
      </c>
      <c r="P219" s="16" t="e">
        <f t="shared" ca="1" si="19"/>
        <v>#N/A</v>
      </c>
      <c r="Q219" s="26">
        <f t="shared" si="17"/>
        <v>46379</v>
      </c>
    </row>
    <row r="220" spans="3:17" ht="13.5">
      <c r="C220" s="2">
        <v>206</v>
      </c>
      <c r="D220" s="26">
        <f t="shared" si="18"/>
        <v>46380</v>
      </c>
      <c r="E220" s="41" t="e">
        <f ca="1">豚モデル!E220</f>
        <v>#N/A</v>
      </c>
      <c r="F220" s="68" t="e">
        <f ca="1">豚モデル!F220</f>
        <v>#N/A</v>
      </c>
      <c r="G220" s="41"/>
      <c r="H220" s="27"/>
      <c r="I220" s="3" t="e">
        <f t="shared" ca="1" si="16"/>
        <v>#N/A</v>
      </c>
      <c r="J220" s="3" t="e">
        <f t="shared" ca="1" si="20"/>
        <v>#N/A</v>
      </c>
      <c r="M220" s="3"/>
      <c r="O220" s="2">
        <v>206</v>
      </c>
      <c r="P220" s="16" t="e">
        <f t="shared" ca="1" si="19"/>
        <v>#N/A</v>
      </c>
      <c r="Q220" s="26">
        <f t="shared" si="17"/>
        <v>46380</v>
      </c>
    </row>
    <row r="221" spans="3:17" ht="13.5">
      <c r="C221" s="2">
        <v>207</v>
      </c>
      <c r="D221" s="26">
        <f t="shared" si="18"/>
        <v>46381</v>
      </c>
      <c r="E221" s="41" t="e">
        <f ca="1">豚モデル!E221</f>
        <v>#N/A</v>
      </c>
      <c r="F221" s="68" t="e">
        <f ca="1">豚モデル!F221</f>
        <v>#N/A</v>
      </c>
      <c r="G221" s="41"/>
      <c r="H221" s="27"/>
      <c r="I221" s="3" t="e">
        <f t="shared" ca="1" si="16"/>
        <v>#N/A</v>
      </c>
      <c r="J221" s="3" t="e">
        <f t="shared" ca="1" si="20"/>
        <v>#N/A</v>
      </c>
      <c r="M221" s="3"/>
      <c r="O221" s="2">
        <v>207</v>
      </c>
      <c r="P221" s="16" t="e">
        <f t="shared" ca="1" si="19"/>
        <v>#N/A</v>
      </c>
      <c r="Q221" s="26">
        <f t="shared" si="17"/>
        <v>46381</v>
      </c>
    </row>
    <row r="222" spans="3:17" ht="13.5">
      <c r="C222" s="2">
        <v>208</v>
      </c>
      <c r="D222" s="26">
        <f t="shared" si="18"/>
        <v>46382</v>
      </c>
      <c r="E222" s="41" t="e">
        <f ca="1">豚モデル!E222</f>
        <v>#N/A</v>
      </c>
      <c r="F222" s="68" t="e">
        <f ca="1">豚モデル!F222</f>
        <v>#N/A</v>
      </c>
      <c r="G222" s="41"/>
      <c r="H222" s="27"/>
      <c r="I222" s="3" t="e">
        <f t="shared" ca="1" si="16"/>
        <v>#N/A</v>
      </c>
      <c r="J222" s="3" t="e">
        <f t="shared" ca="1" si="20"/>
        <v>#N/A</v>
      </c>
      <c r="M222" s="3"/>
      <c r="O222" s="2">
        <v>208</v>
      </c>
      <c r="P222" s="16" t="e">
        <f t="shared" ca="1" si="19"/>
        <v>#N/A</v>
      </c>
      <c r="Q222" s="26">
        <f t="shared" si="17"/>
        <v>46382</v>
      </c>
    </row>
    <row r="223" spans="3:17" ht="13.5">
      <c r="C223" s="2">
        <v>209</v>
      </c>
      <c r="D223" s="26">
        <f t="shared" si="18"/>
        <v>46383</v>
      </c>
      <c r="E223" s="41" t="e">
        <f ca="1">豚モデル!E223</f>
        <v>#N/A</v>
      </c>
      <c r="F223" s="68" t="e">
        <f ca="1">豚モデル!F223</f>
        <v>#N/A</v>
      </c>
      <c r="G223" s="41"/>
      <c r="H223" s="27"/>
      <c r="I223" s="3" t="e">
        <f t="shared" ca="1" si="16"/>
        <v>#N/A</v>
      </c>
      <c r="J223" s="3" t="e">
        <f t="shared" ca="1" si="20"/>
        <v>#N/A</v>
      </c>
      <c r="M223" s="3"/>
      <c r="O223" s="2">
        <v>209</v>
      </c>
      <c r="P223" s="16" t="e">
        <f t="shared" ca="1" si="19"/>
        <v>#N/A</v>
      </c>
      <c r="Q223" s="26">
        <f t="shared" si="17"/>
        <v>46383</v>
      </c>
    </row>
    <row r="224" spans="3:17" ht="13.5">
      <c r="C224" s="2">
        <v>210</v>
      </c>
      <c r="D224" s="26">
        <f t="shared" si="18"/>
        <v>46384</v>
      </c>
      <c r="E224" s="41" t="e">
        <f ca="1">豚モデル!E224</f>
        <v>#N/A</v>
      </c>
      <c r="F224" s="68" t="e">
        <f ca="1">豚モデル!F224</f>
        <v>#N/A</v>
      </c>
      <c r="G224" s="41"/>
      <c r="H224" s="27"/>
      <c r="I224" s="3" t="e">
        <f t="shared" ca="1" si="16"/>
        <v>#N/A</v>
      </c>
      <c r="J224" s="3" t="e">
        <f t="shared" ca="1" si="20"/>
        <v>#N/A</v>
      </c>
      <c r="M224" s="3"/>
      <c r="O224" s="2">
        <v>210</v>
      </c>
      <c r="P224" s="16" t="e">
        <f t="shared" ca="1" si="19"/>
        <v>#N/A</v>
      </c>
      <c r="Q224" s="26">
        <f t="shared" si="17"/>
        <v>46384</v>
      </c>
    </row>
    <row r="225" spans="3:17" ht="13.5">
      <c r="C225" s="2">
        <v>211</v>
      </c>
      <c r="D225" s="26">
        <f t="shared" si="18"/>
        <v>46385</v>
      </c>
      <c r="E225" s="41" t="e">
        <f ca="1">豚モデル!E225</f>
        <v>#N/A</v>
      </c>
      <c r="F225" s="68" t="e">
        <f ca="1">豚モデル!F225</f>
        <v>#N/A</v>
      </c>
      <c r="G225" s="41"/>
      <c r="H225" s="27"/>
      <c r="I225" s="3" t="e">
        <f t="shared" ca="1" si="16"/>
        <v>#N/A</v>
      </c>
      <c r="J225" s="3" t="e">
        <f t="shared" ca="1" si="20"/>
        <v>#N/A</v>
      </c>
      <c r="M225" s="3"/>
      <c r="O225" s="2">
        <v>211</v>
      </c>
      <c r="P225" s="16" t="e">
        <f t="shared" ca="1" si="19"/>
        <v>#N/A</v>
      </c>
      <c r="Q225" s="26">
        <f t="shared" si="17"/>
        <v>46385</v>
      </c>
    </row>
    <row r="226" spans="3:17" ht="13.5">
      <c r="C226" s="2">
        <v>212</v>
      </c>
      <c r="D226" s="26">
        <f t="shared" si="18"/>
        <v>46386</v>
      </c>
      <c r="E226" s="41" t="e">
        <f ca="1">豚モデル!E226</f>
        <v>#N/A</v>
      </c>
      <c r="F226" s="68" t="e">
        <f ca="1">豚モデル!F226</f>
        <v>#N/A</v>
      </c>
      <c r="G226" s="41"/>
      <c r="H226" s="27"/>
      <c r="I226" s="3" t="e">
        <f t="shared" ca="1" si="16"/>
        <v>#N/A</v>
      </c>
      <c r="J226" s="3" t="e">
        <f t="shared" ca="1" si="20"/>
        <v>#N/A</v>
      </c>
      <c r="M226" s="3"/>
      <c r="O226" s="2">
        <v>212</v>
      </c>
      <c r="P226" s="16" t="e">
        <f t="shared" ca="1" si="19"/>
        <v>#N/A</v>
      </c>
      <c r="Q226" s="26">
        <f t="shared" si="17"/>
        <v>46386</v>
      </c>
    </row>
    <row r="227" spans="3:17" ht="13.5">
      <c r="C227" s="2">
        <v>213</v>
      </c>
      <c r="D227" s="26">
        <f t="shared" si="18"/>
        <v>46387</v>
      </c>
      <c r="E227" s="41" t="e">
        <f ca="1">豚モデル!E227</f>
        <v>#N/A</v>
      </c>
      <c r="F227" s="68" t="e">
        <f ca="1">豚モデル!F227</f>
        <v>#N/A</v>
      </c>
      <c r="G227" s="41"/>
      <c r="H227" s="27"/>
      <c r="I227" s="3" t="e">
        <f t="shared" ca="1" si="16"/>
        <v>#N/A</v>
      </c>
      <c r="J227" s="3" t="e">
        <f t="shared" ca="1" si="20"/>
        <v>#N/A</v>
      </c>
      <c r="M227" s="3"/>
      <c r="O227" s="2">
        <v>213</v>
      </c>
      <c r="P227" s="16" t="e">
        <f t="shared" ca="1" si="19"/>
        <v>#N/A</v>
      </c>
      <c r="Q227" s="26">
        <f t="shared" si="17"/>
        <v>46387</v>
      </c>
    </row>
    <row r="228" spans="3:17" ht="13.5">
      <c r="C228" s="2">
        <v>214</v>
      </c>
      <c r="D228" s="26">
        <f t="shared" si="18"/>
        <v>46388</v>
      </c>
      <c r="E228" s="41" t="e">
        <f ca="1">豚モデル!E228</f>
        <v>#N/A</v>
      </c>
      <c r="F228" s="68" t="e">
        <f ca="1">豚モデル!F228</f>
        <v>#N/A</v>
      </c>
      <c r="G228" s="41"/>
      <c r="H228" s="27"/>
      <c r="I228" s="3" t="e">
        <f t="shared" ca="1" si="16"/>
        <v>#N/A</v>
      </c>
      <c r="J228" s="3" t="e">
        <f t="shared" ca="1" si="20"/>
        <v>#N/A</v>
      </c>
      <c r="M228" s="3"/>
      <c r="O228" s="2">
        <v>214</v>
      </c>
      <c r="P228" s="16" t="e">
        <f t="shared" ca="1" si="19"/>
        <v>#N/A</v>
      </c>
      <c r="Q228" s="26">
        <f t="shared" si="17"/>
        <v>46388</v>
      </c>
    </row>
    <row r="229" spans="3:17" ht="13.5">
      <c r="C229" s="2">
        <v>215</v>
      </c>
      <c r="D229" s="26">
        <f t="shared" si="18"/>
        <v>46389</v>
      </c>
      <c r="E229" s="41" t="e">
        <f ca="1">豚モデル!E229</f>
        <v>#N/A</v>
      </c>
      <c r="F229" s="68" t="e">
        <f ca="1">豚モデル!F229</f>
        <v>#N/A</v>
      </c>
      <c r="G229" s="41"/>
      <c r="H229" s="27"/>
      <c r="I229" s="3" t="e">
        <f t="shared" ca="1" si="16"/>
        <v>#N/A</v>
      </c>
      <c r="J229" s="3" t="e">
        <f t="shared" ca="1" si="20"/>
        <v>#N/A</v>
      </c>
      <c r="M229" s="3"/>
      <c r="O229" s="2">
        <v>215</v>
      </c>
      <c r="P229" s="16" t="e">
        <f t="shared" ca="1" si="19"/>
        <v>#N/A</v>
      </c>
      <c r="Q229" s="26">
        <f t="shared" si="17"/>
        <v>46389</v>
      </c>
    </row>
    <row r="230" spans="3:17" ht="13.5">
      <c r="C230" s="2">
        <v>216</v>
      </c>
      <c r="D230" s="26">
        <f t="shared" si="18"/>
        <v>46390</v>
      </c>
      <c r="E230" s="41" t="e">
        <f ca="1">豚モデル!E230</f>
        <v>#N/A</v>
      </c>
      <c r="F230" s="68" t="e">
        <f ca="1">豚モデル!F230</f>
        <v>#N/A</v>
      </c>
      <c r="G230" s="41"/>
      <c r="H230" s="27"/>
      <c r="I230" s="3" t="e">
        <f t="shared" ca="1" si="16"/>
        <v>#N/A</v>
      </c>
      <c r="J230" s="3" t="e">
        <f t="shared" ca="1" si="20"/>
        <v>#N/A</v>
      </c>
      <c r="M230" s="3"/>
      <c r="O230" s="2">
        <v>216</v>
      </c>
      <c r="P230" s="16" t="e">
        <f t="shared" ca="1" si="19"/>
        <v>#N/A</v>
      </c>
      <c r="Q230" s="26">
        <f t="shared" si="17"/>
        <v>46390</v>
      </c>
    </row>
    <row r="231" spans="3:17" ht="13.5">
      <c r="C231" s="2">
        <v>217</v>
      </c>
      <c r="D231" s="26">
        <f t="shared" si="18"/>
        <v>46391</v>
      </c>
      <c r="E231" s="41" t="e">
        <f ca="1">豚モデル!E231</f>
        <v>#N/A</v>
      </c>
      <c r="F231" s="68" t="e">
        <f ca="1">豚モデル!F231</f>
        <v>#N/A</v>
      </c>
      <c r="G231" s="41"/>
      <c r="H231" s="27"/>
      <c r="I231" s="3" t="e">
        <f t="shared" ca="1" si="16"/>
        <v>#N/A</v>
      </c>
      <c r="J231" s="3" t="e">
        <f t="shared" ca="1" si="20"/>
        <v>#N/A</v>
      </c>
      <c r="M231" s="3"/>
      <c r="O231" s="2">
        <v>217</v>
      </c>
      <c r="P231" s="16" t="e">
        <f t="shared" ca="1" si="19"/>
        <v>#N/A</v>
      </c>
      <c r="Q231" s="26">
        <f t="shared" si="17"/>
        <v>46391</v>
      </c>
    </row>
    <row r="232" spans="3:17" ht="13.5">
      <c r="C232" s="2">
        <v>218</v>
      </c>
      <c r="D232" s="26">
        <f t="shared" si="18"/>
        <v>46392</v>
      </c>
      <c r="E232" s="41" t="e">
        <f ca="1">豚モデル!E232</f>
        <v>#N/A</v>
      </c>
      <c r="F232" s="68" t="e">
        <f ca="1">豚モデル!F232</f>
        <v>#N/A</v>
      </c>
      <c r="G232" s="41"/>
      <c r="H232" s="27"/>
      <c r="I232" s="3" t="e">
        <f t="shared" ca="1" si="16"/>
        <v>#N/A</v>
      </c>
      <c r="J232" s="3" t="e">
        <f t="shared" ca="1" si="20"/>
        <v>#N/A</v>
      </c>
      <c r="M232" s="3"/>
      <c r="O232" s="2">
        <v>218</v>
      </c>
      <c r="P232" s="16" t="e">
        <f t="shared" ca="1" si="19"/>
        <v>#N/A</v>
      </c>
      <c r="Q232" s="26">
        <f t="shared" si="17"/>
        <v>46392</v>
      </c>
    </row>
    <row r="233" spans="3:17" ht="13.5">
      <c r="C233" s="2">
        <v>219</v>
      </c>
      <c r="D233" s="26">
        <f t="shared" si="18"/>
        <v>46393</v>
      </c>
      <c r="E233" s="41" t="e">
        <f ca="1">豚モデル!E233</f>
        <v>#N/A</v>
      </c>
      <c r="F233" s="68" t="e">
        <f ca="1">豚モデル!F233</f>
        <v>#N/A</v>
      </c>
      <c r="G233" s="41"/>
      <c r="H233" s="27"/>
      <c r="I233" s="3" t="e">
        <f t="shared" ca="1" si="16"/>
        <v>#N/A</v>
      </c>
      <c r="J233" s="3" t="e">
        <f t="shared" ca="1" si="20"/>
        <v>#N/A</v>
      </c>
      <c r="M233" s="3"/>
      <c r="O233" s="2">
        <v>219</v>
      </c>
      <c r="P233" s="16" t="e">
        <f t="shared" ca="1" si="19"/>
        <v>#N/A</v>
      </c>
      <c r="Q233" s="26">
        <f t="shared" si="17"/>
        <v>46393</v>
      </c>
    </row>
    <row r="234" spans="3:17" ht="13.5">
      <c r="C234" s="2">
        <v>220</v>
      </c>
      <c r="D234" s="26">
        <f t="shared" si="18"/>
        <v>46394</v>
      </c>
      <c r="E234" s="41" t="e">
        <f ca="1">豚モデル!E234</f>
        <v>#N/A</v>
      </c>
      <c r="F234" s="68" t="e">
        <f ca="1">豚モデル!F234</f>
        <v>#N/A</v>
      </c>
      <c r="G234" s="41"/>
      <c r="H234" s="27"/>
      <c r="I234" s="3" t="e">
        <f t="shared" ca="1" si="16"/>
        <v>#N/A</v>
      </c>
      <c r="J234" s="3" t="e">
        <f t="shared" ca="1" si="20"/>
        <v>#N/A</v>
      </c>
      <c r="M234" s="3"/>
      <c r="O234" s="2">
        <v>220</v>
      </c>
      <c r="P234" s="16" t="e">
        <f t="shared" ca="1" si="19"/>
        <v>#N/A</v>
      </c>
      <c r="Q234" s="26">
        <f t="shared" si="17"/>
        <v>46394</v>
      </c>
    </row>
    <row r="235" spans="3:17" ht="13.5">
      <c r="C235" s="2">
        <v>221</v>
      </c>
      <c r="D235" s="26">
        <f t="shared" si="18"/>
        <v>46395</v>
      </c>
      <c r="E235" s="41" t="e">
        <f ca="1">豚モデル!E235</f>
        <v>#N/A</v>
      </c>
      <c r="F235" s="68" t="e">
        <f ca="1">豚モデル!F235</f>
        <v>#N/A</v>
      </c>
      <c r="G235" s="41"/>
      <c r="H235" s="27"/>
      <c r="I235" s="3" t="e">
        <f t="shared" ca="1" si="16"/>
        <v>#N/A</v>
      </c>
      <c r="J235" s="3" t="e">
        <f t="shared" ca="1" si="20"/>
        <v>#N/A</v>
      </c>
      <c r="M235" s="3"/>
      <c r="O235" s="2">
        <v>221</v>
      </c>
      <c r="P235" s="16" t="e">
        <f t="shared" ca="1" si="19"/>
        <v>#N/A</v>
      </c>
      <c r="Q235" s="26">
        <f t="shared" si="17"/>
        <v>46395</v>
      </c>
    </row>
    <row r="236" spans="3:17" ht="13.5">
      <c r="C236" s="2">
        <v>222</v>
      </c>
      <c r="D236" s="26">
        <f t="shared" si="18"/>
        <v>46396</v>
      </c>
      <c r="E236" s="41" t="e">
        <f ca="1">豚モデル!E236</f>
        <v>#N/A</v>
      </c>
      <c r="F236" s="68" t="e">
        <f ca="1">豚モデル!F236</f>
        <v>#N/A</v>
      </c>
      <c r="G236" s="41"/>
      <c r="H236" s="27"/>
      <c r="I236" s="3" t="e">
        <f t="shared" ca="1" si="16"/>
        <v>#N/A</v>
      </c>
      <c r="J236" s="3" t="e">
        <f t="shared" ca="1" si="20"/>
        <v>#N/A</v>
      </c>
      <c r="M236" s="3"/>
      <c r="O236" s="2">
        <v>222</v>
      </c>
      <c r="P236" s="16" t="e">
        <f t="shared" ca="1" si="19"/>
        <v>#N/A</v>
      </c>
      <c r="Q236" s="26">
        <f t="shared" si="17"/>
        <v>46396</v>
      </c>
    </row>
    <row r="237" spans="3:17" ht="13.5">
      <c r="C237" s="2">
        <v>223</v>
      </c>
      <c r="D237" s="26">
        <f t="shared" si="18"/>
        <v>46397</v>
      </c>
      <c r="E237" s="41" t="e">
        <f ca="1">豚モデル!E237</f>
        <v>#N/A</v>
      </c>
      <c r="F237" s="68" t="e">
        <f ca="1">豚モデル!F237</f>
        <v>#N/A</v>
      </c>
      <c r="G237" s="41"/>
      <c r="H237" s="27"/>
      <c r="I237" s="3" t="e">
        <f t="shared" ca="1" si="16"/>
        <v>#N/A</v>
      </c>
      <c r="J237" s="3" t="e">
        <f t="shared" ca="1" si="20"/>
        <v>#N/A</v>
      </c>
      <c r="M237" s="3"/>
      <c r="O237" s="2">
        <v>223</v>
      </c>
      <c r="P237" s="16" t="e">
        <f t="shared" ca="1" si="19"/>
        <v>#N/A</v>
      </c>
      <c r="Q237" s="26">
        <f t="shared" si="17"/>
        <v>46397</v>
      </c>
    </row>
    <row r="238" spans="3:17" ht="13.5">
      <c r="C238" s="2">
        <v>224</v>
      </c>
      <c r="D238" s="26">
        <f t="shared" si="18"/>
        <v>46398</v>
      </c>
      <c r="E238" s="41" t="e">
        <f ca="1">豚モデル!E238</f>
        <v>#N/A</v>
      </c>
      <c r="F238" s="68" t="e">
        <f ca="1">豚モデル!F238</f>
        <v>#N/A</v>
      </c>
      <c r="G238" s="41"/>
      <c r="H238" s="27"/>
      <c r="I238" s="3" t="e">
        <f t="shared" ca="1" si="16"/>
        <v>#N/A</v>
      </c>
      <c r="J238" s="3" t="e">
        <f t="shared" ca="1" si="20"/>
        <v>#N/A</v>
      </c>
      <c r="M238" s="3"/>
      <c r="O238" s="2">
        <v>224</v>
      </c>
      <c r="P238" s="16" t="e">
        <f t="shared" ca="1" si="19"/>
        <v>#N/A</v>
      </c>
      <c r="Q238" s="26">
        <f t="shared" si="17"/>
        <v>46398</v>
      </c>
    </row>
    <row r="239" spans="3:17" ht="13.5">
      <c r="C239" s="2">
        <v>225</v>
      </c>
      <c r="D239" s="26">
        <f t="shared" si="18"/>
        <v>46399</v>
      </c>
      <c r="E239" s="41" t="e">
        <f ca="1">豚モデル!E239</f>
        <v>#N/A</v>
      </c>
      <c r="F239" s="68" t="e">
        <f ca="1">豚モデル!F239</f>
        <v>#N/A</v>
      </c>
      <c r="G239" s="41"/>
      <c r="H239" s="27"/>
      <c r="I239" s="3" t="e">
        <f t="shared" ca="1" si="16"/>
        <v>#N/A</v>
      </c>
      <c r="J239" s="3" t="e">
        <f t="shared" ca="1" si="20"/>
        <v>#N/A</v>
      </c>
      <c r="M239" s="3"/>
      <c r="O239" s="2">
        <v>225</v>
      </c>
      <c r="P239" s="16" t="e">
        <f t="shared" ca="1" si="19"/>
        <v>#N/A</v>
      </c>
      <c r="Q239" s="26">
        <f t="shared" si="17"/>
        <v>46399</v>
      </c>
    </row>
    <row r="240" spans="3:17" ht="13.5">
      <c r="C240" s="2">
        <v>226</v>
      </c>
      <c r="D240" s="26">
        <f t="shared" si="18"/>
        <v>46400</v>
      </c>
      <c r="E240" s="41" t="e">
        <f ca="1">豚モデル!E240</f>
        <v>#N/A</v>
      </c>
      <c r="F240" s="68" t="e">
        <f ca="1">豚モデル!F240</f>
        <v>#N/A</v>
      </c>
      <c r="G240" s="41"/>
      <c r="H240" s="27"/>
      <c r="I240" s="3" t="e">
        <f t="shared" ca="1" si="16"/>
        <v>#N/A</v>
      </c>
      <c r="J240" s="3" t="e">
        <f t="shared" ca="1" si="20"/>
        <v>#N/A</v>
      </c>
      <c r="M240" s="3"/>
      <c r="O240" s="2">
        <v>226</v>
      </c>
      <c r="P240" s="16" t="e">
        <f t="shared" ca="1" si="19"/>
        <v>#N/A</v>
      </c>
      <c r="Q240" s="26">
        <f t="shared" si="17"/>
        <v>46400</v>
      </c>
    </row>
    <row r="241" spans="3:17" ht="13.5">
      <c r="C241" s="2">
        <v>227</v>
      </c>
      <c r="D241" s="26">
        <f t="shared" si="18"/>
        <v>46401</v>
      </c>
      <c r="E241" s="41" t="e">
        <f ca="1">豚モデル!E241</f>
        <v>#N/A</v>
      </c>
      <c r="F241" s="68" t="e">
        <f ca="1">豚モデル!F241</f>
        <v>#N/A</v>
      </c>
      <c r="G241" s="41"/>
      <c r="H241" s="27"/>
      <c r="I241" s="3" t="e">
        <f t="shared" ca="1" si="16"/>
        <v>#N/A</v>
      </c>
      <c r="J241" s="3" t="e">
        <f t="shared" ca="1" si="20"/>
        <v>#N/A</v>
      </c>
      <c r="M241" s="3"/>
      <c r="O241" s="2">
        <v>227</v>
      </c>
      <c r="P241" s="16" t="e">
        <f t="shared" ca="1" si="19"/>
        <v>#N/A</v>
      </c>
      <c r="Q241" s="26">
        <f t="shared" si="17"/>
        <v>46401</v>
      </c>
    </row>
    <row r="242" spans="3:17" ht="13.5">
      <c r="C242" s="2">
        <v>228</v>
      </c>
      <c r="D242" s="26">
        <f t="shared" si="18"/>
        <v>46402</v>
      </c>
      <c r="E242" s="41" t="e">
        <f ca="1">豚モデル!E242</f>
        <v>#N/A</v>
      </c>
      <c r="F242" s="68" t="e">
        <f ca="1">豚モデル!F242</f>
        <v>#N/A</v>
      </c>
      <c r="G242" s="41"/>
      <c r="H242" s="27"/>
      <c r="I242" s="3" t="e">
        <f t="shared" ca="1" si="16"/>
        <v>#N/A</v>
      </c>
      <c r="J242" s="3" t="e">
        <f t="shared" ca="1" si="20"/>
        <v>#N/A</v>
      </c>
      <c r="M242" s="3"/>
      <c r="O242" s="2">
        <v>228</v>
      </c>
      <c r="P242" s="16" t="e">
        <f t="shared" ca="1" si="19"/>
        <v>#N/A</v>
      </c>
      <c r="Q242" s="26">
        <f t="shared" si="17"/>
        <v>46402</v>
      </c>
    </row>
    <row r="243" spans="3:17" ht="13.5">
      <c r="C243" s="2">
        <v>229</v>
      </c>
      <c r="D243" s="26">
        <f t="shared" si="18"/>
        <v>46403</v>
      </c>
      <c r="E243" s="41" t="e">
        <f ca="1">豚モデル!E243</f>
        <v>#N/A</v>
      </c>
      <c r="F243" s="68" t="e">
        <f ca="1">豚モデル!F243</f>
        <v>#N/A</v>
      </c>
      <c r="G243" s="41"/>
      <c r="H243" s="27"/>
      <c r="I243" s="3" t="e">
        <f t="shared" ca="1" si="16"/>
        <v>#N/A</v>
      </c>
      <c r="J243" s="3" t="e">
        <f t="shared" ca="1" si="20"/>
        <v>#N/A</v>
      </c>
      <c r="M243" s="3"/>
      <c r="O243" s="2">
        <v>229</v>
      </c>
      <c r="P243" s="16" t="e">
        <f t="shared" ca="1" si="19"/>
        <v>#N/A</v>
      </c>
      <c r="Q243" s="26">
        <f t="shared" si="17"/>
        <v>46403</v>
      </c>
    </row>
    <row r="244" spans="3:17" ht="13.5">
      <c r="C244" s="2">
        <v>230</v>
      </c>
      <c r="D244" s="26">
        <f t="shared" si="18"/>
        <v>46404</v>
      </c>
      <c r="E244" s="41" t="e">
        <f ca="1">豚モデル!E244</f>
        <v>#N/A</v>
      </c>
      <c r="F244" s="68" t="e">
        <f ca="1">豚モデル!F244</f>
        <v>#N/A</v>
      </c>
      <c r="G244" s="41"/>
      <c r="H244" s="27"/>
      <c r="I244" s="3" t="e">
        <f t="shared" ca="1" si="16"/>
        <v>#N/A</v>
      </c>
      <c r="J244" s="3" t="e">
        <f t="shared" ca="1" si="20"/>
        <v>#N/A</v>
      </c>
      <c r="M244" s="3"/>
      <c r="O244" s="2">
        <v>230</v>
      </c>
      <c r="P244" s="16" t="e">
        <f t="shared" ca="1" si="19"/>
        <v>#N/A</v>
      </c>
      <c r="Q244" s="26">
        <f t="shared" si="17"/>
        <v>46404</v>
      </c>
    </row>
    <row r="245" spans="3:17" ht="13.5">
      <c r="C245" s="2">
        <v>231</v>
      </c>
      <c r="D245" s="26">
        <f t="shared" si="18"/>
        <v>46405</v>
      </c>
      <c r="E245" s="41" t="e">
        <f ca="1">豚モデル!E245</f>
        <v>#N/A</v>
      </c>
      <c r="F245" s="68" t="e">
        <f ca="1">豚モデル!F245</f>
        <v>#N/A</v>
      </c>
      <c r="G245" s="41"/>
      <c r="H245" s="27"/>
      <c r="I245" s="3" t="e">
        <f t="shared" ca="1" si="16"/>
        <v>#N/A</v>
      </c>
      <c r="J245" s="3" t="e">
        <f t="shared" ca="1" si="20"/>
        <v>#N/A</v>
      </c>
      <c r="M245" s="3"/>
      <c r="O245" s="2">
        <v>231</v>
      </c>
      <c r="P245" s="16" t="e">
        <f t="shared" ca="1" si="19"/>
        <v>#N/A</v>
      </c>
      <c r="Q245" s="26">
        <f t="shared" si="17"/>
        <v>46405</v>
      </c>
    </row>
    <row r="246" spans="3:17" ht="13.5">
      <c r="C246" s="2">
        <v>232</v>
      </c>
      <c r="D246" s="26">
        <f t="shared" si="18"/>
        <v>46406</v>
      </c>
      <c r="E246" s="41" t="e">
        <f ca="1">豚モデル!E246</f>
        <v>#N/A</v>
      </c>
      <c r="F246" s="68" t="e">
        <f ca="1">豚モデル!F246</f>
        <v>#N/A</v>
      </c>
      <c r="G246" s="41"/>
      <c r="H246" s="27"/>
      <c r="I246" s="3" t="e">
        <f t="shared" ca="1" si="16"/>
        <v>#N/A</v>
      </c>
      <c r="J246" s="3" t="e">
        <f t="shared" ca="1" si="20"/>
        <v>#N/A</v>
      </c>
      <c r="M246" s="3"/>
      <c r="O246" s="2">
        <v>232</v>
      </c>
      <c r="P246" s="16" t="e">
        <f t="shared" ca="1" si="19"/>
        <v>#N/A</v>
      </c>
      <c r="Q246" s="26">
        <f t="shared" si="17"/>
        <v>46406</v>
      </c>
    </row>
    <row r="247" spans="3:17" ht="13.5">
      <c r="C247" s="2">
        <v>233</v>
      </c>
      <c r="D247" s="26">
        <f t="shared" si="18"/>
        <v>46407</v>
      </c>
      <c r="E247" s="41" t="e">
        <f ca="1">豚モデル!E247</f>
        <v>#N/A</v>
      </c>
      <c r="F247" s="68" t="e">
        <f ca="1">豚モデル!F247</f>
        <v>#N/A</v>
      </c>
      <c r="G247" s="41"/>
      <c r="H247" s="27"/>
      <c r="I247" s="3" t="e">
        <f t="shared" ca="1" si="16"/>
        <v>#N/A</v>
      </c>
      <c r="J247" s="3" t="e">
        <f t="shared" ca="1" si="20"/>
        <v>#N/A</v>
      </c>
      <c r="M247" s="3"/>
      <c r="O247" s="2">
        <v>233</v>
      </c>
      <c r="P247" s="16" t="e">
        <f t="shared" ca="1" si="19"/>
        <v>#N/A</v>
      </c>
      <c r="Q247" s="26">
        <f t="shared" si="17"/>
        <v>46407</v>
      </c>
    </row>
    <row r="248" spans="3:17" ht="13.5">
      <c r="C248" s="2">
        <v>234</v>
      </c>
      <c r="D248" s="26">
        <f t="shared" si="18"/>
        <v>46408</v>
      </c>
      <c r="E248" s="41" t="e">
        <f ca="1">豚モデル!E248</f>
        <v>#N/A</v>
      </c>
      <c r="F248" s="68" t="e">
        <f ca="1">豚モデル!F248</f>
        <v>#N/A</v>
      </c>
      <c r="G248" s="41"/>
      <c r="H248" s="27"/>
      <c r="I248" s="3" t="e">
        <f t="shared" ca="1" si="16"/>
        <v>#N/A</v>
      </c>
      <c r="J248" s="3" t="e">
        <f t="shared" ca="1" si="20"/>
        <v>#N/A</v>
      </c>
      <c r="M248" s="3"/>
      <c r="O248" s="2">
        <v>234</v>
      </c>
      <c r="P248" s="16" t="e">
        <f t="shared" ca="1" si="19"/>
        <v>#N/A</v>
      </c>
      <c r="Q248" s="26">
        <f t="shared" si="17"/>
        <v>46408</v>
      </c>
    </row>
    <row r="249" spans="3:17" ht="13.5">
      <c r="C249" s="2">
        <v>235</v>
      </c>
      <c r="D249" s="26">
        <f t="shared" si="18"/>
        <v>46409</v>
      </c>
      <c r="E249" s="41" t="e">
        <f ca="1">豚モデル!E249</f>
        <v>#N/A</v>
      </c>
      <c r="F249" s="68" t="e">
        <f ca="1">豚モデル!F249</f>
        <v>#N/A</v>
      </c>
      <c r="G249" s="41"/>
      <c r="H249" s="27"/>
      <c r="I249" s="3" t="e">
        <f t="shared" ca="1" si="16"/>
        <v>#N/A</v>
      </c>
      <c r="J249" s="3" t="e">
        <f t="shared" ca="1" si="20"/>
        <v>#N/A</v>
      </c>
      <c r="M249" s="3"/>
      <c r="O249" s="2">
        <v>235</v>
      </c>
      <c r="P249" s="16" t="e">
        <f t="shared" ca="1" si="19"/>
        <v>#N/A</v>
      </c>
      <c r="Q249" s="26">
        <f t="shared" si="17"/>
        <v>46409</v>
      </c>
    </row>
    <row r="250" spans="3:17" ht="13.5">
      <c r="C250" s="2">
        <v>236</v>
      </c>
      <c r="D250" s="26">
        <f t="shared" si="18"/>
        <v>46410</v>
      </c>
      <c r="E250" s="41" t="e">
        <f ca="1">豚モデル!E250</f>
        <v>#N/A</v>
      </c>
      <c r="F250" s="68" t="e">
        <f ca="1">豚モデル!F250</f>
        <v>#N/A</v>
      </c>
      <c r="G250" s="41"/>
      <c r="H250" s="29"/>
      <c r="I250" s="3" t="e">
        <f t="shared" ca="1" si="16"/>
        <v>#N/A</v>
      </c>
      <c r="J250" s="3" t="e">
        <f t="shared" ca="1" si="20"/>
        <v>#N/A</v>
      </c>
      <c r="M250" s="3"/>
      <c r="O250" s="2">
        <v>236</v>
      </c>
      <c r="P250" s="16" t="e">
        <f t="shared" ca="1" si="19"/>
        <v>#N/A</v>
      </c>
      <c r="Q250" s="26">
        <f t="shared" si="17"/>
        <v>46410</v>
      </c>
    </row>
    <row r="251" spans="3:17" ht="13.5">
      <c r="C251" s="2">
        <v>237</v>
      </c>
      <c r="D251" s="26">
        <f t="shared" si="18"/>
        <v>46411</v>
      </c>
      <c r="E251" s="41" t="e">
        <f ca="1">豚モデル!E251</f>
        <v>#N/A</v>
      </c>
      <c r="F251" s="68" t="e">
        <f ca="1">豚モデル!F251</f>
        <v>#N/A</v>
      </c>
      <c r="G251" s="41"/>
      <c r="H251" s="10"/>
      <c r="I251" s="3" t="e">
        <f t="shared" ca="1" si="16"/>
        <v>#N/A</v>
      </c>
      <c r="J251" s="3" t="e">
        <f t="shared" ca="1" si="20"/>
        <v>#N/A</v>
      </c>
      <c r="M251" s="3"/>
      <c r="O251" s="2">
        <v>237</v>
      </c>
      <c r="P251" s="16" t="e">
        <f t="shared" ca="1" si="19"/>
        <v>#N/A</v>
      </c>
      <c r="Q251" s="26">
        <f t="shared" si="17"/>
        <v>46411</v>
      </c>
    </row>
    <row r="252" spans="3:17" ht="13.5">
      <c r="C252" s="2">
        <v>238</v>
      </c>
      <c r="D252" s="26">
        <f t="shared" si="18"/>
        <v>46412</v>
      </c>
      <c r="E252" s="41" t="e">
        <f ca="1">豚モデル!E252</f>
        <v>#N/A</v>
      </c>
      <c r="F252" s="68" t="e">
        <f ca="1">豚モデル!F252</f>
        <v>#N/A</v>
      </c>
      <c r="G252" s="41"/>
      <c r="H252" s="10"/>
      <c r="I252" s="3" t="e">
        <f t="shared" ca="1" si="16"/>
        <v>#N/A</v>
      </c>
      <c r="J252" s="3" t="e">
        <f t="shared" ca="1" si="20"/>
        <v>#N/A</v>
      </c>
      <c r="M252" s="3"/>
      <c r="O252" s="2">
        <v>238</v>
      </c>
      <c r="P252" s="16" t="e">
        <f t="shared" ca="1" si="19"/>
        <v>#N/A</v>
      </c>
      <c r="Q252" s="26">
        <f t="shared" si="17"/>
        <v>46412</v>
      </c>
    </row>
    <row r="253" spans="3:17" ht="13.5">
      <c r="C253" s="2">
        <v>239</v>
      </c>
      <c r="D253" s="26">
        <f t="shared" si="18"/>
        <v>46413</v>
      </c>
      <c r="E253" s="41" t="e">
        <f ca="1">豚モデル!E253</f>
        <v>#N/A</v>
      </c>
      <c r="F253" s="68" t="e">
        <f ca="1">豚モデル!F253</f>
        <v>#N/A</v>
      </c>
      <c r="G253" s="41"/>
      <c r="H253" s="10"/>
      <c r="I253" s="3" t="e">
        <f t="shared" ca="1" si="16"/>
        <v>#N/A</v>
      </c>
      <c r="J253" s="3" t="e">
        <f t="shared" ca="1" si="20"/>
        <v>#N/A</v>
      </c>
      <c r="M253" s="3"/>
      <c r="O253" s="2">
        <v>239</v>
      </c>
      <c r="P253" s="16" t="e">
        <f t="shared" ca="1" si="19"/>
        <v>#N/A</v>
      </c>
      <c r="Q253" s="26">
        <f t="shared" si="17"/>
        <v>46413</v>
      </c>
    </row>
    <row r="254" spans="3:17" ht="13.5">
      <c r="C254" s="2">
        <v>240</v>
      </c>
      <c r="D254" s="26">
        <f t="shared" si="18"/>
        <v>46414</v>
      </c>
      <c r="E254" s="41" t="e">
        <f ca="1">豚モデル!E254</f>
        <v>#N/A</v>
      </c>
      <c r="F254" s="68" t="e">
        <f ca="1">豚モデル!F254</f>
        <v>#N/A</v>
      </c>
      <c r="G254" s="41"/>
      <c r="H254" s="10"/>
      <c r="I254" s="3" t="e">
        <f t="shared" ca="1" si="16"/>
        <v>#N/A</v>
      </c>
      <c r="J254" s="3" t="e">
        <f t="shared" ca="1" si="20"/>
        <v>#N/A</v>
      </c>
      <c r="M254" s="3"/>
      <c r="O254" s="2">
        <v>240</v>
      </c>
      <c r="P254" s="16" t="e">
        <f t="shared" ca="1" si="19"/>
        <v>#N/A</v>
      </c>
      <c r="Q254" s="26">
        <f t="shared" si="17"/>
        <v>46414</v>
      </c>
    </row>
    <row r="255" spans="3:17" ht="13.5">
      <c r="C255" s="2">
        <v>241</v>
      </c>
      <c r="D255" s="26">
        <f t="shared" si="18"/>
        <v>46415</v>
      </c>
      <c r="E255" s="41" t="e">
        <f ca="1">豚モデル!E255</f>
        <v>#N/A</v>
      </c>
      <c r="F255" s="68" t="e">
        <f ca="1">豚モデル!F255</f>
        <v>#N/A</v>
      </c>
      <c r="G255" s="41"/>
      <c r="H255" s="10"/>
      <c r="I255" s="3" t="e">
        <f t="shared" ca="1" si="16"/>
        <v>#N/A</v>
      </c>
      <c r="J255" s="3" t="e">
        <f t="shared" ca="1" si="20"/>
        <v>#N/A</v>
      </c>
      <c r="M255" s="3"/>
      <c r="O255" s="2">
        <v>241</v>
      </c>
      <c r="P255" s="16" t="e">
        <f t="shared" ca="1" si="19"/>
        <v>#N/A</v>
      </c>
      <c r="Q255" s="26">
        <f t="shared" si="17"/>
        <v>46415</v>
      </c>
    </row>
    <row r="256" spans="3:17" ht="13.5">
      <c r="C256" s="2">
        <v>242</v>
      </c>
      <c r="D256" s="26">
        <f t="shared" si="18"/>
        <v>46416</v>
      </c>
      <c r="E256" s="41" t="e">
        <f ca="1">豚モデル!E256</f>
        <v>#N/A</v>
      </c>
      <c r="F256" s="68" t="e">
        <f ca="1">豚モデル!F256</f>
        <v>#N/A</v>
      </c>
      <c r="G256" s="41"/>
      <c r="H256" s="10"/>
      <c r="I256" s="3" t="e">
        <f t="shared" ca="1" si="16"/>
        <v>#N/A</v>
      </c>
      <c r="J256" s="3" t="e">
        <f t="shared" ca="1" si="20"/>
        <v>#N/A</v>
      </c>
      <c r="M256" s="3"/>
      <c r="O256" s="2">
        <v>242</v>
      </c>
      <c r="P256" s="16" t="e">
        <f t="shared" ca="1" si="19"/>
        <v>#N/A</v>
      </c>
      <c r="Q256" s="26">
        <f t="shared" si="17"/>
        <v>46416</v>
      </c>
    </row>
    <row r="257" spans="3:17" ht="13.5">
      <c r="C257" s="2">
        <v>243</v>
      </c>
      <c r="D257" s="26">
        <f t="shared" si="18"/>
        <v>46417</v>
      </c>
      <c r="E257" s="41" t="e">
        <f ca="1">豚モデル!E257</f>
        <v>#N/A</v>
      </c>
      <c r="F257" s="68" t="e">
        <f ca="1">豚モデル!F257</f>
        <v>#N/A</v>
      </c>
      <c r="G257" s="41"/>
      <c r="H257" s="10"/>
      <c r="I257" s="3" t="e">
        <f t="shared" ca="1" si="16"/>
        <v>#N/A</v>
      </c>
      <c r="J257" s="3" t="e">
        <f t="shared" ca="1" si="20"/>
        <v>#N/A</v>
      </c>
      <c r="M257" s="3"/>
      <c r="O257" s="2">
        <v>243</v>
      </c>
      <c r="P257" s="16" t="e">
        <f t="shared" ca="1" si="19"/>
        <v>#N/A</v>
      </c>
      <c r="Q257" s="26">
        <f t="shared" si="17"/>
        <v>46417</v>
      </c>
    </row>
    <row r="258" spans="3:17" ht="13.5">
      <c r="C258" s="2">
        <v>244</v>
      </c>
      <c r="D258" s="26">
        <f t="shared" si="18"/>
        <v>46418</v>
      </c>
      <c r="E258" s="41" t="e">
        <f ca="1">豚モデル!E258</f>
        <v>#N/A</v>
      </c>
      <c r="F258" s="68" t="e">
        <f ca="1">豚モデル!F258</f>
        <v>#N/A</v>
      </c>
      <c r="G258" s="41"/>
      <c r="H258" s="10"/>
      <c r="I258" s="3" t="e">
        <f t="shared" ca="1" si="16"/>
        <v>#N/A</v>
      </c>
      <c r="J258" s="3" t="e">
        <f t="shared" ca="1" si="20"/>
        <v>#N/A</v>
      </c>
      <c r="M258" s="3"/>
      <c r="O258" s="2">
        <v>244</v>
      </c>
      <c r="P258" s="16" t="e">
        <f t="shared" ca="1" si="19"/>
        <v>#N/A</v>
      </c>
      <c r="Q258" s="26">
        <f t="shared" si="17"/>
        <v>46418</v>
      </c>
    </row>
    <row r="259" spans="3:17" ht="13.5">
      <c r="C259" s="2">
        <v>245</v>
      </c>
      <c r="D259" s="26">
        <f t="shared" si="18"/>
        <v>46419</v>
      </c>
      <c r="E259" s="41" t="e">
        <f ca="1">豚モデル!E259</f>
        <v>#N/A</v>
      </c>
      <c r="F259" s="68" t="e">
        <f ca="1">豚モデル!F259</f>
        <v>#N/A</v>
      </c>
      <c r="G259" s="41"/>
      <c r="H259" s="10"/>
      <c r="I259" s="3" t="e">
        <f t="shared" ca="1" si="16"/>
        <v>#N/A</v>
      </c>
      <c r="J259" s="3" t="e">
        <f t="shared" ca="1" si="20"/>
        <v>#N/A</v>
      </c>
      <c r="M259" s="3"/>
      <c r="O259" s="2">
        <v>245</v>
      </c>
      <c r="P259" s="16" t="e">
        <f t="shared" ca="1" si="19"/>
        <v>#N/A</v>
      </c>
      <c r="Q259" s="26">
        <f t="shared" si="17"/>
        <v>46419</v>
      </c>
    </row>
    <row r="260" spans="3:17" ht="13.5">
      <c r="C260" s="2">
        <v>246</v>
      </c>
      <c r="D260" s="26">
        <f t="shared" si="18"/>
        <v>46420</v>
      </c>
      <c r="E260" s="41" t="e">
        <f ca="1">豚モデル!E260</f>
        <v>#N/A</v>
      </c>
      <c r="F260" s="68" t="e">
        <f ca="1">豚モデル!F260</f>
        <v>#N/A</v>
      </c>
      <c r="G260" s="41"/>
      <c r="H260" s="10"/>
      <c r="I260" s="3" t="e">
        <f t="shared" ca="1" si="16"/>
        <v>#N/A</v>
      </c>
      <c r="J260" s="3" t="e">
        <f t="shared" ca="1" si="20"/>
        <v>#N/A</v>
      </c>
      <c r="M260" s="3"/>
      <c r="O260" s="2">
        <v>246</v>
      </c>
      <c r="P260" s="16" t="e">
        <f t="shared" ca="1" si="19"/>
        <v>#N/A</v>
      </c>
      <c r="Q260" s="26">
        <f t="shared" si="17"/>
        <v>46420</v>
      </c>
    </row>
    <row r="261" spans="3:17" ht="13.5">
      <c r="C261" s="2">
        <v>247</v>
      </c>
      <c r="D261" s="26">
        <f t="shared" si="18"/>
        <v>46421</v>
      </c>
      <c r="E261" s="41" t="e">
        <f ca="1">豚モデル!E261</f>
        <v>#N/A</v>
      </c>
      <c r="F261" s="68" t="e">
        <f ca="1">豚モデル!F261</f>
        <v>#N/A</v>
      </c>
      <c r="G261" s="41"/>
      <c r="H261" s="10"/>
      <c r="I261" s="3" t="e">
        <f t="shared" ca="1" si="16"/>
        <v>#N/A</v>
      </c>
      <c r="J261" s="3" t="e">
        <f t="shared" ca="1" si="20"/>
        <v>#N/A</v>
      </c>
      <c r="M261" s="3"/>
      <c r="O261" s="2">
        <v>247</v>
      </c>
      <c r="P261" s="16" t="e">
        <f t="shared" ca="1" si="19"/>
        <v>#N/A</v>
      </c>
      <c r="Q261" s="26">
        <f t="shared" si="17"/>
        <v>46421</v>
      </c>
    </row>
    <row r="262" spans="3:17" ht="13.5">
      <c r="C262" s="2">
        <v>248</v>
      </c>
      <c r="D262" s="26">
        <f t="shared" si="18"/>
        <v>46422</v>
      </c>
      <c r="E262" s="41" t="e">
        <f ca="1">豚モデル!E262</f>
        <v>#N/A</v>
      </c>
      <c r="F262" s="68" t="e">
        <f ca="1">豚モデル!F262</f>
        <v>#N/A</v>
      </c>
      <c r="G262" s="41"/>
      <c r="H262" s="10"/>
      <c r="I262" s="3" t="e">
        <f t="shared" ca="1" si="16"/>
        <v>#N/A</v>
      </c>
      <c r="J262" s="3" t="e">
        <f t="shared" ca="1" si="20"/>
        <v>#N/A</v>
      </c>
      <c r="M262" s="3"/>
      <c r="O262" s="2">
        <v>248</v>
      </c>
      <c r="P262" s="16" t="e">
        <f t="shared" ca="1" si="19"/>
        <v>#N/A</v>
      </c>
      <c r="Q262" s="26">
        <f t="shared" si="17"/>
        <v>46422</v>
      </c>
    </row>
    <row r="263" spans="3:17" ht="13.5">
      <c r="C263" s="2">
        <v>249</v>
      </c>
      <c r="D263" s="26">
        <f t="shared" si="18"/>
        <v>46423</v>
      </c>
      <c r="E263" s="41" t="e">
        <f ca="1">豚モデル!E263</f>
        <v>#N/A</v>
      </c>
      <c r="F263" s="68" t="e">
        <f ca="1">豚モデル!F263</f>
        <v>#N/A</v>
      </c>
      <c r="G263" s="41"/>
      <c r="H263" s="10"/>
      <c r="I263" s="3" t="e">
        <f t="shared" ca="1" si="16"/>
        <v>#N/A</v>
      </c>
      <c r="J263" s="3" t="e">
        <f t="shared" ca="1" si="20"/>
        <v>#N/A</v>
      </c>
      <c r="M263" s="3"/>
      <c r="O263" s="2">
        <v>249</v>
      </c>
      <c r="P263" s="16" t="e">
        <f t="shared" ca="1" si="19"/>
        <v>#N/A</v>
      </c>
      <c r="Q263" s="26">
        <f t="shared" si="17"/>
        <v>46423</v>
      </c>
    </row>
    <row r="264" spans="3:17" ht="13.5">
      <c r="C264" s="2">
        <v>250</v>
      </c>
      <c r="D264" s="26">
        <f t="shared" si="18"/>
        <v>46424</v>
      </c>
      <c r="E264" s="41" t="e">
        <f ca="1">豚モデル!E264</f>
        <v>#N/A</v>
      </c>
      <c r="F264" s="68" t="e">
        <f ca="1">豚モデル!F264</f>
        <v>#N/A</v>
      </c>
      <c r="G264" s="41"/>
      <c r="H264" s="10"/>
      <c r="I264" s="3" t="e">
        <f t="shared" ca="1" si="16"/>
        <v>#N/A</v>
      </c>
      <c r="J264" s="3" t="e">
        <f t="shared" ca="1" si="20"/>
        <v>#N/A</v>
      </c>
      <c r="M264" s="3"/>
      <c r="O264" s="2">
        <v>250</v>
      </c>
      <c r="P264" s="16" t="e">
        <f t="shared" ca="1" si="19"/>
        <v>#N/A</v>
      </c>
      <c r="Q264" s="26">
        <f t="shared" si="17"/>
        <v>46424</v>
      </c>
    </row>
    <row r="265" spans="3:17" ht="13.5">
      <c r="C265" s="2">
        <v>251</v>
      </c>
      <c r="D265" s="26">
        <f t="shared" si="18"/>
        <v>46425</v>
      </c>
      <c r="E265" s="41" t="e">
        <f ca="1">豚モデル!E265</f>
        <v>#N/A</v>
      </c>
      <c r="F265" s="68" t="e">
        <f ca="1">豚モデル!F265</f>
        <v>#N/A</v>
      </c>
      <c r="G265" s="41"/>
      <c r="H265" s="10"/>
      <c r="I265" s="3" t="e">
        <f t="shared" ca="1" si="16"/>
        <v>#N/A</v>
      </c>
      <c r="J265" s="3" t="e">
        <f t="shared" ca="1" si="20"/>
        <v>#N/A</v>
      </c>
      <c r="M265" s="3"/>
      <c r="O265" s="2">
        <v>251</v>
      </c>
      <c r="P265" s="16" t="e">
        <f t="shared" ca="1" si="19"/>
        <v>#N/A</v>
      </c>
      <c r="Q265" s="26">
        <f t="shared" si="17"/>
        <v>46425</v>
      </c>
    </row>
    <row r="266" spans="3:17" ht="13.5">
      <c r="C266" s="2">
        <v>252</v>
      </c>
      <c r="D266" s="26">
        <f t="shared" si="18"/>
        <v>46426</v>
      </c>
      <c r="E266" s="41" t="e">
        <f ca="1">豚モデル!E266</f>
        <v>#N/A</v>
      </c>
      <c r="F266" s="68" t="e">
        <f ca="1">豚モデル!F266</f>
        <v>#N/A</v>
      </c>
      <c r="G266" s="41"/>
      <c r="H266" s="10"/>
      <c r="I266" s="3" t="e">
        <f t="shared" ca="1" si="16"/>
        <v>#N/A</v>
      </c>
      <c r="J266" s="3" t="e">
        <f t="shared" ca="1" si="20"/>
        <v>#N/A</v>
      </c>
      <c r="M266" s="3"/>
      <c r="O266" s="2">
        <v>252</v>
      </c>
      <c r="P266" s="16" t="e">
        <f t="shared" ca="1" si="19"/>
        <v>#N/A</v>
      </c>
      <c r="Q266" s="26">
        <f t="shared" si="17"/>
        <v>46426</v>
      </c>
    </row>
    <row r="267" spans="3:17" ht="13.5">
      <c r="C267" s="2">
        <v>253</v>
      </c>
      <c r="D267" s="26">
        <f t="shared" si="18"/>
        <v>46427</v>
      </c>
      <c r="E267" s="41" t="e">
        <f ca="1">豚モデル!E267</f>
        <v>#N/A</v>
      </c>
      <c r="F267" s="68" t="e">
        <f ca="1">豚モデル!F267</f>
        <v>#N/A</v>
      </c>
      <c r="G267" s="41"/>
      <c r="H267" s="10"/>
      <c r="I267" s="3" t="e">
        <f t="shared" ca="1" si="16"/>
        <v>#N/A</v>
      </c>
      <c r="J267" s="3" t="e">
        <f t="shared" ca="1" si="20"/>
        <v>#N/A</v>
      </c>
      <c r="M267" s="3"/>
      <c r="O267" s="2">
        <v>253</v>
      </c>
      <c r="P267" s="16" t="e">
        <f t="shared" ca="1" si="19"/>
        <v>#N/A</v>
      </c>
      <c r="Q267" s="26">
        <f t="shared" si="17"/>
        <v>46427</v>
      </c>
    </row>
    <row r="268" spans="3:17" ht="13.5">
      <c r="C268" s="2">
        <v>254</v>
      </c>
      <c r="D268" s="26">
        <f t="shared" si="18"/>
        <v>46428</v>
      </c>
      <c r="E268" s="41" t="e">
        <f ca="1">豚モデル!E268</f>
        <v>#N/A</v>
      </c>
      <c r="F268" s="68" t="e">
        <f ca="1">豚モデル!F268</f>
        <v>#N/A</v>
      </c>
      <c r="G268" s="41"/>
      <c r="H268" s="10"/>
      <c r="I268" s="3" t="e">
        <f t="shared" ca="1" si="16"/>
        <v>#N/A</v>
      </c>
      <c r="J268" s="3" t="e">
        <f t="shared" ca="1" si="20"/>
        <v>#N/A</v>
      </c>
      <c r="M268" s="3"/>
      <c r="O268" s="2">
        <v>254</v>
      </c>
      <c r="P268" s="16" t="e">
        <f t="shared" ca="1" si="19"/>
        <v>#N/A</v>
      </c>
      <c r="Q268" s="26">
        <f t="shared" si="17"/>
        <v>46428</v>
      </c>
    </row>
    <row r="269" spans="3:17" ht="13.5">
      <c r="C269" s="2">
        <v>255</v>
      </c>
      <c r="D269" s="26">
        <f t="shared" si="18"/>
        <v>46429</v>
      </c>
      <c r="E269" s="41" t="e">
        <f ca="1">豚モデル!E269</f>
        <v>#N/A</v>
      </c>
      <c r="F269" s="68" t="e">
        <f ca="1">豚モデル!F269</f>
        <v>#N/A</v>
      </c>
      <c r="G269" s="41"/>
      <c r="H269" s="10"/>
      <c r="I269" s="3" t="e">
        <f t="shared" ca="1" si="16"/>
        <v>#N/A</v>
      </c>
      <c r="J269" s="3" t="e">
        <f t="shared" ca="1" si="20"/>
        <v>#N/A</v>
      </c>
      <c r="M269" s="3"/>
      <c r="O269" s="2">
        <v>255</v>
      </c>
      <c r="P269" s="16" t="e">
        <f t="shared" ca="1" si="19"/>
        <v>#N/A</v>
      </c>
      <c r="Q269" s="26">
        <f t="shared" si="17"/>
        <v>46429</v>
      </c>
    </row>
    <row r="270" spans="3:17" ht="13.5">
      <c r="C270" s="2">
        <v>256</v>
      </c>
      <c r="D270" s="26">
        <f t="shared" si="18"/>
        <v>46430</v>
      </c>
      <c r="E270" s="41" t="e">
        <f ca="1">豚モデル!E270</f>
        <v>#N/A</v>
      </c>
      <c r="F270" s="68" t="e">
        <f ca="1">豚モデル!F270</f>
        <v>#N/A</v>
      </c>
      <c r="G270" s="41"/>
      <c r="H270" s="10"/>
      <c r="I270" s="3" t="e">
        <f t="shared" ca="1" si="16"/>
        <v>#N/A</v>
      </c>
      <c r="J270" s="3" t="e">
        <f t="shared" ca="1" si="20"/>
        <v>#N/A</v>
      </c>
      <c r="M270" s="3"/>
      <c r="O270" s="2">
        <v>256</v>
      </c>
      <c r="P270" s="16" t="e">
        <f t="shared" ca="1" si="19"/>
        <v>#N/A</v>
      </c>
      <c r="Q270" s="26">
        <f t="shared" si="17"/>
        <v>46430</v>
      </c>
    </row>
    <row r="271" spans="3:17" ht="13.5">
      <c r="C271" s="2">
        <v>257</v>
      </c>
      <c r="D271" s="26">
        <f t="shared" si="18"/>
        <v>46431</v>
      </c>
      <c r="E271" s="41" t="e">
        <f ca="1">豚モデル!E271</f>
        <v>#N/A</v>
      </c>
      <c r="F271" s="68" t="e">
        <f ca="1">豚モデル!F271</f>
        <v>#N/A</v>
      </c>
      <c r="G271" s="41"/>
      <c r="H271" s="10"/>
      <c r="I271" s="3" t="e">
        <f t="shared" ref="I271:I334" ca="1" si="21">EXP($B$3*(E271-25)/(1.987*(273+E271)*298))</f>
        <v>#N/A</v>
      </c>
      <c r="J271" s="3" t="e">
        <f t="shared" ca="1" si="20"/>
        <v>#N/A</v>
      </c>
      <c r="M271" s="3"/>
      <c r="O271" s="2">
        <v>257</v>
      </c>
      <c r="P271" s="16" t="e">
        <f t="shared" ca="1" si="19"/>
        <v>#N/A</v>
      </c>
      <c r="Q271" s="26">
        <f t="shared" ref="Q271:Q334" si="22">D271</f>
        <v>46431</v>
      </c>
    </row>
    <row r="272" spans="3:17" ht="13.5">
      <c r="C272" s="2">
        <v>258</v>
      </c>
      <c r="D272" s="26">
        <f t="shared" ref="D272:D335" si="23">D271+1</f>
        <v>46432</v>
      </c>
      <c r="E272" s="41" t="e">
        <f ca="1">豚モデル!E272</f>
        <v>#N/A</v>
      </c>
      <c r="F272" s="68" t="e">
        <f ca="1">豚モデル!F272</f>
        <v>#N/A</v>
      </c>
      <c r="G272" s="41"/>
      <c r="H272" s="10"/>
      <c r="I272" s="3" t="e">
        <f t="shared" ca="1" si="21"/>
        <v>#N/A</v>
      </c>
      <c r="J272" s="3" t="e">
        <f t="shared" ca="1" si="20"/>
        <v>#N/A</v>
      </c>
      <c r="M272" s="3"/>
      <c r="O272" s="2">
        <v>258</v>
      </c>
      <c r="P272" s="16" t="e">
        <f t="shared" ref="P272:P335" ca="1" si="24">$B$5*(1-EXP(-$B$7*J272))</f>
        <v>#N/A</v>
      </c>
      <c r="Q272" s="26">
        <f t="shared" si="22"/>
        <v>46432</v>
      </c>
    </row>
    <row r="273" spans="3:17" ht="13.5">
      <c r="C273" s="2">
        <v>259</v>
      </c>
      <c r="D273" s="26">
        <f t="shared" si="23"/>
        <v>46433</v>
      </c>
      <c r="E273" s="41" t="e">
        <f ca="1">豚モデル!E273</f>
        <v>#N/A</v>
      </c>
      <c r="F273" s="68" t="e">
        <f ca="1">豚モデル!F273</f>
        <v>#N/A</v>
      </c>
      <c r="G273" s="41"/>
      <c r="H273" s="10"/>
      <c r="I273" s="3" t="e">
        <f t="shared" ca="1" si="21"/>
        <v>#N/A</v>
      </c>
      <c r="J273" s="3" t="e">
        <f t="shared" ca="1" si="20"/>
        <v>#N/A</v>
      </c>
      <c r="M273" s="3"/>
      <c r="O273" s="2">
        <v>259</v>
      </c>
      <c r="P273" s="16" t="e">
        <f t="shared" ca="1" si="24"/>
        <v>#N/A</v>
      </c>
      <c r="Q273" s="26">
        <f t="shared" si="22"/>
        <v>46433</v>
      </c>
    </row>
    <row r="274" spans="3:17" ht="13.5">
      <c r="C274" s="2">
        <v>260</v>
      </c>
      <c r="D274" s="26">
        <f t="shared" si="23"/>
        <v>46434</v>
      </c>
      <c r="E274" s="41" t="e">
        <f ca="1">豚モデル!E274</f>
        <v>#N/A</v>
      </c>
      <c r="F274" s="68" t="e">
        <f ca="1">豚モデル!F274</f>
        <v>#N/A</v>
      </c>
      <c r="G274" s="41"/>
      <c r="H274" s="10"/>
      <c r="I274" s="3" t="e">
        <f t="shared" ca="1" si="21"/>
        <v>#N/A</v>
      </c>
      <c r="J274" s="3" t="e">
        <f t="shared" ca="1" si="20"/>
        <v>#N/A</v>
      </c>
      <c r="M274" s="3"/>
      <c r="O274" s="2">
        <v>260</v>
      </c>
      <c r="P274" s="16" t="e">
        <f t="shared" ca="1" si="24"/>
        <v>#N/A</v>
      </c>
      <c r="Q274" s="26">
        <f t="shared" si="22"/>
        <v>46434</v>
      </c>
    </row>
    <row r="275" spans="3:17" ht="13.5">
      <c r="C275" s="2">
        <v>261</v>
      </c>
      <c r="D275" s="26">
        <f t="shared" si="23"/>
        <v>46435</v>
      </c>
      <c r="E275" s="41" t="e">
        <f ca="1">豚モデル!E275</f>
        <v>#N/A</v>
      </c>
      <c r="F275" s="68" t="e">
        <f ca="1">豚モデル!F275</f>
        <v>#N/A</v>
      </c>
      <c r="G275" s="41"/>
      <c r="H275" s="10"/>
      <c r="I275" s="3" t="e">
        <f t="shared" ca="1" si="21"/>
        <v>#N/A</v>
      </c>
      <c r="J275" s="3" t="e">
        <f t="shared" ca="1" si="20"/>
        <v>#N/A</v>
      </c>
      <c r="M275" s="3"/>
      <c r="O275" s="2">
        <v>261</v>
      </c>
      <c r="P275" s="16" t="e">
        <f t="shared" ca="1" si="24"/>
        <v>#N/A</v>
      </c>
      <c r="Q275" s="26">
        <f t="shared" si="22"/>
        <v>46435</v>
      </c>
    </row>
    <row r="276" spans="3:17" ht="13.5">
      <c r="C276" s="2">
        <v>262</v>
      </c>
      <c r="D276" s="26">
        <f t="shared" si="23"/>
        <v>46436</v>
      </c>
      <c r="E276" s="41" t="e">
        <f ca="1">豚モデル!E276</f>
        <v>#N/A</v>
      </c>
      <c r="F276" s="68" t="e">
        <f ca="1">豚モデル!F276</f>
        <v>#N/A</v>
      </c>
      <c r="G276" s="41"/>
      <c r="H276" s="10"/>
      <c r="I276" s="3" t="e">
        <f t="shared" ca="1" si="21"/>
        <v>#N/A</v>
      </c>
      <c r="J276" s="3" t="e">
        <f t="shared" ca="1" si="20"/>
        <v>#N/A</v>
      </c>
      <c r="M276" s="3"/>
      <c r="O276" s="2">
        <v>262</v>
      </c>
      <c r="P276" s="16" t="e">
        <f t="shared" ca="1" si="24"/>
        <v>#N/A</v>
      </c>
      <c r="Q276" s="26">
        <f t="shared" si="22"/>
        <v>46436</v>
      </c>
    </row>
    <row r="277" spans="3:17" ht="13.5">
      <c r="C277" s="2">
        <v>263</v>
      </c>
      <c r="D277" s="26">
        <f t="shared" si="23"/>
        <v>46437</v>
      </c>
      <c r="E277" s="41" t="e">
        <f ca="1">豚モデル!E277</f>
        <v>#N/A</v>
      </c>
      <c r="F277" s="68" t="e">
        <f ca="1">豚モデル!F277</f>
        <v>#N/A</v>
      </c>
      <c r="G277" s="41"/>
      <c r="H277" s="10"/>
      <c r="I277" s="3" t="e">
        <f t="shared" ca="1" si="21"/>
        <v>#N/A</v>
      </c>
      <c r="J277" s="3" t="e">
        <f t="shared" ref="J277:J340" ca="1" si="25">J276+I276</f>
        <v>#N/A</v>
      </c>
      <c r="M277" s="3"/>
      <c r="O277" s="2">
        <v>263</v>
      </c>
      <c r="P277" s="16" t="e">
        <f t="shared" ca="1" si="24"/>
        <v>#N/A</v>
      </c>
      <c r="Q277" s="26">
        <f t="shared" si="22"/>
        <v>46437</v>
      </c>
    </row>
    <row r="278" spans="3:17" ht="13.5">
      <c r="C278" s="2">
        <v>264</v>
      </c>
      <c r="D278" s="26">
        <f t="shared" si="23"/>
        <v>46438</v>
      </c>
      <c r="E278" s="41" t="e">
        <f ca="1">豚モデル!E278</f>
        <v>#N/A</v>
      </c>
      <c r="F278" s="68" t="e">
        <f ca="1">豚モデル!F278</f>
        <v>#N/A</v>
      </c>
      <c r="G278" s="41"/>
      <c r="H278" s="10"/>
      <c r="I278" s="3" t="e">
        <f t="shared" ca="1" si="21"/>
        <v>#N/A</v>
      </c>
      <c r="J278" s="3" t="e">
        <f t="shared" ca="1" si="25"/>
        <v>#N/A</v>
      </c>
      <c r="M278" s="3"/>
      <c r="O278" s="2">
        <v>264</v>
      </c>
      <c r="P278" s="16" t="e">
        <f t="shared" ca="1" si="24"/>
        <v>#N/A</v>
      </c>
      <c r="Q278" s="26">
        <f t="shared" si="22"/>
        <v>46438</v>
      </c>
    </row>
    <row r="279" spans="3:17" ht="13.5">
      <c r="C279" s="2">
        <v>265</v>
      </c>
      <c r="D279" s="26">
        <f t="shared" si="23"/>
        <v>46439</v>
      </c>
      <c r="E279" s="41" t="e">
        <f ca="1">豚モデル!E279</f>
        <v>#N/A</v>
      </c>
      <c r="F279" s="68" t="e">
        <f ca="1">豚モデル!F279</f>
        <v>#N/A</v>
      </c>
      <c r="G279" s="41"/>
      <c r="H279" s="10"/>
      <c r="I279" s="3" t="e">
        <f t="shared" ca="1" si="21"/>
        <v>#N/A</v>
      </c>
      <c r="J279" s="3" t="e">
        <f t="shared" ca="1" si="25"/>
        <v>#N/A</v>
      </c>
      <c r="M279" s="3"/>
      <c r="O279" s="2">
        <v>265</v>
      </c>
      <c r="P279" s="16" t="e">
        <f t="shared" ca="1" si="24"/>
        <v>#N/A</v>
      </c>
      <c r="Q279" s="26">
        <f t="shared" si="22"/>
        <v>46439</v>
      </c>
    </row>
    <row r="280" spans="3:17" ht="13.5">
      <c r="C280" s="2">
        <v>266</v>
      </c>
      <c r="D280" s="26">
        <f t="shared" si="23"/>
        <v>46440</v>
      </c>
      <c r="E280" s="41" t="e">
        <f ca="1">豚モデル!E280</f>
        <v>#N/A</v>
      </c>
      <c r="F280" s="68" t="e">
        <f ca="1">豚モデル!F280</f>
        <v>#N/A</v>
      </c>
      <c r="G280" s="41"/>
      <c r="H280" s="10"/>
      <c r="I280" s="3" t="e">
        <f t="shared" ca="1" si="21"/>
        <v>#N/A</v>
      </c>
      <c r="J280" s="3" t="e">
        <f t="shared" ca="1" si="25"/>
        <v>#N/A</v>
      </c>
      <c r="M280" s="3"/>
      <c r="O280" s="2">
        <v>266</v>
      </c>
      <c r="P280" s="16" t="e">
        <f t="shared" ca="1" si="24"/>
        <v>#N/A</v>
      </c>
      <c r="Q280" s="26">
        <f t="shared" si="22"/>
        <v>46440</v>
      </c>
    </row>
    <row r="281" spans="3:17" ht="13.5">
      <c r="C281" s="2">
        <v>267</v>
      </c>
      <c r="D281" s="26">
        <f t="shared" si="23"/>
        <v>46441</v>
      </c>
      <c r="E281" s="41" t="e">
        <f ca="1">豚モデル!E281</f>
        <v>#N/A</v>
      </c>
      <c r="F281" s="68" t="e">
        <f ca="1">豚モデル!F281</f>
        <v>#N/A</v>
      </c>
      <c r="G281" s="41"/>
      <c r="H281" s="10"/>
      <c r="I281" s="3" t="e">
        <f t="shared" ca="1" si="21"/>
        <v>#N/A</v>
      </c>
      <c r="J281" s="3" t="e">
        <f t="shared" ca="1" si="25"/>
        <v>#N/A</v>
      </c>
      <c r="M281" s="3"/>
      <c r="O281" s="2">
        <v>267</v>
      </c>
      <c r="P281" s="16" t="e">
        <f t="shared" ca="1" si="24"/>
        <v>#N/A</v>
      </c>
      <c r="Q281" s="26">
        <f t="shared" si="22"/>
        <v>46441</v>
      </c>
    </row>
    <row r="282" spans="3:17" ht="13.5">
      <c r="C282" s="2">
        <v>268</v>
      </c>
      <c r="D282" s="26">
        <f t="shared" si="23"/>
        <v>46442</v>
      </c>
      <c r="E282" s="41" t="e">
        <f ca="1">豚モデル!E282</f>
        <v>#N/A</v>
      </c>
      <c r="F282" s="68" t="e">
        <f ca="1">豚モデル!F282</f>
        <v>#N/A</v>
      </c>
      <c r="G282" s="41"/>
      <c r="H282" s="10"/>
      <c r="I282" s="3" t="e">
        <f t="shared" ca="1" si="21"/>
        <v>#N/A</v>
      </c>
      <c r="J282" s="3" t="e">
        <f t="shared" ca="1" si="25"/>
        <v>#N/A</v>
      </c>
      <c r="M282" s="3"/>
      <c r="O282" s="2">
        <v>268</v>
      </c>
      <c r="P282" s="16" t="e">
        <f t="shared" ca="1" si="24"/>
        <v>#N/A</v>
      </c>
      <c r="Q282" s="26">
        <f t="shared" si="22"/>
        <v>46442</v>
      </c>
    </row>
    <row r="283" spans="3:17" ht="13.5">
      <c r="C283" s="2">
        <v>269</v>
      </c>
      <c r="D283" s="26">
        <f t="shared" si="23"/>
        <v>46443</v>
      </c>
      <c r="E283" s="41" t="e">
        <f ca="1">豚モデル!E283</f>
        <v>#N/A</v>
      </c>
      <c r="F283" s="68" t="e">
        <f ca="1">豚モデル!F283</f>
        <v>#N/A</v>
      </c>
      <c r="G283" s="41"/>
      <c r="H283" s="10"/>
      <c r="I283" s="3" t="e">
        <f t="shared" ca="1" si="21"/>
        <v>#N/A</v>
      </c>
      <c r="J283" s="3" t="e">
        <f t="shared" ca="1" si="25"/>
        <v>#N/A</v>
      </c>
      <c r="M283" s="3"/>
      <c r="O283" s="2">
        <v>269</v>
      </c>
      <c r="P283" s="16" t="e">
        <f t="shared" ca="1" si="24"/>
        <v>#N/A</v>
      </c>
      <c r="Q283" s="26">
        <f t="shared" si="22"/>
        <v>46443</v>
      </c>
    </row>
    <row r="284" spans="3:17" ht="13.5">
      <c r="C284" s="2">
        <v>270</v>
      </c>
      <c r="D284" s="26">
        <f t="shared" si="23"/>
        <v>46444</v>
      </c>
      <c r="E284" s="41" t="e">
        <f ca="1">豚モデル!E284</f>
        <v>#N/A</v>
      </c>
      <c r="F284" s="68" t="e">
        <f ca="1">豚モデル!F284</f>
        <v>#N/A</v>
      </c>
      <c r="G284" s="41"/>
      <c r="H284" s="10"/>
      <c r="I284" s="3" t="e">
        <f t="shared" ca="1" si="21"/>
        <v>#N/A</v>
      </c>
      <c r="J284" s="3" t="e">
        <f t="shared" ca="1" si="25"/>
        <v>#N/A</v>
      </c>
      <c r="M284" s="3"/>
      <c r="O284" s="2">
        <v>270</v>
      </c>
      <c r="P284" s="16" t="e">
        <f t="shared" ca="1" si="24"/>
        <v>#N/A</v>
      </c>
      <c r="Q284" s="26">
        <f t="shared" si="22"/>
        <v>46444</v>
      </c>
    </row>
    <row r="285" spans="3:17" ht="13.5">
      <c r="C285" s="2">
        <v>271</v>
      </c>
      <c r="D285" s="26">
        <f t="shared" si="23"/>
        <v>46445</v>
      </c>
      <c r="E285" s="41" t="e">
        <f ca="1">豚モデル!E285</f>
        <v>#N/A</v>
      </c>
      <c r="F285" s="68" t="e">
        <f ca="1">豚モデル!F285</f>
        <v>#N/A</v>
      </c>
      <c r="G285" s="41"/>
      <c r="H285" s="10"/>
      <c r="I285" s="3" t="e">
        <f t="shared" ca="1" si="21"/>
        <v>#N/A</v>
      </c>
      <c r="J285" s="3" t="e">
        <f t="shared" ca="1" si="25"/>
        <v>#N/A</v>
      </c>
      <c r="M285" s="3"/>
      <c r="O285" s="2">
        <v>271</v>
      </c>
      <c r="P285" s="16" t="e">
        <f t="shared" ca="1" si="24"/>
        <v>#N/A</v>
      </c>
      <c r="Q285" s="26">
        <f t="shared" si="22"/>
        <v>46445</v>
      </c>
    </row>
    <row r="286" spans="3:17" ht="13.5">
      <c r="C286" s="2">
        <v>272</v>
      </c>
      <c r="D286" s="26">
        <f t="shared" si="23"/>
        <v>46446</v>
      </c>
      <c r="E286" s="41" t="e">
        <f ca="1">豚モデル!E286</f>
        <v>#N/A</v>
      </c>
      <c r="F286" s="68" t="e">
        <f ca="1">豚モデル!F286</f>
        <v>#N/A</v>
      </c>
      <c r="G286" s="41"/>
      <c r="H286" s="10"/>
      <c r="I286" s="3" t="e">
        <f t="shared" ca="1" si="21"/>
        <v>#N/A</v>
      </c>
      <c r="J286" s="3" t="e">
        <f t="shared" ca="1" si="25"/>
        <v>#N/A</v>
      </c>
      <c r="M286" s="3"/>
      <c r="O286" s="2">
        <v>272</v>
      </c>
      <c r="P286" s="16" t="e">
        <f t="shared" ca="1" si="24"/>
        <v>#N/A</v>
      </c>
      <c r="Q286" s="26">
        <f t="shared" si="22"/>
        <v>46446</v>
      </c>
    </row>
    <row r="287" spans="3:17" ht="13.5">
      <c r="C287" s="2">
        <v>273</v>
      </c>
      <c r="D287" s="26">
        <f t="shared" si="23"/>
        <v>46447</v>
      </c>
      <c r="E287" s="41" t="e">
        <f ca="1">豚モデル!E287</f>
        <v>#N/A</v>
      </c>
      <c r="F287" s="68" t="e">
        <f ca="1">豚モデル!F287</f>
        <v>#N/A</v>
      </c>
      <c r="G287" s="41"/>
      <c r="H287" s="10"/>
      <c r="I287" s="3" t="e">
        <f t="shared" ca="1" si="21"/>
        <v>#N/A</v>
      </c>
      <c r="J287" s="3" t="e">
        <f t="shared" ca="1" si="25"/>
        <v>#N/A</v>
      </c>
      <c r="M287" s="3"/>
      <c r="O287" s="2">
        <v>273</v>
      </c>
      <c r="P287" s="16" t="e">
        <f t="shared" ca="1" si="24"/>
        <v>#N/A</v>
      </c>
      <c r="Q287" s="26">
        <f t="shared" si="22"/>
        <v>46447</v>
      </c>
    </row>
    <row r="288" spans="3:17" ht="13.5">
      <c r="C288" s="2">
        <v>274</v>
      </c>
      <c r="D288" s="26">
        <f t="shared" si="23"/>
        <v>46448</v>
      </c>
      <c r="E288" s="41" t="e">
        <f ca="1">豚モデル!E288</f>
        <v>#N/A</v>
      </c>
      <c r="F288" s="68" t="e">
        <f ca="1">豚モデル!F288</f>
        <v>#N/A</v>
      </c>
      <c r="G288" s="41"/>
      <c r="I288" s="3" t="e">
        <f t="shared" ca="1" si="21"/>
        <v>#N/A</v>
      </c>
      <c r="J288" s="3" t="e">
        <f t="shared" ca="1" si="25"/>
        <v>#N/A</v>
      </c>
      <c r="M288" s="3"/>
      <c r="O288" s="2">
        <v>274</v>
      </c>
      <c r="P288" s="16" t="e">
        <f t="shared" ca="1" si="24"/>
        <v>#N/A</v>
      </c>
      <c r="Q288" s="26">
        <f t="shared" si="22"/>
        <v>46448</v>
      </c>
    </row>
    <row r="289" spans="3:17" ht="13.5">
      <c r="C289" s="2">
        <v>275</v>
      </c>
      <c r="D289" s="26">
        <f t="shared" si="23"/>
        <v>46449</v>
      </c>
      <c r="E289" s="41" t="e">
        <f ca="1">豚モデル!E289</f>
        <v>#N/A</v>
      </c>
      <c r="F289" s="68" t="e">
        <f ca="1">豚モデル!F289</f>
        <v>#N/A</v>
      </c>
      <c r="G289" s="41"/>
      <c r="I289" s="3" t="e">
        <f t="shared" ca="1" si="21"/>
        <v>#N/A</v>
      </c>
      <c r="J289" s="3" t="e">
        <f t="shared" ca="1" si="25"/>
        <v>#N/A</v>
      </c>
      <c r="M289" s="3"/>
      <c r="O289" s="2">
        <v>275</v>
      </c>
      <c r="P289" s="16" t="e">
        <f t="shared" ca="1" si="24"/>
        <v>#N/A</v>
      </c>
      <c r="Q289" s="26">
        <f t="shared" si="22"/>
        <v>46449</v>
      </c>
    </row>
    <row r="290" spans="3:17" ht="13.5">
      <c r="C290" s="2">
        <v>276</v>
      </c>
      <c r="D290" s="26">
        <f t="shared" si="23"/>
        <v>46450</v>
      </c>
      <c r="E290" s="41" t="e">
        <f ca="1">豚モデル!E290</f>
        <v>#N/A</v>
      </c>
      <c r="F290" s="68" t="e">
        <f ca="1">豚モデル!F290</f>
        <v>#N/A</v>
      </c>
      <c r="G290" s="41"/>
      <c r="I290" s="3" t="e">
        <f t="shared" ca="1" si="21"/>
        <v>#N/A</v>
      </c>
      <c r="J290" s="3" t="e">
        <f t="shared" ca="1" si="25"/>
        <v>#N/A</v>
      </c>
      <c r="M290" s="3"/>
      <c r="O290" s="2">
        <v>276</v>
      </c>
      <c r="P290" s="16" t="e">
        <f t="shared" ca="1" si="24"/>
        <v>#N/A</v>
      </c>
      <c r="Q290" s="26">
        <f t="shared" si="22"/>
        <v>46450</v>
      </c>
    </row>
    <row r="291" spans="3:17" ht="13.5">
      <c r="C291" s="2">
        <v>277</v>
      </c>
      <c r="D291" s="26">
        <f t="shared" si="23"/>
        <v>46451</v>
      </c>
      <c r="E291" s="41" t="e">
        <f ca="1">豚モデル!E291</f>
        <v>#N/A</v>
      </c>
      <c r="F291" s="68" t="e">
        <f ca="1">豚モデル!F291</f>
        <v>#N/A</v>
      </c>
      <c r="G291" s="41"/>
      <c r="I291" s="3" t="e">
        <f t="shared" ca="1" si="21"/>
        <v>#N/A</v>
      </c>
      <c r="J291" s="3" t="e">
        <f t="shared" ca="1" si="25"/>
        <v>#N/A</v>
      </c>
      <c r="M291" s="3"/>
      <c r="O291" s="2">
        <v>277</v>
      </c>
      <c r="P291" s="16" t="e">
        <f t="shared" ca="1" si="24"/>
        <v>#N/A</v>
      </c>
      <c r="Q291" s="26">
        <f t="shared" si="22"/>
        <v>46451</v>
      </c>
    </row>
    <row r="292" spans="3:17" ht="13.5">
      <c r="C292" s="2">
        <v>278</v>
      </c>
      <c r="D292" s="26">
        <f t="shared" si="23"/>
        <v>46452</v>
      </c>
      <c r="E292" s="41" t="e">
        <f ca="1">豚モデル!E292</f>
        <v>#N/A</v>
      </c>
      <c r="F292" s="68" t="e">
        <f ca="1">豚モデル!F292</f>
        <v>#N/A</v>
      </c>
      <c r="G292" s="41"/>
      <c r="I292" s="3" t="e">
        <f t="shared" ca="1" si="21"/>
        <v>#N/A</v>
      </c>
      <c r="J292" s="3" t="e">
        <f t="shared" ca="1" si="25"/>
        <v>#N/A</v>
      </c>
      <c r="M292" s="3"/>
      <c r="O292" s="2">
        <v>278</v>
      </c>
      <c r="P292" s="16" t="e">
        <f t="shared" ca="1" si="24"/>
        <v>#N/A</v>
      </c>
      <c r="Q292" s="26">
        <f t="shared" si="22"/>
        <v>46452</v>
      </c>
    </row>
    <row r="293" spans="3:17" ht="13.5">
      <c r="C293" s="2">
        <v>279</v>
      </c>
      <c r="D293" s="26">
        <f t="shared" si="23"/>
        <v>46453</v>
      </c>
      <c r="E293" s="41" t="e">
        <f ca="1">豚モデル!E293</f>
        <v>#N/A</v>
      </c>
      <c r="F293" s="68" t="e">
        <f ca="1">豚モデル!F293</f>
        <v>#N/A</v>
      </c>
      <c r="G293" s="41"/>
      <c r="I293" s="3" t="e">
        <f t="shared" ca="1" si="21"/>
        <v>#N/A</v>
      </c>
      <c r="J293" s="3" t="e">
        <f t="shared" ca="1" si="25"/>
        <v>#N/A</v>
      </c>
      <c r="M293" s="3"/>
      <c r="O293" s="2">
        <v>279</v>
      </c>
      <c r="P293" s="16" t="e">
        <f t="shared" ca="1" si="24"/>
        <v>#N/A</v>
      </c>
      <c r="Q293" s="26">
        <f t="shared" si="22"/>
        <v>46453</v>
      </c>
    </row>
    <row r="294" spans="3:17" ht="13.5">
      <c r="C294" s="2">
        <v>280</v>
      </c>
      <c r="D294" s="26">
        <f t="shared" si="23"/>
        <v>46454</v>
      </c>
      <c r="E294" s="41" t="e">
        <f ca="1">豚モデル!E294</f>
        <v>#N/A</v>
      </c>
      <c r="F294" s="68" t="e">
        <f ca="1">豚モデル!F294</f>
        <v>#N/A</v>
      </c>
      <c r="G294" s="41"/>
      <c r="I294" s="3" t="e">
        <f t="shared" ca="1" si="21"/>
        <v>#N/A</v>
      </c>
      <c r="J294" s="3" t="e">
        <f t="shared" ca="1" si="25"/>
        <v>#N/A</v>
      </c>
      <c r="M294" s="3"/>
      <c r="O294" s="2">
        <v>280</v>
      </c>
      <c r="P294" s="16" t="e">
        <f t="shared" ca="1" si="24"/>
        <v>#N/A</v>
      </c>
      <c r="Q294" s="26">
        <f t="shared" si="22"/>
        <v>46454</v>
      </c>
    </row>
    <row r="295" spans="3:17" ht="13.5">
      <c r="C295" s="2">
        <v>281</v>
      </c>
      <c r="D295" s="26">
        <f t="shared" si="23"/>
        <v>46455</v>
      </c>
      <c r="E295" s="41" t="e">
        <f ca="1">豚モデル!E295</f>
        <v>#N/A</v>
      </c>
      <c r="F295" s="68" t="e">
        <f ca="1">豚モデル!F295</f>
        <v>#N/A</v>
      </c>
      <c r="G295" s="41"/>
      <c r="I295" s="3" t="e">
        <f t="shared" ca="1" si="21"/>
        <v>#N/A</v>
      </c>
      <c r="J295" s="3" t="e">
        <f t="shared" ca="1" si="25"/>
        <v>#N/A</v>
      </c>
      <c r="M295" s="3"/>
      <c r="O295" s="2">
        <v>281</v>
      </c>
      <c r="P295" s="16" t="e">
        <f t="shared" ca="1" si="24"/>
        <v>#N/A</v>
      </c>
      <c r="Q295" s="26">
        <f t="shared" si="22"/>
        <v>46455</v>
      </c>
    </row>
    <row r="296" spans="3:17" ht="13.5">
      <c r="C296" s="2">
        <v>282</v>
      </c>
      <c r="D296" s="26">
        <f t="shared" si="23"/>
        <v>46456</v>
      </c>
      <c r="E296" s="41" t="e">
        <f ca="1">豚モデル!E296</f>
        <v>#N/A</v>
      </c>
      <c r="F296" s="68" t="e">
        <f ca="1">豚モデル!F296</f>
        <v>#N/A</v>
      </c>
      <c r="G296" s="41"/>
      <c r="I296" s="3" t="e">
        <f t="shared" ca="1" si="21"/>
        <v>#N/A</v>
      </c>
      <c r="J296" s="3" t="e">
        <f t="shared" ca="1" si="25"/>
        <v>#N/A</v>
      </c>
      <c r="M296" s="3"/>
      <c r="O296" s="2">
        <v>282</v>
      </c>
      <c r="P296" s="16" t="e">
        <f t="shared" ca="1" si="24"/>
        <v>#N/A</v>
      </c>
      <c r="Q296" s="26">
        <f t="shared" si="22"/>
        <v>46456</v>
      </c>
    </row>
    <row r="297" spans="3:17" ht="13.5">
      <c r="C297" s="2">
        <v>283</v>
      </c>
      <c r="D297" s="26">
        <f t="shared" si="23"/>
        <v>46457</v>
      </c>
      <c r="E297" s="41" t="e">
        <f ca="1">豚モデル!E297</f>
        <v>#N/A</v>
      </c>
      <c r="F297" s="68" t="e">
        <f ca="1">豚モデル!F297</f>
        <v>#N/A</v>
      </c>
      <c r="G297" s="41"/>
      <c r="I297" s="3" t="e">
        <f t="shared" ca="1" si="21"/>
        <v>#N/A</v>
      </c>
      <c r="J297" s="3" t="e">
        <f t="shared" ca="1" si="25"/>
        <v>#N/A</v>
      </c>
      <c r="M297" s="3"/>
      <c r="O297" s="2">
        <v>283</v>
      </c>
      <c r="P297" s="16" t="e">
        <f t="shared" ca="1" si="24"/>
        <v>#N/A</v>
      </c>
      <c r="Q297" s="26">
        <f t="shared" si="22"/>
        <v>46457</v>
      </c>
    </row>
    <row r="298" spans="3:17" ht="13.5">
      <c r="C298" s="2">
        <v>284</v>
      </c>
      <c r="D298" s="26">
        <f t="shared" si="23"/>
        <v>46458</v>
      </c>
      <c r="E298" s="41" t="e">
        <f ca="1">豚モデル!E298</f>
        <v>#N/A</v>
      </c>
      <c r="F298" s="68" t="e">
        <f ca="1">豚モデル!F298</f>
        <v>#N/A</v>
      </c>
      <c r="G298" s="41"/>
      <c r="I298" s="3" t="e">
        <f t="shared" ca="1" si="21"/>
        <v>#N/A</v>
      </c>
      <c r="J298" s="3" t="e">
        <f t="shared" ca="1" si="25"/>
        <v>#N/A</v>
      </c>
      <c r="M298" s="3"/>
      <c r="O298" s="2">
        <v>284</v>
      </c>
      <c r="P298" s="16" t="e">
        <f t="shared" ca="1" si="24"/>
        <v>#N/A</v>
      </c>
      <c r="Q298" s="26">
        <f t="shared" si="22"/>
        <v>46458</v>
      </c>
    </row>
    <row r="299" spans="3:17" ht="13.5">
      <c r="C299" s="2">
        <v>285</v>
      </c>
      <c r="D299" s="26">
        <f t="shared" si="23"/>
        <v>46459</v>
      </c>
      <c r="E299" s="41" t="e">
        <f ca="1">豚モデル!E299</f>
        <v>#N/A</v>
      </c>
      <c r="F299" s="68" t="e">
        <f ca="1">豚モデル!F299</f>
        <v>#N/A</v>
      </c>
      <c r="G299" s="41"/>
      <c r="I299" s="3" t="e">
        <f t="shared" ca="1" si="21"/>
        <v>#N/A</v>
      </c>
      <c r="J299" s="3" t="e">
        <f t="shared" ca="1" si="25"/>
        <v>#N/A</v>
      </c>
      <c r="M299" s="3"/>
      <c r="O299" s="2">
        <v>285</v>
      </c>
      <c r="P299" s="16" t="e">
        <f t="shared" ca="1" si="24"/>
        <v>#N/A</v>
      </c>
      <c r="Q299" s="26">
        <f t="shared" si="22"/>
        <v>46459</v>
      </c>
    </row>
    <row r="300" spans="3:17" ht="13.5">
      <c r="C300" s="2">
        <v>286</v>
      </c>
      <c r="D300" s="26">
        <f t="shared" si="23"/>
        <v>46460</v>
      </c>
      <c r="E300" s="41" t="e">
        <f ca="1">豚モデル!E300</f>
        <v>#N/A</v>
      </c>
      <c r="F300" s="68" t="e">
        <f ca="1">豚モデル!F300</f>
        <v>#N/A</v>
      </c>
      <c r="G300" s="41"/>
      <c r="I300" s="3" t="e">
        <f t="shared" ca="1" si="21"/>
        <v>#N/A</v>
      </c>
      <c r="J300" s="3" t="e">
        <f t="shared" ca="1" si="25"/>
        <v>#N/A</v>
      </c>
      <c r="M300" s="3"/>
      <c r="O300" s="2">
        <v>286</v>
      </c>
      <c r="P300" s="16" t="e">
        <f t="shared" ca="1" si="24"/>
        <v>#N/A</v>
      </c>
      <c r="Q300" s="26">
        <f t="shared" si="22"/>
        <v>46460</v>
      </c>
    </row>
    <row r="301" spans="3:17" ht="13.5">
      <c r="C301" s="2">
        <v>287</v>
      </c>
      <c r="D301" s="26">
        <f t="shared" si="23"/>
        <v>46461</v>
      </c>
      <c r="E301" s="41" t="e">
        <f ca="1">豚モデル!E301</f>
        <v>#N/A</v>
      </c>
      <c r="F301" s="68" t="e">
        <f ca="1">豚モデル!F301</f>
        <v>#N/A</v>
      </c>
      <c r="G301" s="41"/>
      <c r="I301" s="3" t="e">
        <f t="shared" ca="1" si="21"/>
        <v>#N/A</v>
      </c>
      <c r="J301" s="3" t="e">
        <f t="shared" ca="1" si="25"/>
        <v>#N/A</v>
      </c>
      <c r="M301" s="3"/>
      <c r="O301" s="2">
        <v>287</v>
      </c>
      <c r="P301" s="16" t="e">
        <f t="shared" ca="1" si="24"/>
        <v>#N/A</v>
      </c>
      <c r="Q301" s="26">
        <f t="shared" si="22"/>
        <v>46461</v>
      </c>
    </row>
    <row r="302" spans="3:17" ht="13.5">
      <c r="C302" s="2">
        <v>288</v>
      </c>
      <c r="D302" s="26">
        <f t="shared" si="23"/>
        <v>46462</v>
      </c>
      <c r="E302" s="41" t="e">
        <f ca="1">豚モデル!E302</f>
        <v>#N/A</v>
      </c>
      <c r="F302" s="68" t="e">
        <f ca="1">豚モデル!F302</f>
        <v>#N/A</v>
      </c>
      <c r="G302" s="41"/>
      <c r="I302" s="3" t="e">
        <f t="shared" ca="1" si="21"/>
        <v>#N/A</v>
      </c>
      <c r="J302" s="3" t="e">
        <f t="shared" ca="1" si="25"/>
        <v>#N/A</v>
      </c>
      <c r="M302" s="3"/>
      <c r="O302" s="2">
        <v>288</v>
      </c>
      <c r="P302" s="16" t="e">
        <f t="shared" ca="1" si="24"/>
        <v>#N/A</v>
      </c>
      <c r="Q302" s="26">
        <f t="shared" si="22"/>
        <v>46462</v>
      </c>
    </row>
    <row r="303" spans="3:17" ht="13.5">
      <c r="C303" s="2">
        <v>289</v>
      </c>
      <c r="D303" s="26">
        <f t="shared" si="23"/>
        <v>46463</v>
      </c>
      <c r="E303" s="41" t="e">
        <f ca="1">豚モデル!E303</f>
        <v>#N/A</v>
      </c>
      <c r="F303" s="68" t="e">
        <f ca="1">豚モデル!F303</f>
        <v>#N/A</v>
      </c>
      <c r="G303" s="41"/>
      <c r="I303" s="3" t="e">
        <f t="shared" ca="1" si="21"/>
        <v>#N/A</v>
      </c>
      <c r="J303" s="3" t="e">
        <f t="shared" ca="1" si="25"/>
        <v>#N/A</v>
      </c>
      <c r="M303" s="3"/>
      <c r="O303" s="2">
        <v>289</v>
      </c>
      <c r="P303" s="16" t="e">
        <f t="shared" ca="1" si="24"/>
        <v>#N/A</v>
      </c>
      <c r="Q303" s="26">
        <f t="shared" si="22"/>
        <v>46463</v>
      </c>
    </row>
    <row r="304" spans="3:17" ht="13.5">
      <c r="C304" s="2">
        <v>290</v>
      </c>
      <c r="D304" s="26">
        <f t="shared" si="23"/>
        <v>46464</v>
      </c>
      <c r="E304" s="41" t="e">
        <f ca="1">豚モデル!E304</f>
        <v>#N/A</v>
      </c>
      <c r="F304" s="68" t="e">
        <f ca="1">豚モデル!F304</f>
        <v>#N/A</v>
      </c>
      <c r="G304" s="41"/>
      <c r="I304" s="3" t="e">
        <f t="shared" ca="1" si="21"/>
        <v>#N/A</v>
      </c>
      <c r="J304" s="3" t="e">
        <f t="shared" ca="1" si="25"/>
        <v>#N/A</v>
      </c>
      <c r="M304" s="3"/>
      <c r="O304" s="2">
        <v>290</v>
      </c>
      <c r="P304" s="16" t="e">
        <f t="shared" ca="1" si="24"/>
        <v>#N/A</v>
      </c>
      <c r="Q304" s="26">
        <f t="shared" si="22"/>
        <v>46464</v>
      </c>
    </row>
    <row r="305" spans="3:17" ht="13.5">
      <c r="C305" s="2">
        <v>291</v>
      </c>
      <c r="D305" s="26">
        <f t="shared" si="23"/>
        <v>46465</v>
      </c>
      <c r="E305" s="41" t="e">
        <f ca="1">豚モデル!E305</f>
        <v>#N/A</v>
      </c>
      <c r="F305" s="68" t="e">
        <f ca="1">豚モデル!F305</f>
        <v>#N/A</v>
      </c>
      <c r="G305" s="41"/>
      <c r="I305" s="3" t="e">
        <f t="shared" ca="1" si="21"/>
        <v>#N/A</v>
      </c>
      <c r="J305" s="3" t="e">
        <f t="shared" ca="1" si="25"/>
        <v>#N/A</v>
      </c>
      <c r="M305" s="3"/>
      <c r="O305" s="2">
        <v>291</v>
      </c>
      <c r="P305" s="16" t="e">
        <f t="shared" ca="1" si="24"/>
        <v>#N/A</v>
      </c>
      <c r="Q305" s="26">
        <f t="shared" si="22"/>
        <v>46465</v>
      </c>
    </row>
    <row r="306" spans="3:17" ht="13.5">
      <c r="C306" s="2">
        <v>292</v>
      </c>
      <c r="D306" s="26">
        <f t="shared" si="23"/>
        <v>46466</v>
      </c>
      <c r="E306" s="41" t="e">
        <f ca="1">豚モデル!E306</f>
        <v>#N/A</v>
      </c>
      <c r="F306" s="68" t="e">
        <f ca="1">豚モデル!F306</f>
        <v>#N/A</v>
      </c>
      <c r="G306" s="41"/>
      <c r="I306" s="3" t="e">
        <f t="shared" ca="1" si="21"/>
        <v>#N/A</v>
      </c>
      <c r="J306" s="3" t="e">
        <f t="shared" ca="1" si="25"/>
        <v>#N/A</v>
      </c>
      <c r="M306" s="3"/>
      <c r="O306" s="2">
        <v>292</v>
      </c>
      <c r="P306" s="16" t="e">
        <f t="shared" ca="1" si="24"/>
        <v>#N/A</v>
      </c>
      <c r="Q306" s="26">
        <f t="shared" si="22"/>
        <v>46466</v>
      </c>
    </row>
    <row r="307" spans="3:17" ht="13.5">
      <c r="C307" s="2">
        <v>293</v>
      </c>
      <c r="D307" s="26">
        <f t="shared" si="23"/>
        <v>46467</v>
      </c>
      <c r="E307" s="41" t="e">
        <f ca="1">豚モデル!E307</f>
        <v>#N/A</v>
      </c>
      <c r="F307" s="68" t="e">
        <f ca="1">豚モデル!F307</f>
        <v>#N/A</v>
      </c>
      <c r="G307" s="41"/>
      <c r="I307" s="3" t="e">
        <f t="shared" ca="1" si="21"/>
        <v>#N/A</v>
      </c>
      <c r="J307" s="3" t="e">
        <f t="shared" ca="1" si="25"/>
        <v>#N/A</v>
      </c>
      <c r="M307" s="3"/>
      <c r="O307" s="2">
        <v>293</v>
      </c>
      <c r="P307" s="16" t="e">
        <f t="shared" ca="1" si="24"/>
        <v>#N/A</v>
      </c>
      <c r="Q307" s="26">
        <f t="shared" si="22"/>
        <v>46467</v>
      </c>
    </row>
    <row r="308" spans="3:17" ht="13.5">
      <c r="C308" s="2">
        <v>294</v>
      </c>
      <c r="D308" s="26">
        <f t="shared" si="23"/>
        <v>46468</v>
      </c>
      <c r="E308" s="41" t="e">
        <f ca="1">豚モデル!E308</f>
        <v>#N/A</v>
      </c>
      <c r="F308" s="68" t="e">
        <f ca="1">豚モデル!F308</f>
        <v>#N/A</v>
      </c>
      <c r="G308" s="41"/>
      <c r="I308" s="3" t="e">
        <f t="shared" ca="1" si="21"/>
        <v>#N/A</v>
      </c>
      <c r="J308" s="3" t="e">
        <f t="shared" ca="1" si="25"/>
        <v>#N/A</v>
      </c>
      <c r="M308" s="3"/>
      <c r="O308" s="2">
        <v>294</v>
      </c>
      <c r="P308" s="16" t="e">
        <f t="shared" ca="1" si="24"/>
        <v>#N/A</v>
      </c>
      <c r="Q308" s="26">
        <f t="shared" si="22"/>
        <v>46468</v>
      </c>
    </row>
    <row r="309" spans="3:17" ht="13.5">
      <c r="C309" s="2">
        <v>295</v>
      </c>
      <c r="D309" s="26">
        <f t="shared" si="23"/>
        <v>46469</v>
      </c>
      <c r="E309" s="41" t="e">
        <f ca="1">豚モデル!E309</f>
        <v>#N/A</v>
      </c>
      <c r="F309" s="68" t="e">
        <f ca="1">豚モデル!F309</f>
        <v>#N/A</v>
      </c>
      <c r="G309" s="41"/>
      <c r="I309" s="3" t="e">
        <f t="shared" ca="1" si="21"/>
        <v>#N/A</v>
      </c>
      <c r="J309" s="3" t="e">
        <f t="shared" ca="1" si="25"/>
        <v>#N/A</v>
      </c>
      <c r="M309" s="3"/>
      <c r="O309" s="2">
        <v>295</v>
      </c>
      <c r="P309" s="16" t="e">
        <f t="shared" ca="1" si="24"/>
        <v>#N/A</v>
      </c>
      <c r="Q309" s="26">
        <f t="shared" si="22"/>
        <v>46469</v>
      </c>
    </row>
    <row r="310" spans="3:17" ht="13.5">
      <c r="C310" s="2">
        <v>296</v>
      </c>
      <c r="D310" s="26">
        <f t="shared" si="23"/>
        <v>46470</v>
      </c>
      <c r="E310" s="41" t="e">
        <f ca="1">豚モデル!E310</f>
        <v>#N/A</v>
      </c>
      <c r="F310" s="68" t="e">
        <f ca="1">豚モデル!F310</f>
        <v>#N/A</v>
      </c>
      <c r="G310" s="41"/>
      <c r="I310" s="3" t="e">
        <f t="shared" ca="1" si="21"/>
        <v>#N/A</v>
      </c>
      <c r="J310" s="3" t="e">
        <f t="shared" ca="1" si="25"/>
        <v>#N/A</v>
      </c>
      <c r="M310" s="3"/>
      <c r="O310" s="2">
        <v>296</v>
      </c>
      <c r="P310" s="16" t="e">
        <f t="shared" ca="1" si="24"/>
        <v>#N/A</v>
      </c>
      <c r="Q310" s="26">
        <f t="shared" si="22"/>
        <v>46470</v>
      </c>
    </row>
    <row r="311" spans="3:17" ht="13.5">
      <c r="C311" s="2">
        <v>297</v>
      </c>
      <c r="D311" s="26">
        <f t="shared" si="23"/>
        <v>46471</v>
      </c>
      <c r="E311" s="41" t="e">
        <f ca="1">豚モデル!E311</f>
        <v>#N/A</v>
      </c>
      <c r="F311" s="68" t="e">
        <f ca="1">豚モデル!F311</f>
        <v>#N/A</v>
      </c>
      <c r="G311" s="41"/>
      <c r="I311" s="3" t="e">
        <f t="shared" ca="1" si="21"/>
        <v>#N/A</v>
      </c>
      <c r="J311" s="3" t="e">
        <f t="shared" ca="1" si="25"/>
        <v>#N/A</v>
      </c>
      <c r="M311" s="3"/>
      <c r="O311" s="2">
        <v>297</v>
      </c>
      <c r="P311" s="16" t="e">
        <f t="shared" ca="1" si="24"/>
        <v>#N/A</v>
      </c>
      <c r="Q311" s="26">
        <f t="shared" si="22"/>
        <v>46471</v>
      </c>
    </row>
    <row r="312" spans="3:17" ht="13.5">
      <c r="C312" s="2">
        <v>298</v>
      </c>
      <c r="D312" s="26">
        <f t="shared" si="23"/>
        <v>46472</v>
      </c>
      <c r="E312" s="41" t="e">
        <f ca="1">豚モデル!E312</f>
        <v>#N/A</v>
      </c>
      <c r="F312" s="68" t="e">
        <f ca="1">豚モデル!F312</f>
        <v>#N/A</v>
      </c>
      <c r="G312" s="41"/>
      <c r="I312" s="3" t="e">
        <f t="shared" ca="1" si="21"/>
        <v>#N/A</v>
      </c>
      <c r="J312" s="3" t="e">
        <f t="shared" ca="1" si="25"/>
        <v>#N/A</v>
      </c>
      <c r="M312" s="3"/>
      <c r="O312" s="2">
        <v>298</v>
      </c>
      <c r="P312" s="16" t="e">
        <f t="shared" ca="1" si="24"/>
        <v>#N/A</v>
      </c>
      <c r="Q312" s="26">
        <f t="shared" si="22"/>
        <v>46472</v>
      </c>
    </row>
    <row r="313" spans="3:17" ht="13.5">
      <c r="C313" s="2">
        <v>299</v>
      </c>
      <c r="D313" s="26">
        <f t="shared" si="23"/>
        <v>46473</v>
      </c>
      <c r="E313" s="41" t="e">
        <f ca="1">豚モデル!E313</f>
        <v>#N/A</v>
      </c>
      <c r="F313" s="68" t="e">
        <f ca="1">豚モデル!F313</f>
        <v>#N/A</v>
      </c>
      <c r="G313" s="41"/>
      <c r="I313" s="3" t="e">
        <f t="shared" ca="1" si="21"/>
        <v>#N/A</v>
      </c>
      <c r="J313" s="3" t="e">
        <f t="shared" ca="1" si="25"/>
        <v>#N/A</v>
      </c>
      <c r="M313" s="3"/>
      <c r="O313" s="2">
        <v>299</v>
      </c>
      <c r="P313" s="16" t="e">
        <f t="shared" ca="1" si="24"/>
        <v>#N/A</v>
      </c>
      <c r="Q313" s="26">
        <f t="shared" si="22"/>
        <v>46473</v>
      </c>
    </row>
    <row r="314" spans="3:17" ht="13.5">
      <c r="C314" s="2">
        <v>300</v>
      </c>
      <c r="D314" s="26">
        <f t="shared" si="23"/>
        <v>46474</v>
      </c>
      <c r="E314" s="41" t="e">
        <f ca="1">豚モデル!E314</f>
        <v>#N/A</v>
      </c>
      <c r="F314" s="68" t="e">
        <f ca="1">豚モデル!F314</f>
        <v>#N/A</v>
      </c>
      <c r="G314" s="41"/>
      <c r="I314" s="3" t="e">
        <f t="shared" ca="1" si="21"/>
        <v>#N/A</v>
      </c>
      <c r="J314" s="3" t="e">
        <f t="shared" ca="1" si="25"/>
        <v>#N/A</v>
      </c>
      <c r="M314" s="3"/>
      <c r="O314" s="2">
        <v>300</v>
      </c>
      <c r="P314" s="16" t="e">
        <f t="shared" ca="1" si="24"/>
        <v>#N/A</v>
      </c>
      <c r="Q314" s="26">
        <f t="shared" si="22"/>
        <v>46474</v>
      </c>
    </row>
    <row r="315" spans="3:17" ht="13.5">
      <c r="C315" s="2">
        <v>301</v>
      </c>
      <c r="D315" s="26">
        <f t="shared" si="23"/>
        <v>46475</v>
      </c>
      <c r="E315" s="41" t="e">
        <f ca="1">豚モデル!E315</f>
        <v>#N/A</v>
      </c>
      <c r="F315" s="68" t="e">
        <f ca="1">豚モデル!F315</f>
        <v>#N/A</v>
      </c>
      <c r="G315" s="41"/>
      <c r="I315" s="3" t="e">
        <f t="shared" ca="1" si="21"/>
        <v>#N/A</v>
      </c>
      <c r="J315" s="3" t="e">
        <f t="shared" ca="1" si="25"/>
        <v>#N/A</v>
      </c>
      <c r="M315" s="3"/>
      <c r="O315" s="2">
        <v>301</v>
      </c>
      <c r="P315" s="16" t="e">
        <f t="shared" ca="1" si="24"/>
        <v>#N/A</v>
      </c>
      <c r="Q315" s="26">
        <f t="shared" si="22"/>
        <v>46475</v>
      </c>
    </row>
    <row r="316" spans="3:17" ht="13.5">
      <c r="C316" s="2">
        <v>302</v>
      </c>
      <c r="D316" s="26">
        <f t="shared" si="23"/>
        <v>46476</v>
      </c>
      <c r="E316" s="41" t="e">
        <f ca="1">豚モデル!E316</f>
        <v>#N/A</v>
      </c>
      <c r="F316" s="68" t="e">
        <f ca="1">豚モデル!F316</f>
        <v>#N/A</v>
      </c>
      <c r="G316" s="41"/>
      <c r="I316" s="3" t="e">
        <f t="shared" ca="1" si="21"/>
        <v>#N/A</v>
      </c>
      <c r="J316" s="3" t="e">
        <f t="shared" ca="1" si="25"/>
        <v>#N/A</v>
      </c>
      <c r="M316" s="3"/>
      <c r="O316" s="2">
        <v>302</v>
      </c>
      <c r="P316" s="16" t="e">
        <f t="shared" ca="1" si="24"/>
        <v>#N/A</v>
      </c>
      <c r="Q316" s="26">
        <f t="shared" si="22"/>
        <v>46476</v>
      </c>
    </row>
    <row r="317" spans="3:17" ht="13.5">
      <c r="C317" s="2">
        <v>303</v>
      </c>
      <c r="D317" s="26">
        <f t="shared" si="23"/>
        <v>46477</v>
      </c>
      <c r="E317" s="41" t="e">
        <f ca="1">豚モデル!E317</f>
        <v>#N/A</v>
      </c>
      <c r="F317" s="68" t="e">
        <f ca="1">豚モデル!F317</f>
        <v>#N/A</v>
      </c>
      <c r="G317" s="41"/>
      <c r="I317" s="3" t="e">
        <f t="shared" ca="1" si="21"/>
        <v>#N/A</v>
      </c>
      <c r="J317" s="3" t="e">
        <f t="shared" ca="1" si="25"/>
        <v>#N/A</v>
      </c>
      <c r="M317" s="3"/>
      <c r="O317" s="2">
        <v>303</v>
      </c>
      <c r="P317" s="16" t="e">
        <f t="shared" ca="1" si="24"/>
        <v>#N/A</v>
      </c>
      <c r="Q317" s="26">
        <f t="shared" si="22"/>
        <v>46477</v>
      </c>
    </row>
    <row r="318" spans="3:17" ht="13.5">
      <c r="C318" s="2">
        <v>304</v>
      </c>
      <c r="D318" s="26">
        <f t="shared" si="23"/>
        <v>46478</v>
      </c>
      <c r="E318" s="41" t="e">
        <f ca="1">豚モデル!E318</f>
        <v>#N/A</v>
      </c>
      <c r="F318" s="68" t="e">
        <f ca="1">豚モデル!F318</f>
        <v>#N/A</v>
      </c>
      <c r="G318" s="41"/>
      <c r="I318" s="3" t="e">
        <f t="shared" ca="1" si="21"/>
        <v>#N/A</v>
      </c>
      <c r="J318" s="3" t="e">
        <f t="shared" ca="1" si="25"/>
        <v>#N/A</v>
      </c>
      <c r="M318" s="3"/>
      <c r="O318" s="2">
        <v>304</v>
      </c>
      <c r="P318" s="16" t="e">
        <f t="shared" ca="1" si="24"/>
        <v>#N/A</v>
      </c>
      <c r="Q318" s="26">
        <f t="shared" si="22"/>
        <v>46478</v>
      </c>
    </row>
    <row r="319" spans="3:17" ht="13.5">
      <c r="C319" s="2">
        <v>305</v>
      </c>
      <c r="D319" s="26">
        <f t="shared" si="23"/>
        <v>46479</v>
      </c>
      <c r="E319" s="41" t="e">
        <f ca="1">豚モデル!E319</f>
        <v>#N/A</v>
      </c>
      <c r="F319" s="68" t="e">
        <f ca="1">豚モデル!F319</f>
        <v>#N/A</v>
      </c>
      <c r="G319" s="41"/>
      <c r="I319" s="3" t="e">
        <f t="shared" ca="1" si="21"/>
        <v>#N/A</v>
      </c>
      <c r="J319" s="3" t="e">
        <f t="shared" ca="1" si="25"/>
        <v>#N/A</v>
      </c>
      <c r="M319" s="3"/>
      <c r="O319" s="2">
        <v>305</v>
      </c>
      <c r="P319" s="16" t="e">
        <f t="shared" ca="1" si="24"/>
        <v>#N/A</v>
      </c>
      <c r="Q319" s="26">
        <f t="shared" si="22"/>
        <v>46479</v>
      </c>
    </row>
    <row r="320" spans="3:17" ht="13.5">
      <c r="C320" s="2">
        <v>306</v>
      </c>
      <c r="D320" s="26">
        <f t="shared" si="23"/>
        <v>46480</v>
      </c>
      <c r="E320" s="41" t="e">
        <f ca="1">豚モデル!E320</f>
        <v>#N/A</v>
      </c>
      <c r="F320" s="68" t="e">
        <f ca="1">豚モデル!F320</f>
        <v>#N/A</v>
      </c>
      <c r="G320" s="41"/>
      <c r="I320" s="3" t="e">
        <f t="shared" ca="1" si="21"/>
        <v>#N/A</v>
      </c>
      <c r="J320" s="3" t="e">
        <f t="shared" ca="1" si="25"/>
        <v>#N/A</v>
      </c>
      <c r="M320" s="3"/>
      <c r="O320" s="2">
        <v>306</v>
      </c>
      <c r="P320" s="16" t="e">
        <f t="shared" ca="1" si="24"/>
        <v>#N/A</v>
      </c>
      <c r="Q320" s="26">
        <f t="shared" si="22"/>
        <v>46480</v>
      </c>
    </row>
    <row r="321" spans="3:17" ht="13.5">
      <c r="C321" s="2">
        <v>307</v>
      </c>
      <c r="D321" s="26">
        <f t="shared" si="23"/>
        <v>46481</v>
      </c>
      <c r="E321" s="41" t="e">
        <f ca="1">豚モデル!E321</f>
        <v>#N/A</v>
      </c>
      <c r="F321" s="68" t="e">
        <f ca="1">豚モデル!F321</f>
        <v>#N/A</v>
      </c>
      <c r="G321" s="41"/>
      <c r="I321" s="3" t="e">
        <f t="shared" ca="1" si="21"/>
        <v>#N/A</v>
      </c>
      <c r="J321" s="3" t="e">
        <f t="shared" ca="1" si="25"/>
        <v>#N/A</v>
      </c>
      <c r="M321" s="3"/>
      <c r="O321" s="2">
        <v>307</v>
      </c>
      <c r="P321" s="16" t="e">
        <f t="shared" ca="1" si="24"/>
        <v>#N/A</v>
      </c>
      <c r="Q321" s="26">
        <f t="shared" si="22"/>
        <v>46481</v>
      </c>
    </row>
    <row r="322" spans="3:17" ht="13.5">
      <c r="C322" s="2">
        <v>308</v>
      </c>
      <c r="D322" s="26">
        <f t="shared" si="23"/>
        <v>46482</v>
      </c>
      <c r="E322" s="41" t="e">
        <f ca="1">豚モデル!E322</f>
        <v>#N/A</v>
      </c>
      <c r="F322" s="68" t="e">
        <f ca="1">豚モデル!F322</f>
        <v>#N/A</v>
      </c>
      <c r="G322" s="41"/>
      <c r="I322" s="3" t="e">
        <f t="shared" ca="1" si="21"/>
        <v>#N/A</v>
      </c>
      <c r="J322" s="3" t="e">
        <f t="shared" ca="1" si="25"/>
        <v>#N/A</v>
      </c>
      <c r="M322" s="3"/>
      <c r="O322" s="2">
        <v>308</v>
      </c>
      <c r="P322" s="16" t="e">
        <f t="shared" ca="1" si="24"/>
        <v>#N/A</v>
      </c>
      <c r="Q322" s="26">
        <f t="shared" si="22"/>
        <v>46482</v>
      </c>
    </row>
    <row r="323" spans="3:17" ht="13.5">
      <c r="C323" s="2">
        <v>309</v>
      </c>
      <c r="D323" s="26">
        <f t="shared" si="23"/>
        <v>46483</v>
      </c>
      <c r="E323" s="41" t="e">
        <f ca="1">豚モデル!E323</f>
        <v>#N/A</v>
      </c>
      <c r="F323" s="68" t="e">
        <f ca="1">豚モデル!F323</f>
        <v>#N/A</v>
      </c>
      <c r="G323" s="41"/>
      <c r="I323" s="3" t="e">
        <f t="shared" ca="1" si="21"/>
        <v>#N/A</v>
      </c>
      <c r="J323" s="3" t="e">
        <f t="shared" ca="1" si="25"/>
        <v>#N/A</v>
      </c>
      <c r="M323" s="3"/>
      <c r="O323" s="2">
        <v>309</v>
      </c>
      <c r="P323" s="16" t="e">
        <f t="shared" ca="1" si="24"/>
        <v>#N/A</v>
      </c>
      <c r="Q323" s="26">
        <f t="shared" si="22"/>
        <v>46483</v>
      </c>
    </row>
    <row r="324" spans="3:17" ht="13.5">
      <c r="C324" s="2">
        <v>310</v>
      </c>
      <c r="D324" s="26">
        <f t="shared" si="23"/>
        <v>46484</v>
      </c>
      <c r="E324" s="41" t="e">
        <f ca="1">豚モデル!E324</f>
        <v>#N/A</v>
      </c>
      <c r="F324" s="68" t="e">
        <f ca="1">豚モデル!F324</f>
        <v>#N/A</v>
      </c>
      <c r="G324" s="41"/>
      <c r="I324" s="3" t="e">
        <f t="shared" ca="1" si="21"/>
        <v>#N/A</v>
      </c>
      <c r="J324" s="3" t="e">
        <f t="shared" ca="1" si="25"/>
        <v>#N/A</v>
      </c>
      <c r="M324" s="3"/>
      <c r="O324" s="2">
        <v>310</v>
      </c>
      <c r="P324" s="16" t="e">
        <f t="shared" ca="1" si="24"/>
        <v>#N/A</v>
      </c>
      <c r="Q324" s="26">
        <f t="shared" si="22"/>
        <v>46484</v>
      </c>
    </row>
    <row r="325" spans="3:17" ht="13.5">
      <c r="C325" s="2">
        <v>311</v>
      </c>
      <c r="D325" s="26">
        <f t="shared" si="23"/>
        <v>46485</v>
      </c>
      <c r="E325" s="41" t="e">
        <f ca="1">豚モデル!E325</f>
        <v>#N/A</v>
      </c>
      <c r="F325" s="68" t="e">
        <f ca="1">豚モデル!F325</f>
        <v>#N/A</v>
      </c>
      <c r="G325" s="41"/>
      <c r="I325" s="3" t="e">
        <f t="shared" ca="1" si="21"/>
        <v>#N/A</v>
      </c>
      <c r="J325" s="3" t="e">
        <f t="shared" ca="1" si="25"/>
        <v>#N/A</v>
      </c>
      <c r="M325" s="3"/>
      <c r="O325" s="2">
        <v>311</v>
      </c>
      <c r="P325" s="16" t="e">
        <f t="shared" ca="1" si="24"/>
        <v>#N/A</v>
      </c>
      <c r="Q325" s="26">
        <f t="shared" si="22"/>
        <v>46485</v>
      </c>
    </row>
    <row r="326" spans="3:17" ht="13.5">
      <c r="C326" s="2">
        <v>312</v>
      </c>
      <c r="D326" s="26">
        <f t="shared" si="23"/>
        <v>46486</v>
      </c>
      <c r="E326" s="41" t="e">
        <f ca="1">豚モデル!E326</f>
        <v>#N/A</v>
      </c>
      <c r="F326" s="68" t="e">
        <f ca="1">豚モデル!F326</f>
        <v>#N/A</v>
      </c>
      <c r="G326" s="41"/>
      <c r="I326" s="3" t="e">
        <f t="shared" ca="1" si="21"/>
        <v>#N/A</v>
      </c>
      <c r="J326" s="3" t="e">
        <f t="shared" ca="1" si="25"/>
        <v>#N/A</v>
      </c>
      <c r="M326" s="3"/>
      <c r="O326" s="2">
        <v>312</v>
      </c>
      <c r="P326" s="16" t="e">
        <f t="shared" ca="1" si="24"/>
        <v>#N/A</v>
      </c>
      <c r="Q326" s="26">
        <f t="shared" si="22"/>
        <v>46486</v>
      </c>
    </row>
    <row r="327" spans="3:17" ht="13.5">
      <c r="C327" s="2">
        <v>313</v>
      </c>
      <c r="D327" s="26">
        <f t="shared" si="23"/>
        <v>46487</v>
      </c>
      <c r="E327" s="41" t="e">
        <f ca="1">豚モデル!E327</f>
        <v>#N/A</v>
      </c>
      <c r="F327" s="68" t="e">
        <f ca="1">豚モデル!F327</f>
        <v>#N/A</v>
      </c>
      <c r="G327" s="41"/>
      <c r="I327" s="3" t="e">
        <f t="shared" ca="1" si="21"/>
        <v>#N/A</v>
      </c>
      <c r="J327" s="3" t="e">
        <f t="shared" ca="1" si="25"/>
        <v>#N/A</v>
      </c>
      <c r="M327" s="3"/>
      <c r="O327" s="2">
        <v>313</v>
      </c>
      <c r="P327" s="16" t="e">
        <f t="shared" ca="1" si="24"/>
        <v>#N/A</v>
      </c>
      <c r="Q327" s="26">
        <f t="shared" si="22"/>
        <v>46487</v>
      </c>
    </row>
    <row r="328" spans="3:17" ht="13.5">
      <c r="C328" s="2">
        <v>314</v>
      </c>
      <c r="D328" s="26">
        <f t="shared" si="23"/>
        <v>46488</v>
      </c>
      <c r="E328" s="41" t="e">
        <f ca="1">豚モデル!E328</f>
        <v>#N/A</v>
      </c>
      <c r="F328" s="68" t="e">
        <f ca="1">豚モデル!F328</f>
        <v>#N/A</v>
      </c>
      <c r="G328" s="41"/>
      <c r="I328" s="3" t="e">
        <f t="shared" ca="1" si="21"/>
        <v>#N/A</v>
      </c>
      <c r="J328" s="3" t="e">
        <f t="shared" ca="1" si="25"/>
        <v>#N/A</v>
      </c>
      <c r="M328" s="3"/>
      <c r="O328" s="2">
        <v>314</v>
      </c>
      <c r="P328" s="16" t="e">
        <f t="shared" ca="1" si="24"/>
        <v>#N/A</v>
      </c>
      <c r="Q328" s="26">
        <f t="shared" si="22"/>
        <v>46488</v>
      </c>
    </row>
    <row r="329" spans="3:17" ht="13.5">
      <c r="C329" s="2">
        <v>315</v>
      </c>
      <c r="D329" s="26">
        <f t="shared" si="23"/>
        <v>46489</v>
      </c>
      <c r="E329" s="41" t="e">
        <f ca="1">豚モデル!E329</f>
        <v>#N/A</v>
      </c>
      <c r="F329" s="68" t="e">
        <f ca="1">豚モデル!F329</f>
        <v>#N/A</v>
      </c>
      <c r="G329" s="41"/>
      <c r="I329" s="3" t="e">
        <f t="shared" ca="1" si="21"/>
        <v>#N/A</v>
      </c>
      <c r="J329" s="3" t="e">
        <f t="shared" ca="1" si="25"/>
        <v>#N/A</v>
      </c>
      <c r="M329" s="3"/>
      <c r="O329" s="2">
        <v>315</v>
      </c>
      <c r="P329" s="16" t="e">
        <f t="shared" ca="1" si="24"/>
        <v>#N/A</v>
      </c>
      <c r="Q329" s="26">
        <f t="shared" si="22"/>
        <v>46489</v>
      </c>
    </row>
    <row r="330" spans="3:17" ht="13.5">
      <c r="C330" s="2">
        <v>316</v>
      </c>
      <c r="D330" s="26">
        <f t="shared" si="23"/>
        <v>46490</v>
      </c>
      <c r="E330" s="41" t="e">
        <f ca="1">豚モデル!E330</f>
        <v>#N/A</v>
      </c>
      <c r="F330" s="68" t="e">
        <f ca="1">豚モデル!F330</f>
        <v>#N/A</v>
      </c>
      <c r="G330" s="41"/>
      <c r="I330" s="3" t="e">
        <f t="shared" ca="1" si="21"/>
        <v>#N/A</v>
      </c>
      <c r="J330" s="3" t="e">
        <f t="shared" ca="1" si="25"/>
        <v>#N/A</v>
      </c>
      <c r="M330" s="3"/>
      <c r="O330" s="2">
        <v>316</v>
      </c>
      <c r="P330" s="16" t="e">
        <f t="shared" ca="1" si="24"/>
        <v>#N/A</v>
      </c>
      <c r="Q330" s="26">
        <f t="shared" si="22"/>
        <v>46490</v>
      </c>
    </row>
    <row r="331" spans="3:17" ht="13.5">
      <c r="C331" s="2">
        <v>317</v>
      </c>
      <c r="D331" s="26">
        <f t="shared" si="23"/>
        <v>46491</v>
      </c>
      <c r="E331" s="41" t="e">
        <f ca="1">豚モデル!E331</f>
        <v>#N/A</v>
      </c>
      <c r="F331" s="68" t="e">
        <f ca="1">豚モデル!F331</f>
        <v>#N/A</v>
      </c>
      <c r="G331" s="41"/>
      <c r="I331" s="3" t="e">
        <f t="shared" ca="1" si="21"/>
        <v>#N/A</v>
      </c>
      <c r="J331" s="3" t="e">
        <f t="shared" ca="1" si="25"/>
        <v>#N/A</v>
      </c>
      <c r="M331" s="3"/>
      <c r="O331" s="2">
        <v>317</v>
      </c>
      <c r="P331" s="16" t="e">
        <f t="shared" ca="1" si="24"/>
        <v>#N/A</v>
      </c>
      <c r="Q331" s="26">
        <f t="shared" si="22"/>
        <v>46491</v>
      </c>
    </row>
    <row r="332" spans="3:17" ht="13.5">
      <c r="C332" s="2">
        <v>318</v>
      </c>
      <c r="D332" s="26">
        <f t="shared" si="23"/>
        <v>46492</v>
      </c>
      <c r="E332" s="41" t="e">
        <f ca="1">豚モデル!E332</f>
        <v>#N/A</v>
      </c>
      <c r="F332" s="68" t="e">
        <f ca="1">豚モデル!F332</f>
        <v>#N/A</v>
      </c>
      <c r="G332" s="41"/>
      <c r="I332" s="3" t="e">
        <f t="shared" ca="1" si="21"/>
        <v>#N/A</v>
      </c>
      <c r="J332" s="3" t="e">
        <f t="shared" ca="1" si="25"/>
        <v>#N/A</v>
      </c>
      <c r="M332" s="3"/>
      <c r="O332" s="2">
        <v>318</v>
      </c>
      <c r="P332" s="16" t="e">
        <f t="shared" ca="1" si="24"/>
        <v>#N/A</v>
      </c>
      <c r="Q332" s="26">
        <f t="shared" si="22"/>
        <v>46492</v>
      </c>
    </row>
    <row r="333" spans="3:17" ht="13.5">
      <c r="C333" s="2">
        <v>319</v>
      </c>
      <c r="D333" s="26">
        <f t="shared" si="23"/>
        <v>46493</v>
      </c>
      <c r="E333" s="41" t="e">
        <f ca="1">豚モデル!E333</f>
        <v>#N/A</v>
      </c>
      <c r="F333" s="68" t="e">
        <f ca="1">豚モデル!F333</f>
        <v>#N/A</v>
      </c>
      <c r="G333" s="41"/>
      <c r="I333" s="3" t="e">
        <f t="shared" ca="1" si="21"/>
        <v>#N/A</v>
      </c>
      <c r="J333" s="3" t="e">
        <f t="shared" ca="1" si="25"/>
        <v>#N/A</v>
      </c>
      <c r="M333" s="3"/>
      <c r="O333" s="2">
        <v>319</v>
      </c>
      <c r="P333" s="16" t="e">
        <f t="shared" ca="1" si="24"/>
        <v>#N/A</v>
      </c>
      <c r="Q333" s="26">
        <f t="shared" si="22"/>
        <v>46493</v>
      </c>
    </row>
    <row r="334" spans="3:17" ht="13.5">
      <c r="C334" s="2">
        <v>320</v>
      </c>
      <c r="D334" s="26">
        <f t="shared" si="23"/>
        <v>46494</v>
      </c>
      <c r="E334" s="41" t="e">
        <f ca="1">豚モデル!E334</f>
        <v>#N/A</v>
      </c>
      <c r="F334" s="68" t="e">
        <f ca="1">豚モデル!F334</f>
        <v>#N/A</v>
      </c>
      <c r="G334" s="41"/>
      <c r="I334" s="3" t="e">
        <f t="shared" ca="1" si="21"/>
        <v>#N/A</v>
      </c>
      <c r="J334" s="3" t="e">
        <f t="shared" ca="1" si="25"/>
        <v>#N/A</v>
      </c>
      <c r="M334" s="3"/>
      <c r="O334" s="2">
        <v>320</v>
      </c>
      <c r="P334" s="16" t="e">
        <f t="shared" ca="1" si="24"/>
        <v>#N/A</v>
      </c>
      <c r="Q334" s="26">
        <f t="shared" si="22"/>
        <v>46494</v>
      </c>
    </row>
    <row r="335" spans="3:17" ht="13.5">
      <c r="C335" s="2">
        <v>321</v>
      </c>
      <c r="D335" s="26">
        <f t="shared" si="23"/>
        <v>46495</v>
      </c>
      <c r="E335" s="41" t="e">
        <f ca="1">豚モデル!E335</f>
        <v>#N/A</v>
      </c>
      <c r="F335" s="68" t="e">
        <f ca="1">豚モデル!F335</f>
        <v>#N/A</v>
      </c>
      <c r="G335" s="41"/>
      <c r="I335" s="3" t="e">
        <f t="shared" ref="I335:I398" ca="1" si="26">EXP($B$3*(E335-25)/(1.987*(273+E335)*298))</f>
        <v>#N/A</v>
      </c>
      <c r="J335" s="3" t="e">
        <f t="shared" ca="1" si="25"/>
        <v>#N/A</v>
      </c>
      <c r="M335" s="3"/>
      <c r="O335" s="2">
        <v>321</v>
      </c>
      <c r="P335" s="16" t="e">
        <f t="shared" ca="1" si="24"/>
        <v>#N/A</v>
      </c>
      <c r="Q335" s="26">
        <f t="shared" ref="Q335:Q398" si="27">D335</f>
        <v>46495</v>
      </c>
    </row>
    <row r="336" spans="3:17" ht="13.5">
      <c r="C336" s="2">
        <v>322</v>
      </c>
      <c r="D336" s="26">
        <f t="shared" ref="D336:D399" si="28">D335+1</f>
        <v>46496</v>
      </c>
      <c r="E336" s="41" t="e">
        <f ca="1">豚モデル!E336</f>
        <v>#N/A</v>
      </c>
      <c r="F336" s="68" t="e">
        <f ca="1">豚モデル!F336</f>
        <v>#N/A</v>
      </c>
      <c r="G336" s="41"/>
      <c r="I336" s="3" t="e">
        <f t="shared" ca="1" si="26"/>
        <v>#N/A</v>
      </c>
      <c r="J336" s="3" t="e">
        <f t="shared" ca="1" si="25"/>
        <v>#N/A</v>
      </c>
      <c r="M336" s="3"/>
      <c r="O336" s="2">
        <v>322</v>
      </c>
      <c r="P336" s="16" t="e">
        <f t="shared" ref="P336:P399" ca="1" si="29">$B$5*(1-EXP(-$B$7*J336))</f>
        <v>#N/A</v>
      </c>
      <c r="Q336" s="26">
        <f t="shared" si="27"/>
        <v>46496</v>
      </c>
    </row>
    <row r="337" spans="3:17" ht="13.5">
      <c r="C337" s="2">
        <v>323</v>
      </c>
      <c r="D337" s="26">
        <f t="shared" si="28"/>
        <v>46497</v>
      </c>
      <c r="E337" s="41" t="e">
        <f ca="1">豚モデル!E337</f>
        <v>#N/A</v>
      </c>
      <c r="F337" s="68" t="e">
        <f ca="1">豚モデル!F337</f>
        <v>#N/A</v>
      </c>
      <c r="G337" s="41"/>
      <c r="I337" s="3" t="e">
        <f t="shared" ca="1" si="26"/>
        <v>#N/A</v>
      </c>
      <c r="J337" s="3" t="e">
        <f t="shared" ca="1" si="25"/>
        <v>#N/A</v>
      </c>
      <c r="M337" s="3"/>
      <c r="O337" s="2">
        <v>323</v>
      </c>
      <c r="P337" s="16" t="e">
        <f t="shared" ca="1" si="29"/>
        <v>#N/A</v>
      </c>
      <c r="Q337" s="26">
        <f t="shared" si="27"/>
        <v>46497</v>
      </c>
    </row>
    <row r="338" spans="3:17" ht="13.5">
      <c r="C338" s="2">
        <v>324</v>
      </c>
      <c r="D338" s="26">
        <f t="shared" si="28"/>
        <v>46498</v>
      </c>
      <c r="E338" s="41" t="e">
        <f ca="1">豚モデル!E338</f>
        <v>#N/A</v>
      </c>
      <c r="F338" s="68" t="e">
        <f ca="1">豚モデル!F338</f>
        <v>#N/A</v>
      </c>
      <c r="G338" s="41"/>
      <c r="I338" s="3" t="e">
        <f t="shared" ca="1" si="26"/>
        <v>#N/A</v>
      </c>
      <c r="J338" s="3" t="e">
        <f t="shared" ca="1" si="25"/>
        <v>#N/A</v>
      </c>
      <c r="M338" s="3"/>
      <c r="O338" s="2">
        <v>324</v>
      </c>
      <c r="P338" s="16" t="e">
        <f t="shared" ca="1" si="29"/>
        <v>#N/A</v>
      </c>
      <c r="Q338" s="26">
        <f t="shared" si="27"/>
        <v>46498</v>
      </c>
    </row>
    <row r="339" spans="3:17" ht="13.5">
      <c r="C339" s="2">
        <v>325</v>
      </c>
      <c r="D339" s="26">
        <f t="shared" si="28"/>
        <v>46499</v>
      </c>
      <c r="E339" s="41" t="e">
        <f ca="1">豚モデル!E339</f>
        <v>#N/A</v>
      </c>
      <c r="F339" s="68" t="e">
        <f ca="1">豚モデル!F339</f>
        <v>#N/A</v>
      </c>
      <c r="G339" s="41"/>
      <c r="I339" s="3" t="e">
        <f t="shared" ca="1" si="26"/>
        <v>#N/A</v>
      </c>
      <c r="J339" s="3" t="e">
        <f t="shared" ca="1" si="25"/>
        <v>#N/A</v>
      </c>
      <c r="M339" s="3"/>
      <c r="O339" s="2">
        <v>325</v>
      </c>
      <c r="P339" s="16" t="e">
        <f t="shared" ca="1" si="29"/>
        <v>#N/A</v>
      </c>
      <c r="Q339" s="26">
        <f t="shared" si="27"/>
        <v>46499</v>
      </c>
    </row>
    <row r="340" spans="3:17" ht="13.5">
      <c r="C340" s="2">
        <v>326</v>
      </c>
      <c r="D340" s="26">
        <f t="shared" si="28"/>
        <v>46500</v>
      </c>
      <c r="E340" s="41" t="e">
        <f ca="1">豚モデル!E340</f>
        <v>#N/A</v>
      </c>
      <c r="F340" s="68" t="e">
        <f ca="1">豚モデル!F340</f>
        <v>#N/A</v>
      </c>
      <c r="G340" s="41"/>
      <c r="I340" s="3" t="e">
        <f t="shared" ca="1" si="26"/>
        <v>#N/A</v>
      </c>
      <c r="J340" s="3" t="e">
        <f t="shared" ca="1" si="25"/>
        <v>#N/A</v>
      </c>
      <c r="M340" s="3"/>
      <c r="O340" s="2">
        <v>326</v>
      </c>
      <c r="P340" s="16" t="e">
        <f t="shared" ca="1" si="29"/>
        <v>#N/A</v>
      </c>
      <c r="Q340" s="26">
        <f t="shared" si="27"/>
        <v>46500</v>
      </c>
    </row>
    <row r="341" spans="3:17" ht="13.5">
      <c r="C341" s="2">
        <v>327</v>
      </c>
      <c r="D341" s="26">
        <f t="shared" si="28"/>
        <v>46501</v>
      </c>
      <c r="E341" s="41" t="e">
        <f ca="1">豚モデル!E341</f>
        <v>#N/A</v>
      </c>
      <c r="F341" s="68" t="e">
        <f ca="1">豚モデル!F341</f>
        <v>#N/A</v>
      </c>
      <c r="G341" s="41"/>
      <c r="I341" s="3" t="e">
        <f t="shared" ca="1" si="26"/>
        <v>#N/A</v>
      </c>
      <c r="J341" s="3" t="e">
        <f t="shared" ref="J341:J404" ca="1" si="30">J340+I340</f>
        <v>#N/A</v>
      </c>
      <c r="M341" s="3"/>
      <c r="O341" s="2">
        <v>327</v>
      </c>
      <c r="P341" s="16" t="e">
        <f t="shared" ca="1" si="29"/>
        <v>#N/A</v>
      </c>
      <c r="Q341" s="26">
        <f t="shared" si="27"/>
        <v>46501</v>
      </c>
    </row>
    <row r="342" spans="3:17" ht="13.5">
      <c r="C342" s="2">
        <v>328</v>
      </c>
      <c r="D342" s="26">
        <f t="shared" si="28"/>
        <v>46502</v>
      </c>
      <c r="E342" s="41" t="e">
        <f ca="1">豚モデル!E342</f>
        <v>#N/A</v>
      </c>
      <c r="F342" s="68" t="e">
        <f ca="1">豚モデル!F342</f>
        <v>#N/A</v>
      </c>
      <c r="G342" s="41"/>
      <c r="I342" s="3" t="e">
        <f t="shared" ca="1" si="26"/>
        <v>#N/A</v>
      </c>
      <c r="J342" s="3" t="e">
        <f t="shared" ca="1" si="30"/>
        <v>#N/A</v>
      </c>
      <c r="M342" s="3"/>
      <c r="O342" s="2">
        <v>328</v>
      </c>
      <c r="P342" s="16" t="e">
        <f t="shared" ca="1" si="29"/>
        <v>#N/A</v>
      </c>
      <c r="Q342" s="26">
        <f t="shared" si="27"/>
        <v>46502</v>
      </c>
    </row>
    <row r="343" spans="3:17" ht="13.5">
      <c r="C343" s="2">
        <v>329</v>
      </c>
      <c r="D343" s="26">
        <f t="shared" si="28"/>
        <v>46503</v>
      </c>
      <c r="E343" s="41" t="e">
        <f ca="1">豚モデル!E343</f>
        <v>#N/A</v>
      </c>
      <c r="F343" s="68" t="e">
        <f ca="1">豚モデル!F343</f>
        <v>#N/A</v>
      </c>
      <c r="G343" s="41"/>
      <c r="I343" s="3" t="e">
        <f t="shared" ca="1" si="26"/>
        <v>#N/A</v>
      </c>
      <c r="J343" s="3" t="e">
        <f t="shared" ca="1" si="30"/>
        <v>#N/A</v>
      </c>
      <c r="M343" s="3"/>
      <c r="O343" s="2">
        <v>329</v>
      </c>
      <c r="P343" s="16" t="e">
        <f t="shared" ca="1" si="29"/>
        <v>#N/A</v>
      </c>
      <c r="Q343" s="26">
        <f t="shared" si="27"/>
        <v>46503</v>
      </c>
    </row>
    <row r="344" spans="3:17" ht="13.5">
      <c r="C344" s="2">
        <v>330</v>
      </c>
      <c r="D344" s="26">
        <f t="shared" si="28"/>
        <v>46504</v>
      </c>
      <c r="E344" s="41" t="e">
        <f ca="1">豚モデル!E344</f>
        <v>#N/A</v>
      </c>
      <c r="F344" s="68" t="e">
        <f ca="1">豚モデル!F344</f>
        <v>#N/A</v>
      </c>
      <c r="G344" s="41"/>
      <c r="I344" s="3" t="e">
        <f t="shared" ca="1" si="26"/>
        <v>#N/A</v>
      </c>
      <c r="J344" s="3" t="e">
        <f t="shared" ca="1" si="30"/>
        <v>#N/A</v>
      </c>
      <c r="M344" s="3"/>
      <c r="O344" s="2">
        <v>330</v>
      </c>
      <c r="P344" s="16" t="e">
        <f t="shared" ca="1" si="29"/>
        <v>#N/A</v>
      </c>
      <c r="Q344" s="26">
        <f t="shared" si="27"/>
        <v>46504</v>
      </c>
    </row>
    <row r="345" spans="3:17" ht="13.5">
      <c r="C345" s="2">
        <v>331</v>
      </c>
      <c r="D345" s="26">
        <f t="shared" si="28"/>
        <v>46505</v>
      </c>
      <c r="E345" s="41" t="e">
        <f ca="1">豚モデル!E345</f>
        <v>#N/A</v>
      </c>
      <c r="F345" s="68" t="e">
        <f ca="1">豚モデル!F345</f>
        <v>#N/A</v>
      </c>
      <c r="G345" s="41"/>
      <c r="I345" s="3" t="e">
        <f t="shared" ca="1" si="26"/>
        <v>#N/A</v>
      </c>
      <c r="J345" s="3" t="e">
        <f t="shared" ca="1" si="30"/>
        <v>#N/A</v>
      </c>
      <c r="M345" s="3"/>
      <c r="O345" s="2">
        <v>331</v>
      </c>
      <c r="P345" s="16" t="e">
        <f t="shared" ca="1" si="29"/>
        <v>#N/A</v>
      </c>
      <c r="Q345" s="26">
        <f t="shared" si="27"/>
        <v>46505</v>
      </c>
    </row>
    <row r="346" spans="3:17" ht="13.5">
      <c r="C346" s="2">
        <v>332</v>
      </c>
      <c r="D346" s="26">
        <f t="shared" si="28"/>
        <v>46506</v>
      </c>
      <c r="E346" s="41" t="e">
        <f ca="1">豚モデル!E346</f>
        <v>#N/A</v>
      </c>
      <c r="F346" s="68" t="e">
        <f ca="1">豚モデル!F346</f>
        <v>#N/A</v>
      </c>
      <c r="G346" s="41"/>
      <c r="I346" s="3" t="e">
        <f t="shared" ca="1" si="26"/>
        <v>#N/A</v>
      </c>
      <c r="J346" s="3" t="e">
        <f t="shared" ca="1" si="30"/>
        <v>#N/A</v>
      </c>
      <c r="M346" s="3"/>
      <c r="O346" s="2">
        <v>332</v>
      </c>
      <c r="P346" s="16" t="e">
        <f t="shared" ca="1" si="29"/>
        <v>#N/A</v>
      </c>
      <c r="Q346" s="26">
        <f t="shared" si="27"/>
        <v>46506</v>
      </c>
    </row>
    <row r="347" spans="3:17" ht="13.5">
      <c r="C347" s="2">
        <v>333</v>
      </c>
      <c r="D347" s="26">
        <f t="shared" si="28"/>
        <v>46507</v>
      </c>
      <c r="E347" s="41" t="e">
        <f ca="1">豚モデル!E347</f>
        <v>#N/A</v>
      </c>
      <c r="F347" s="68" t="e">
        <f ca="1">豚モデル!F347</f>
        <v>#N/A</v>
      </c>
      <c r="G347" s="41"/>
      <c r="I347" s="3" t="e">
        <f t="shared" ca="1" si="26"/>
        <v>#N/A</v>
      </c>
      <c r="J347" s="3" t="e">
        <f t="shared" ca="1" si="30"/>
        <v>#N/A</v>
      </c>
      <c r="M347" s="3"/>
      <c r="O347" s="2">
        <v>333</v>
      </c>
      <c r="P347" s="16" t="e">
        <f t="shared" ca="1" si="29"/>
        <v>#N/A</v>
      </c>
      <c r="Q347" s="26">
        <f t="shared" si="27"/>
        <v>46507</v>
      </c>
    </row>
    <row r="348" spans="3:17" ht="13.5">
      <c r="C348" s="2">
        <v>334</v>
      </c>
      <c r="D348" s="26">
        <f t="shared" si="28"/>
        <v>46508</v>
      </c>
      <c r="E348" s="41" t="e">
        <f ca="1">豚モデル!E348</f>
        <v>#N/A</v>
      </c>
      <c r="F348" s="68" t="e">
        <f ca="1">豚モデル!F348</f>
        <v>#N/A</v>
      </c>
      <c r="G348" s="41"/>
      <c r="I348" s="3" t="e">
        <f t="shared" ca="1" si="26"/>
        <v>#N/A</v>
      </c>
      <c r="J348" s="3" t="e">
        <f t="shared" ca="1" si="30"/>
        <v>#N/A</v>
      </c>
      <c r="M348" s="3"/>
      <c r="O348" s="2">
        <v>334</v>
      </c>
      <c r="P348" s="16" t="e">
        <f t="shared" ca="1" si="29"/>
        <v>#N/A</v>
      </c>
      <c r="Q348" s="26">
        <f t="shared" si="27"/>
        <v>46508</v>
      </c>
    </row>
    <row r="349" spans="3:17" ht="13.5">
      <c r="C349" s="2">
        <v>335</v>
      </c>
      <c r="D349" s="26">
        <f t="shared" si="28"/>
        <v>46509</v>
      </c>
      <c r="E349" s="41" t="e">
        <f ca="1">豚モデル!E349</f>
        <v>#N/A</v>
      </c>
      <c r="F349" s="68" t="e">
        <f ca="1">豚モデル!F349</f>
        <v>#N/A</v>
      </c>
      <c r="G349" s="41"/>
      <c r="I349" s="3" t="e">
        <f t="shared" ca="1" si="26"/>
        <v>#N/A</v>
      </c>
      <c r="J349" s="3" t="e">
        <f t="shared" ca="1" si="30"/>
        <v>#N/A</v>
      </c>
      <c r="M349" s="3"/>
      <c r="O349" s="2">
        <v>335</v>
      </c>
      <c r="P349" s="16" t="e">
        <f t="shared" ca="1" si="29"/>
        <v>#N/A</v>
      </c>
      <c r="Q349" s="26">
        <f t="shared" si="27"/>
        <v>46509</v>
      </c>
    </row>
    <row r="350" spans="3:17" ht="13.5">
      <c r="C350" s="2">
        <v>336</v>
      </c>
      <c r="D350" s="26">
        <f t="shared" si="28"/>
        <v>46510</v>
      </c>
      <c r="E350" s="41" t="e">
        <f ca="1">豚モデル!E350</f>
        <v>#N/A</v>
      </c>
      <c r="F350" s="68" t="e">
        <f ca="1">豚モデル!F350</f>
        <v>#N/A</v>
      </c>
      <c r="G350" s="41"/>
      <c r="I350" s="3" t="e">
        <f t="shared" ca="1" si="26"/>
        <v>#N/A</v>
      </c>
      <c r="J350" s="3" t="e">
        <f t="shared" ca="1" si="30"/>
        <v>#N/A</v>
      </c>
      <c r="M350" s="3"/>
      <c r="O350" s="2">
        <v>336</v>
      </c>
      <c r="P350" s="16" t="e">
        <f t="shared" ca="1" si="29"/>
        <v>#N/A</v>
      </c>
      <c r="Q350" s="26">
        <f t="shared" si="27"/>
        <v>46510</v>
      </c>
    </row>
    <row r="351" spans="3:17" ht="13.5">
      <c r="C351" s="2">
        <v>337</v>
      </c>
      <c r="D351" s="26">
        <f t="shared" si="28"/>
        <v>46511</v>
      </c>
      <c r="E351" s="41" t="e">
        <f ca="1">豚モデル!E351</f>
        <v>#N/A</v>
      </c>
      <c r="F351" s="68" t="e">
        <f ca="1">豚モデル!F351</f>
        <v>#N/A</v>
      </c>
      <c r="G351" s="41"/>
      <c r="I351" s="3" t="e">
        <f t="shared" ca="1" si="26"/>
        <v>#N/A</v>
      </c>
      <c r="J351" s="3" t="e">
        <f t="shared" ca="1" si="30"/>
        <v>#N/A</v>
      </c>
      <c r="M351" s="3"/>
      <c r="O351" s="2">
        <v>337</v>
      </c>
      <c r="P351" s="16" t="e">
        <f t="shared" ca="1" si="29"/>
        <v>#N/A</v>
      </c>
      <c r="Q351" s="26">
        <f t="shared" si="27"/>
        <v>46511</v>
      </c>
    </row>
    <row r="352" spans="3:17" ht="13.5">
      <c r="C352" s="2">
        <v>338</v>
      </c>
      <c r="D352" s="26">
        <f t="shared" si="28"/>
        <v>46512</v>
      </c>
      <c r="E352" s="41" t="e">
        <f ca="1">豚モデル!E352</f>
        <v>#N/A</v>
      </c>
      <c r="F352" s="68" t="e">
        <f ca="1">豚モデル!F352</f>
        <v>#N/A</v>
      </c>
      <c r="G352" s="41"/>
      <c r="I352" s="3" t="e">
        <f t="shared" ca="1" si="26"/>
        <v>#N/A</v>
      </c>
      <c r="J352" s="3" t="e">
        <f t="shared" ca="1" si="30"/>
        <v>#N/A</v>
      </c>
      <c r="M352" s="3"/>
      <c r="O352" s="2">
        <v>338</v>
      </c>
      <c r="P352" s="16" t="e">
        <f t="shared" ca="1" si="29"/>
        <v>#N/A</v>
      </c>
      <c r="Q352" s="26">
        <f t="shared" si="27"/>
        <v>46512</v>
      </c>
    </row>
    <row r="353" spans="3:21" ht="13.5">
      <c r="C353" s="2">
        <v>339</v>
      </c>
      <c r="D353" s="26">
        <f t="shared" si="28"/>
        <v>46513</v>
      </c>
      <c r="E353" s="41" t="e">
        <f ca="1">豚モデル!E353</f>
        <v>#N/A</v>
      </c>
      <c r="F353" s="68" t="e">
        <f ca="1">豚モデル!F353</f>
        <v>#N/A</v>
      </c>
      <c r="G353" s="41"/>
      <c r="I353" s="3" t="e">
        <f t="shared" ca="1" si="26"/>
        <v>#N/A</v>
      </c>
      <c r="J353" s="3" t="e">
        <f t="shared" ca="1" si="30"/>
        <v>#N/A</v>
      </c>
      <c r="M353" s="3"/>
      <c r="O353" s="2">
        <v>339</v>
      </c>
      <c r="P353" s="16" t="e">
        <f t="shared" ca="1" si="29"/>
        <v>#N/A</v>
      </c>
      <c r="Q353" s="26">
        <f t="shared" si="27"/>
        <v>46513</v>
      </c>
      <c r="U353" s="51"/>
    </row>
    <row r="354" spans="3:21" ht="13.5">
      <c r="C354" s="2">
        <v>340</v>
      </c>
      <c r="D354" s="26">
        <f t="shared" si="28"/>
        <v>46514</v>
      </c>
      <c r="E354" s="41" t="e">
        <f ca="1">豚モデル!E354</f>
        <v>#N/A</v>
      </c>
      <c r="F354" s="68" t="e">
        <f ca="1">豚モデル!F354</f>
        <v>#N/A</v>
      </c>
      <c r="G354" s="41"/>
      <c r="I354" s="3" t="e">
        <f t="shared" ca="1" si="26"/>
        <v>#N/A</v>
      </c>
      <c r="J354" s="3" t="e">
        <f t="shared" ca="1" si="30"/>
        <v>#N/A</v>
      </c>
      <c r="M354" s="3"/>
      <c r="O354" s="2">
        <v>340</v>
      </c>
      <c r="P354" s="16" t="e">
        <f t="shared" ca="1" si="29"/>
        <v>#N/A</v>
      </c>
      <c r="Q354" s="26">
        <f t="shared" si="27"/>
        <v>46514</v>
      </c>
      <c r="U354" s="70"/>
    </row>
    <row r="355" spans="3:21" ht="13.5">
      <c r="C355" s="2">
        <v>341</v>
      </c>
      <c r="D355" s="26">
        <f t="shared" si="28"/>
        <v>46515</v>
      </c>
      <c r="E355" s="41" t="e">
        <f ca="1">豚モデル!E355</f>
        <v>#N/A</v>
      </c>
      <c r="F355" s="68" t="e">
        <f ca="1">豚モデル!F355</f>
        <v>#N/A</v>
      </c>
      <c r="G355" s="41"/>
      <c r="I355" s="3" t="e">
        <f t="shared" ca="1" si="26"/>
        <v>#N/A</v>
      </c>
      <c r="J355" s="3" t="e">
        <f t="shared" ca="1" si="30"/>
        <v>#N/A</v>
      </c>
      <c r="M355" s="3"/>
      <c r="O355" s="2">
        <v>341</v>
      </c>
      <c r="P355" s="16" t="e">
        <f t="shared" ca="1" si="29"/>
        <v>#N/A</v>
      </c>
      <c r="Q355" s="26">
        <f t="shared" si="27"/>
        <v>46515</v>
      </c>
    </row>
    <row r="356" spans="3:21" ht="13.5">
      <c r="C356" s="2">
        <v>342</v>
      </c>
      <c r="D356" s="26">
        <f t="shared" si="28"/>
        <v>46516</v>
      </c>
      <c r="E356" s="41" t="e">
        <f ca="1">豚モデル!E356</f>
        <v>#N/A</v>
      </c>
      <c r="F356" s="68" t="e">
        <f ca="1">豚モデル!F356</f>
        <v>#N/A</v>
      </c>
      <c r="G356" s="41"/>
      <c r="I356" s="3" t="e">
        <f t="shared" ca="1" si="26"/>
        <v>#N/A</v>
      </c>
      <c r="J356" s="3" t="e">
        <f t="shared" ca="1" si="30"/>
        <v>#N/A</v>
      </c>
      <c r="M356" s="3"/>
      <c r="O356" s="2">
        <v>342</v>
      </c>
      <c r="P356" s="16" t="e">
        <f t="shared" ca="1" si="29"/>
        <v>#N/A</v>
      </c>
      <c r="Q356" s="26">
        <f t="shared" si="27"/>
        <v>46516</v>
      </c>
    </row>
    <row r="357" spans="3:21" ht="13.5">
      <c r="C357" s="2">
        <v>343</v>
      </c>
      <c r="D357" s="26">
        <f t="shared" si="28"/>
        <v>46517</v>
      </c>
      <c r="E357" s="41" t="e">
        <f ca="1">豚モデル!E357</f>
        <v>#N/A</v>
      </c>
      <c r="F357" s="68" t="e">
        <f ca="1">豚モデル!F357</f>
        <v>#N/A</v>
      </c>
      <c r="G357" s="41"/>
      <c r="I357" s="3" t="e">
        <f t="shared" ca="1" si="26"/>
        <v>#N/A</v>
      </c>
      <c r="J357" s="3" t="e">
        <f t="shared" ca="1" si="30"/>
        <v>#N/A</v>
      </c>
      <c r="M357" s="3"/>
      <c r="O357" s="2">
        <v>343</v>
      </c>
      <c r="P357" s="16" t="e">
        <f t="shared" ca="1" si="29"/>
        <v>#N/A</v>
      </c>
      <c r="Q357" s="26">
        <f t="shared" si="27"/>
        <v>46517</v>
      </c>
    </row>
    <row r="358" spans="3:21" ht="13.5">
      <c r="C358" s="2">
        <v>344</v>
      </c>
      <c r="D358" s="26">
        <f t="shared" si="28"/>
        <v>46518</v>
      </c>
      <c r="E358" s="41" t="e">
        <f ca="1">豚モデル!E358</f>
        <v>#N/A</v>
      </c>
      <c r="F358" s="68" t="e">
        <f ca="1">豚モデル!F358</f>
        <v>#N/A</v>
      </c>
      <c r="G358" s="41"/>
      <c r="I358" s="3" t="e">
        <f t="shared" ca="1" si="26"/>
        <v>#N/A</v>
      </c>
      <c r="J358" s="3" t="e">
        <f t="shared" ca="1" si="30"/>
        <v>#N/A</v>
      </c>
      <c r="M358" s="3"/>
      <c r="O358" s="2">
        <v>344</v>
      </c>
      <c r="P358" s="16" t="e">
        <f t="shared" ca="1" si="29"/>
        <v>#N/A</v>
      </c>
      <c r="Q358" s="26">
        <f t="shared" si="27"/>
        <v>46518</v>
      </c>
    </row>
    <row r="359" spans="3:21" ht="13.5">
      <c r="C359" s="2">
        <v>345</v>
      </c>
      <c r="D359" s="26">
        <f t="shared" si="28"/>
        <v>46519</v>
      </c>
      <c r="E359" s="41" t="e">
        <f ca="1">豚モデル!E359</f>
        <v>#N/A</v>
      </c>
      <c r="F359" s="68" t="e">
        <f ca="1">豚モデル!F359</f>
        <v>#N/A</v>
      </c>
      <c r="G359" s="41"/>
      <c r="I359" s="3" t="e">
        <f t="shared" ca="1" si="26"/>
        <v>#N/A</v>
      </c>
      <c r="J359" s="3" t="e">
        <f t="shared" ca="1" si="30"/>
        <v>#N/A</v>
      </c>
      <c r="M359" s="3"/>
      <c r="O359" s="2">
        <v>345</v>
      </c>
      <c r="P359" s="16" t="e">
        <f t="shared" ca="1" si="29"/>
        <v>#N/A</v>
      </c>
      <c r="Q359" s="26">
        <f t="shared" si="27"/>
        <v>46519</v>
      </c>
    </row>
    <row r="360" spans="3:21" ht="13.5">
      <c r="C360" s="2">
        <v>346</v>
      </c>
      <c r="D360" s="26">
        <f t="shared" si="28"/>
        <v>46520</v>
      </c>
      <c r="E360" s="41" t="e">
        <f ca="1">豚モデル!E360</f>
        <v>#N/A</v>
      </c>
      <c r="F360" s="68" t="e">
        <f ca="1">豚モデル!F360</f>
        <v>#N/A</v>
      </c>
      <c r="G360" s="41"/>
      <c r="I360" s="3" t="e">
        <f t="shared" ca="1" si="26"/>
        <v>#N/A</v>
      </c>
      <c r="J360" s="3" t="e">
        <f t="shared" ca="1" si="30"/>
        <v>#N/A</v>
      </c>
      <c r="M360" s="3"/>
      <c r="O360" s="2">
        <v>346</v>
      </c>
      <c r="P360" s="16" t="e">
        <f t="shared" ca="1" si="29"/>
        <v>#N/A</v>
      </c>
      <c r="Q360" s="26">
        <f t="shared" si="27"/>
        <v>46520</v>
      </c>
    </row>
    <row r="361" spans="3:21" ht="13.5">
      <c r="C361" s="2">
        <v>347</v>
      </c>
      <c r="D361" s="26">
        <f t="shared" si="28"/>
        <v>46521</v>
      </c>
      <c r="E361" s="41" t="e">
        <f ca="1">豚モデル!E361</f>
        <v>#N/A</v>
      </c>
      <c r="F361" s="68" t="e">
        <f ca="1">豚モデル!F361</f>
        <v>#N/A</v>
      </c>
      <c r="G361" s="41"/>
      <c r="I361" s="3" t="e">
        <f t="shared" ca="1" si="26"/>
        <v>#N/A</v>
      </c>
      <c r="J361" s="3" t="e">
        <f t="shared" ca="1" si="30"/>
        <v>#N/A</v>
      </c>
      <c r="M361" s="3"/>
      <c r="O361" s="2">
        <v>347</v>
      </c>
      <c r="P361" s="16" t="e">
        <f t="shared" ca="1" si="29"/>
        <v>#N/A</v>
      </c>
      <c r="Q361" s="26">
        <f t="shared" si="27"/>
        <v>46521</v>
      </c>
    </row>
    <row r="362" spans="3:21" ht="13.5">
      <c r="C362" s="2">
        <v>348</v>
      </c>
      <c r="D362" s="26">
        <f t="shared" si="28"/>
        <v>46522</v>
      </c>
      <c r="E362" s="41" t="e">
        <f ca="1">豚モデル!E362</f>
        <v>#N/A</v>
      </c>
      <c r="F362" s="68" t="e">
        <f ca="1">豚モデル!F362</f>
        <v>#N/A</v>
      </c>
      <c r="G362" s="41"/>
      <c r="I362" s="3" t="e">
        <f t="shared" ca="1" si="26"/>
        <v>#N/A</v>
      </c>
      <c r="J362" s="3" t="e">
        <f t="shared" ca="1" si="30"/>
        <v>#N/A</v>
      </c>
      <c r="M362" s="3"/>
      <c r="O362" s="2">
        <v>348</v>
      </c>
      <c r="P362" s="16" t="e">
        <f t="shared" ca="1" si="29"/>
        <v>#N/A</v>
      </c>
      <c r="Q362" s="26">
        <f t="shared" si="27"/>
        <v>46522</v>
      </c>
    </row>
    <row r="363" spans="3:21" ht="13.5">
      <c r="C363" s="2">
        <v>349</v>
      </c>
      <c r="D363" s="26">
        <f t="shared" si="28"/>
        <v>46523</v>
      </c>
      <c r="E363" s="41" t="e">
        <f ca="1">豚モデル!E363</f>
        <v>#N/A</v>
      </c>
      <c r="F363" s="68" t="e">
        <f ca="1">豚モデル!F363</f>
        <v>#N/A</v>
      </c>
      <c r="G363" s="41"/>
      <c r="I363" s="3" t="e">
        <f t="shared" ca="1" si="26"/>
        <v>#N/A</v>
      </c>
      <c r="J363" s="3" t="e">
        <f t="shared" ca="1" si="30"/>
        <v>#N/A</v>
      </c>
      <c r="M363" s="3"/>
      <c r="O363" s="2">
        <v>349</v>
      </c>
      <c r="P363" s="16" t="e">
        <f t="shared" ca="1" si="29"/>
        <v>#N/A</v>
      </c>
      <c r="Q363" s="26">
        <f t="shared" si="27"/>
        <v>46523</v>
      </c>
    </row>
    <row r="364" spans="3:21" ht="13.5">
      <c r="C364" s="2">
        <v>350</v>
      </c>
      <c r="D364" s="26">
        <f t="shared" si="28"/>
        <v>46524</v>
      </c>
      <c r="E364" s="41" t="e">
        <f ca="1">豚モデル!E364</f>
        <v>#N/A</v>
      </c>
      <c r="F364" s="68" t="e">
        <f ca="1">豚モデル!F364</f>
        <v>#N/A</v>
      </c>
      <c r="G364" s="41"/>
      <c r="I364" s="3" t="e">
        <f t="shared" ca="1" si="26"/>
        <v>#N/A</v>
      </c>
      <c r="J364" s="3" t="e">
        <f t="shared" ca="1" si="30"/>
        <v>#N/A</v>
      </c>
      <c r="M364" s="3"/>
      <c r="O364" s="2">
        <v>350</v>
      </c>
      <c r="P364" s="16" t="e">
        <f t="shared" ca="1" si="29"/>
        <v>#N/A</v>
      </c>
      <c r="Q364" s="26">
        <f t="shared" si="27"/>
        <v>46524</v>
      </c>
    </row>
    <row r="365" spans="3:21" ht="13.5">
      <c r="C365" s="2">
        <v>351</v>
      </c>
      <c r="D365" s="26">
        <f t="shared" si="28"/>
        <v>46525</v>
      </c>
      <c r="E365" s="41" t="e">
        <f ca="1">豚モデル!E365</f>
        <v>#N/A</v>
      </c>
      <c r="F365" s="68" t="e">
        <f ca="1">豚モデル!F365</f>
        <v>#N/A</v>
      </c>
      <c r="G365" s="41"/>
      <c r="I365" s="3" t="e">
        <f t="shared" ca="1" si="26"/>
        <v>#N/A</v>
      </c>
      <c r="J365" s="3" t="e">
        <f t="shared" ca="1" si="30"/>
        <v>#N/A</v>
      </c>
      <c r="M365" s="3"/>
      <c r="O365" s="2">
        <v>351</v>
      </c>
      <c r="P365" s="16" t="e">
        <f t="shared" ca="1" si="29"/>
        <v>#N/A</v>
      </c>
      <c r="Q365" s="26">
        <f t="shared" si="27"/>
        <v>46525</v>
      </c>
    </row>
    <row r="366" spans="3:21" ht="13.5">
      <c r="C366" s="2">
        <v>352</v>
      </c>
      <c r="D366" s="26">
        <f t="shared" si="28"/>
        <v>46526</v>
      </c>
      <c r="E366" s="41" t="e">
        <f ca="1">豚モデル!E366</f>
        <v>#N/A</v>
      </c>
      <c r="F366" s="68" t="e">
        <f ca="1">豚モデル!F366</f>
        <v>#N/A</v>
      </c>
      <c r="G366" s="41"/>
      <c r="I366" s="3" t="e">
        <f t="shared" ca="1" si="26"/>
        <v>#N/A</v>
      </c>
      <c r="J366" s="3" t="e">
        <f t="shared" ca="1" si="30"/>
        <v>#N/A</v>
      </c>
      <c r="M366" s="3"/>
      <c r="O366" s="2">
        <v>352</v>
      </c>
      <c r="P366" s="16" t="e">
        <f t="shared" ca="1" si="29"/>
        <v>#N/A</v>
      </c>
      <c r="Q366" s="26">
        <f t="shared" si="27"/>
        <v>46526</v>
      </c>
    </row>
    <row r="367" spans="3:21" ht="13.5">
      <c r="C367" s="2">
        <v>353</v>
      </c>
      <c r="D367" s="26">
        <f t="shared" si="28"/>
        <v>46527</v>
      </c>
      <c r="E367" s="41" t="e">
        <f ca="1">豚モデル!E367</f>
        <v>#N/A</v>
      </c>
      <c r="F367" s="68" t="e">
        <f ca="1">豚モデル!F367</f>
        <v>#N/A</v>
      </c>
      <c r="G367" s="41"/>
      <c r="I367" s="3" t="e">
        <f t="shared" ca="1" si="26"/>
        <v>#N/A</v>
      </c>
      <c r="J367" s="3" t="e">
        <f t="shared" ca="1" si="30"/>
        <v>#N/A</v>
      </c>
      <c r="M367" s="3"/>
      <c r="O367" s="2">
        <v>353</v>
      </c>
      <c r="P367" s="16" t="e">
        <f t="shared" ca="1" si="29"/>
        <v>#N/A</v>
      </c>
      <c r="Q367" s="26">
        <f t="shared" si="27"/>
        <v>46527</v>
      </c>
    </row>
    <row r="368" spans="3:21" ht="13.5">
      <c r="C368" s="2">
        <v>354</v>
      </c>
      <c r="D368" s="26">
        <f t="shared" si="28"/>
        <v>46528</v>
      </c>
      <c r="E368" s="41" t="e">
        <f ca="1">豚モデル!E368</f>
        <v>#N/A</v>
      </c>
      <c r="F368" s="68" t="e">
        <f ca="1">豚モデル!F368</f>
        <v>#N/A</v>
      </c>
      <c r="G368" s="41"/>
      <c r="I368" s="3" t="e">
        <f t="shared" ca="1" si="26"/>
        <v>#N/A</v>
      </c>
      <c r="J368" s="3" t="e">
        <f t="shared" ca="1" si="30"/>
        <v>#N/A</v>
      </c>
      <c r="M368" s="3"/>
      <c r="O368" s="2">
        <v>354</v>
      </c>
      <c r="P368" s="16" t="e">
        <f t="shared" ca="1" si="29"/>
        <v>#N/A</v>
      </c>
      <c r="Q368" s="26">
        <f t="shared" si="27"/>
        <v>46528</v>
      </c>
    </row>
    <row r="369" spans="3:17" ht="13.5">
      <c r="C369" s="2">
        <v>355</v>
      </c>
      <c r="D369" s="26">
        <f t="shared" si="28"/>
        <v>46529</v>
      </c>
      <c r="E369" s="41" t="e">
        <f ca="1">豚モデル!E369</f>
        <v>#N/A</v>
      </c>
      <c r="F369" s="68" t="e">
        <f ca="1">豚モデル!F369</f>
        <v>#N/A</v>
      </c>
      <c r="G369" s="41"/>
      <c r="I369" s="3" t="e">
        <f t="shared" ca="1" si="26"/>
        <v>#N/A</v>
      </c>
      <c r="J369" s="3" t="e">
        <f t="shared" ca="1" si="30"/>
        <v>#N/A</v>
      </c>
      <c r="M369" s="3"/>
      <c r="O369" s="2">
        <v>355</v>
      </c>
      <c r="P369" s="16" t="e">
        <f t="shared" ca="1" si="29"/>
        <v>#N/A</v>
      </c>
      <c r="Q369" s="26">
        <f t="shared" si="27"/>
        <v>46529</v>
      </c>
    </row>
    <row r="370" spans="3:17" ht="13.5">
      <c r="C370" s="2">
        <v>356</v>
      </c>
      <c r="D370" s="26">
        <f t="shared" si="28"/>
        <v>46530</v>
      </c>
      <c r="E370" s="41" t="e">
        <f ca="1">豚モデル!E370</f>
        <v>#N/A</v>
      </c>
      <c r="F370" s="68" t="e">
        <f ca="1">豚モデル!F370</f>
        <v>#N/A</v>
      </c>
      <c r="G370" s="41"/>
      <c r="I370" s="3" t="e">
        <f t="shared" ca="1" si="26"/>
        <v>#N/A</v>
      </c>
      <c r="J370" s="3" t="e">
        <f t="shared" ca="1" si="30"/>
        <v>#N/A</v>
      </c>
      <c r="M370" s="3"/>
      <c r="O370" s="2">
        <v>356</v>
      </c>
      <c r="P370" s="16" t="e">
        <f t="shared" ca="1" si="29"/>
        <v>#N/A</v>
      </c>
      <c r="Q370" s="26">
        <f t="shared" si="27"/>
        <v>46530</v>
      </c>
    </row>
    <row r="371" spans="3:17" ht="13.5">
      <c r="C371" s="2">
        <v>357</v>
      </c>
      <c r="D371" s="26">
        <f t="shared" si="28"/>
        <v>46531</v>
      </c>
      <c r="E371" s="41" t="e">
        <f ca="1">豚モデル!E371</f>
        <v>#N/A</v>
      </c>
      <c r="F371" s="68" t="e">
        <f ca="1">豚モデル!F371</f>
        <v>#N/A</v>
      </c>
      <c r="G371" s="41"/>
      <c r="I371" s="3" t="e">
        <f t="shared" ca="1" si="26"/>
        <v>#N/A</v>
      </c>
      <c r="J371" s="3" t="e">
        <f t="shared" ca="1" si="30"/>
        <v>#N/A</v>
      </c>
      <c r="M371" s="3"/>
      <c r="O371" s="2">
        <v>357</v>
      </c>
      <c r="P371" s="16" t="e">
        <f t="shared" ca="1" si="29"/>
        <v>#N/A</v>
      </c>
      <c r="Q371" s="26">
        <f t="shared" si="27"/>
        <v>46531</v>
      </c>
    </row>
    <row r="372" spans="3:17" ht="13.5">
      <c r="C372" s="2">
        <v>358</v>
      </c>
      <c r="D372" s="26">
        <f t="shared" si="28"/>
        <v>46532</v>
      </c>
      <c r="E372" s="41" t="e">
        <f ca="1">豚モデル!E372</f>
        <v>#N/A</v>
      </c>
      <c r="F372" s="68" t="e">
        <f ca="1">豚モデル!F372</f>
        <v>#N/A</v>
      </c>
      <c r="G372" s="41"/>
      <c r="I372" s="3" t="e">
        <f t="shared" ca="1" si="26"/>
        <v>#N/A</v>
      </c>
      <c r="J372" s="3" t="e">
        <f t="shared" ca="1" si="30"/>
        <v>#N/A</v>
      </c>
      <c r="M372" s="3"/>
      <c r="O372" s="2">
        <v>358</v>
      </c>
      <c r="P372" s="16" t="e">
        <f t="shared" ca="1" si="29"/>
        <v>#N/A</v>
      </c>
      <c r="Q372" s="26">
        <f t="shared" si="27"/>
        <v>46532</v>
      </c>
    </row>
    <row r="373" spans="3:17" ht="13.5">
      <c r="C373" s="2">
        <v>359</v>
      </c>
      <c r="D373" s="26">
        <f t="shared" si="28"/>
        <v>46533</v>
      </c>
      <c r="E373" s="41" t="e">
        <f ca="1">豚モデル!E373</f>
        <v>#N/A</v>
      </c>
      <c r="F373" s="68" t="e">
        <f ca="1">豚モデル!F373</f>
        <v>#N/A</v>
      </c>
      <c r="G373" s="41"/>
      <c r="I373" s="3" t="e">
        <f t="shared" ca="1" si="26"/>
        <v>#N/A</v>
      </c>
      <c r="J373" s="3" t="e">
        <f t="shared" ca="1" si="30"/>
        <v>#N/A</v>
      </c>
      <c r="M373" s="3"/>
      <c r="O373" s="2">
        <v>359</v>
      </c>
      <c r="P373" s="16" t="e">
        <f t="shared" ca="1" si="29"/>
        <v>#N/A</v>
      </c>
      <c r="Q373" s="26">
        <f t="shared" si="27"/>
        <v>46533</v>
      </c>
    </row>
    <row r="374" spans="3:17" ht="13.5">
      <c r="C374" s="2">
        <v>360</v>
      </c>
      <c r="D374" s="26">
        <f t="shared" si="28"/>
        <v>46534</v>
      </c>
      <c r="E374" s="41" t="e">
        <f ca="1">豚モデル!E374</f>
        <v>#N/A</v>
      </c>
      <c r="F374" s="68" t="e">
        <f ca="1">豚モデル!F374</f>
        <v>#N/A</v>
      </c>
      <c r="G374" s="41"/>
      <c r="I374" s="3" t="e">
        <f t="shared" ca="1" si="26"/>
        <v>#N/A</v>
      </c>
      <c r="J374" s="3" t="e">
        <f t="shared" ca="1" si="30"/>
        <v>#N/A</v>
      </c>
      <c r="M374" s="3"/>
      <c r="O374" s="2">
        <v>360</v>
      </c>
      <c r="P374" s="16" t="e">
        <f t="shared" ca="1" si="29"/>
        <v>#N/A</v>
      </c>
      <c r="Q374" s="26">
        <f t="shared" si="27"/>
        <v>46534</v>
      </c>
    </row>
    <row r="375" spans="3:17" ht="13.5">
      <c r="C375" s="2">
        <v>361</v>
      </c>
      <c r="D375" s="26">
        <f t="shared" si="28"/>
        <v>46535</v>
      </c>
      <c r="E375" s="41" t="e">
        <f ca="1">豚モデル!E375</f>
        <v>#N/A</v>
      </c>
      <c r="F375" s="68" t="e">
        <f ca="1">豚モデル!F375</f>
        <v>#N/A</v>
      </c>
      <c r="G375" s="41"/>
      <c r="I375" s="3" t="e">
        <f t="shared" ca="1" si="26"/>
        <v>#N/A</v>
      </c>
      <c r="J375" s="3" t="e">
        <f t="shared" ca="1" si="30"/>
        <v>#N/A</v>
      </c>
      <c r="M375" s="3"/>
      <c r="O375" s="2">
        <v>361</v>
      </c>
      <c r="P375" s="16" t="e">
        <f t="shared" ca="1" si="29"/>
        <v>#N/A</v>
      </c>
      <c r="Q375" s="26">
        <f t="shared" si="27"/>
        <v>46535</v>
      </c>
    </row>
    <row r="376" spans="3:17" ht="13.5">
      <c r="C376" s="2">
        <v>362</v>
      </c>
      <c r="D376" s="26">
        <f t="shared" si="28"/>
        <v>46536</v>
      </c>
      <c r="E376" s="41" t="e">
        <f ca="1">豚モデル!E376</f>
        <v>#N/A</v>
      </c>
      <c r="F376" s="68" t="e">
        <f ca="1">豚モデル!F376</f>
        <v>#N/A</v>
      </c>
      <c r="G376" s="41"/>
      <c r="I376" s="3" t="e">
        <f t="shared" ca="1" si="26"/>
        <v>#N/A</v>
      </c>
      <c r="J376" s="3" t="e">
        <f t="shared" ca="1" si="30"/>
        <v>#N/A</v>
      </c>
      <c r="M376" s="3"/>
      <c r="O376" s="2">
        <v>362</v>
      </c>
      <c r="P376" s="16" t="e">
        <f t="shared" ca="1" si="29"/>
        <v>#N/A</v>
      </c>
      <c r="Q376" s="26">
        <f t="shared" si="27"/>
        <v>46536</v>
      </c>
    </row>
    <row r="377" spans="3:17" ht="13.5">
      <c r="C377" s="2">
        <v>363</v>
      </c>
      <c r="D377" s="26">
        <f t="shared" si="28"/>
        <v>46537</v>
      </c>
      <c r="E377" s="41" t="e">
        <f ca="1">豚モデル!E377</f>
        <v>#N/A</v>
      </c>
      <c r="F377" s="68" t="e">
        <f ca="1">豚モデル!F377</f>
        <v>#N/A</v>
      </c>
      <c r="G377" s="41"/>
      <c r="I377" s="3" t="e">
        <f t="shared" ca="1" si="26"/>
        <v>#N/A</v>
      </c>
      <c r="J377" s="3" t="e">
        <f t="shared" ca="1" si="30"/>
        <v>#N/A</v>
      </c>
      <c r="M377" s="3"/>
      <c r="O377" s="2">
        <v>363</v>
      </c>
      <c r="P377" s="16" t="e">
        <f t="shared" ca="1" si="29"/>
        <v>#N/A</v>
      </c>
      <c r="Q377" s="26">
        <f t="shared" si="27"/>
        <v>46537</v>
      </c>
    </row>
    <row r="378" spans="3:17" ht="13.5">
      <c r="C378" s="2">
        <v>364</v>
      </c>
      <c r="D378" s="26">
        <f t="shared" si="28"/>
        <v>46538</v>
      </c>
      <c r="E378" s="41" t="e">
        <f ca="1">豚モデル!E378</f>
        <v>#N/A</v>
      </c>
      <c r="F378" s="68" t="e">
        <f ca="1">豚モデル!F378</f>
        <v>#N/A</v>
      </c>
      <c r="G378" s="41"/>
      <c r="I378" s="3" t="e">
        <f t="shared" ca="1" si="26"/>
        <v>#N/A</v>
      </c>
      <c r="J378" s="3" t="e">
        <f t="shared" ca="1" si="30"/>
        <v>#N/A</v>
      </c>
      <c r="M378" s="3"/>
      <c r="O378" s="2">
        <v>364</v>
      </c>
      <c r="P378" s="16" t="e">
        <f t="shared" ca="1" si="29"/>
        <v>#N/A</v>
      </c>
      <c r="Q378" s="26">
        <f t="shared" si="27"/>
        <v>46538</v>
      </c>
    </row>
    <row r="379" spans="3:17" ht="13.5">
      <c r="C379" s="2">
        <v>365</v>
      </c>
      <c r="D379" s="26">
        <f t="shared" si="28"/>
        <v>46539</v>
      </c>
      <c r="E379" s="41" t="e">
        <f ca="1">豚モデル!E379</f>
        <v>#N/A</v>
      </c>
      <c r="F379" s="68" t="e">
        <f ca="1">豚モデル!F379</f>
        <v>#N/A</v>
      </c>
      <c r="G379" s="41"/>
      <c r="I379" s="3" t="e">
        <f t="shared" ca="1" si="26"/>
        <v>#N/A</v>
      </c>
      <c r="J379" s="3" t="e">
        <f t="shared" ca="1" si="30"/>
        <v>#N/A</v>
      </c>
      <c r="M379" s="3"/>
      <c r="O379" s="2">
        <v>365</v>
      </c>
      <c r="P379" s="16" t="e">
        <f t="shared" ca="1" si="29"/>
        <v>#N/A</v>
      </c>
      <c r="Q379" s="26">
        <f t="shared" si="27"/>
        <v>46539</v>
      </c>
    </row>
    <row r="380" spans="3:17" ht="13.5">
      <c r="C380" s="2">
        <v>366</v>
      </c>
      <c r="D380" s="26">
        <f t="shared" si="28"/>
        <v>46540</v>
      </c>
      <c r="E380" s="41" t="e">
        <f ca="1">豚モデル!E380</f>
        <v>#N/A</v>
      </c>
      <c r="F380" s="68" t="e">
        <f ca="1">豚モデル!F380</f>
        <v>#N/A</v>
      </c>
      <c r="G380" s="41"/>
      <c r="I380" s="3" t="e">
        <f t="shared" ca="1" si="26"/>
        <v>#N/A</v>
      </c>
      <c r="J380" s="3" t="e">
        <f t="shared" ca="1" si="30"/>
        <v>#N/A</v>
      </c>
      <c r="M380" s="3"/>
      <c r="O380" s="2">
        <v>366</v>
      </c>
      <c r="P380" s="16" t="e">
        <f t="shared" ca="1" si="29"/>
        <v>#N/A</v>
      </c>
      <c r="Q380" s="26">
        <f t="shared" si="27"/>
        <v>46540</v>
      </c>
    </row>
    <row r="381" spans="3:17" ht="13.5">
      <c r="C381" s="2">
        <v>367</v>
      </c>
      <c r="D381" s="26">
        <f t="shared" si="28"/>
        <v>46541</v>
      </c>
      <c r="E381" s="41" t="e">
        <f ca="1">豚モデル!E381</f>
        <v>#N/A</v>
      </c>
      <c r="F381" s="68" t="e">
        <f ca="1">豚モデル!F381</f>
        <v>#N/A</v>
      </c>
      <c r="G381" s="41"/>
      <c r="I381" s="3" t="e">
        <f t="shared" ca="1" si="26"/>
        <v>#N/A</v>
      </c>
      <c r="J381" s="3" t="e">
        <f t="shared" ca="1" si="30"/>
        <v>#N/A</v>
      </c>
      <c r="M381" s="3"/>
      <c r="O381" s="2">
        <v>367</v>
      </c>
      <c r="P381" s="16" t="e">
        <f t="shared" ca="1" si="29"/>
        <v>#N/A</v>
      </c>
      <c r="Q381" s="26">
        <f t="shared" si="27"/>
        <v>46541</v>
      </c>
    </row>
    <row r="382" spans="3:17" ht="13.5">
      <c r="C382" s="2">
        <v>368</v>
      </c>
      <c r="D382" s="26">
        <f t="shared" si="28"/>
        <v>46542</v>
      </c>
      <c r="E382" s="41" t="e">
        <f ca="1">豚モデル!E382</f>
        <v>#N/A</v>
      </c>
      <c r="F382" s="68" t="e">
        <f ca="1">豚モデル!F382</f>
        <v>#N/A</v>
      </c>
      <c r="G382" s="41"/>
      <c r="I382" s="3" t="e">
        <f t="shared" ca="1" si="26"/>
        <v>#N/A</v>
      </c>
      <c r="J382" s="3" t="e">
        <f t="shared" ca="1" si="30"/>
        <v>#N/A</v>
      </c>
      <c r="M382" s="3"/>
      <c r="O382" s="2">
        <v>368</v>
      </c>
      <c r="P382" s="16" t="e">
        <f t="shared" ca="1" si="29"/>
        <v>#N/A</v>
      </c>
      <c r="Q382" s="26">
        <f t="shared" si="27"/>
        <v>46542</v>
      </c>
    </row>
    <row r="383" spans="3:17" ht="13.5">
      <c r="C383" s="2">
        <v>369</v>
      </c>
      <c r="D383" s="26">
        <f t="shared" si="28"/>
        <v>46543</v>
      </c>
      <c r="E383" s="41" t="e">
        <f ca="1">豚モデル!E383</f>
        <v>#N/A</v>
      </c>
      <c r="F383" s="68" t="e">
        <f ca="1">豚モデル!F383</f>
        <v>#N/A</v>
      </c>
      <c r="G383" s="41"/>
      <c r="I383" s="3" t="e">
        <f t="shared" ca="1" si="26"/>
        <v>#N/A</v>
      </c>
      <c r="J383" s="3" t="e">
        <f t="shared" ca="1" si="30"/>
        <v>#N/A</v>
      </c>
      <c r="M383" s="3"/>
      <c r="O383" s="2">
        <v>369</v>
      </c>
      <c r="P383" s="16" t="e">
        <f t="shared" ca="1" si="29"/>
        <v>#N/A</v>
      </c>
      <c r="Q383" s="26">
        <f t="shared" si="27"/>
        <v>46543</v>
      </c>
    </row>
    <row r="384" spans="3:17" ht="13.5">
      <c r="C384" s="2">
        <v>370</v>
      </c>
      <c r="D384" s="26">
        <f t="shared" si="28"/>
        <v>46544</v>
      </c>
      <c r="E384" s="41" t="e">
        <f ca="1">豚モデル!E384</f>
        <v>#N/A</v>
      </c>
      <c r="F384" s="68" t="e">
        <f ca="1">豚モデル!F384</f>
        <v>#N/A</v>
      </c>
      <c r="G384" s="41"/>
      <c r="I384" s="3" t="e">
        <f t="shared" ca="1" si="26"/>
        <v>#N/A</v>
      </c>
      <c r="J384" s="3" t="e">
        <f t="shared" ca="1" si="30"/>
        <v>#N/A</v>
      </c>
      <c r="M384" s="3"/>
      <c r="O384" s="2">
        <v>370</v>
      </c>
      <c r="P384" s="16" t="e">
        <f t="shared" ca="1" si="29"/>
        <v>#N/A</v>
      </c>
      <c r="Q384" s="26">
        <f t="shared" si="27"/>
        <v>46544</v>
      </c>
    </row>
    <row r="385" spans="3:17" ht="13.5">
      <c r="C385" s="2">
        <v>371</v>
      </c>
      <c r="D385" s="26">
        <f t="shared" si="28"/>
        <v>46545</v>
      </c>
      <c r="E385" s="41" t="e">
        <f ca="1">豚モデル!E385</f>
        <v>#N/A</v>
      </c>
      <c r="F385" s="68" t="e">
        <f ca="1">豚モデル!F385</f>
        <v>#N/A</v>
      </c>
      <c r="G385" s="41"/>
      <c r="I385" s="3" t="e">
        <f t="shared" ca="1" si="26"/>
        <v>#N/A</v>
      </c>
      <c r="J385" s="3" t="e">
        <f t="shared" ca="1" si="30"/>
        <v>#N/A</v>
      </c>
      <c r="M385" s="3"/>
      <c r="O385" s="2">
        <v>371</v>
      </c>
      <c r="P385" s="16" t="e">
        <f t="shared" ca="1" si="29"/>
        <v>#N/A</v>
      </c>
      <c r="Q385" s="26">
        <f t="shared" si="27"/>
        <v>46545</v>
      </c>
    </row>
    <row r="386" spans="3:17" ht="13.5">
      <c r="C386" s="2">
        <v>372</v>
      </c>
      <c r="D386" s="26">
        <f t="shared" si="28"/>
        <v>46546</v>
      </c>
      <c r="E386" s="41" t="e">
        <f ca="1">豚モデル!E386</f>
        <v>#N/A</v>
      </c>
      <c r="F386" s="68" t="e">
        <f ca="1">豚モデル!F386</f>
        <v>#N/A</v>
      </c>
      <c r="G386" s="41"/>
      <c r="I386" s="3" t="e">
        <f t="shared" ca="1" si="26"/>
        <v>#N/A</v>
      </c>
      <c r="J386" s="3" t="e">
        <f t="shared" ca="1" si="30"/>
        <v>#N/A</v>
      </c>
      <c r="M386" s="3"/>
      <c r="O386" s="2">
        <v>372</v>
      </c>
      <c r="P386" s="16" t="e">
        <f t="shared" ca="1" si="29"/>
        <v>#N/A</v>
      </c>
      <c r="Q386" s="26">
        <f t="shared" si="27"/>
        <v>46546</v>
      </c>
    </row>
    <row r="387" spans="3:17" ht="13.5">
      <c r="C387" s="2">
        <v>373</v>
      </c>
      <c r="D387" s="26">
        <f t="shared" si="28"/>
        <v>46547</v>
      </c>
      <c r="E387" s="41" t="e">
        <f ca="1">豚モデル!E387</f>
        <v>#N/A</v>
      </c>
      <c r="F387" s="68" t="e">
        <f ca="1">豚モデル!F387</f>
        <v>#N/A</v>
      </c>
      <c r="G387" s="41"/>
      <c r="I387" s="3" t="e">
        <f t="shared" ca="1" si="26"/>
        <v>#N/A</v>
      </c>
      <c r="J387" s="3" t="e">
        <f t="shared" ca="1" si="30"/>
        <v>#N/A</v>
      </c>
      <c r="M387" s="3"/>
      <c r="O387" s="2">
        <v>373</v>
      </c>
      <c r="P387" s="16" t="e">
        <f t="shared" ca="1" si="29"/>
        <v>#N/A</v>
      </c>
      <c r="Q387" s="26">
        <f t="shared" si="27"/>
        <v>46547</v>
      </c>
    </row>
    <row r="388" spans="3:17" ht="13.5">
      <c r="C388" s="2">
        <v>374</v>
      </c>
      <c r="D388" s="26">
        <f t="shared" si="28"/>
        <v>46548</v>
      </c>
      <c r="E388" s="41" t="e">
        <f ca="1">豚モデル!E388</f>
        <v>#N/A</v>
      </c>
      <c r="F388" s="68" t="e">
        <f ca="1">豚モデル!F388</f>
        <v>#N/A</v>
      </c>
      <c r="G388" s="41"/>
      <c r="I388" s="3" t="e">
        <f t="shared" ca="1" si="26"/>
        <v>#N/A</v>
      </c>
      <c r="J388" s="3" t="e">
        <f t="shared" ca="1" si="30"/>
        <v>#N/A</v>
      </c>
      <c r="M388" s="3"/>
      <c r="O388" s="2">
        <v>374</v>
      </c>
      <c r="P388" s="16" t="e">
        <f t="shared" ca="1" si="29"/>
        <v>#N/A</v>
      </c>
      <c r="Q388" s="26">
        <f t="shared" si="27"/>
        <v>46548</v>
      </c>
    </row>
    <row r="389" spans="3:17" ht="13.5">
      <c r="C389" s="2">
        <v>375</v>
      </c>
      <c r="D389" s="26">
        <f t="shared" si="28"/>
        <v>46549</v>
      </c>
      <c r="E389" s="41" t="e">
        <f ca="1">豚モデル!E389</f>
        <v>#N/A</v>
      </c>
      <c r="F389" s="68" t="e">
        <f ca="1">豚モデル!F389</f>
        <v>#N/A</v>
      </c>
      <c r="G389" s="41"/>
      <c r="I389" s="3" t="e">
        <f t="shared" ca="1" si="26"/>
        <v>#N/A</v>
      </c>
      <c r="J389" s="3" t="e">
        <f t="shared" ca="1" si="30"/>
        <v>#N/A</v>
      </c>
      <c r="M389" s="3"/>
      <c r="O389" s="2">
        <v>375</v>
      </c>
      <c r="P389" s="16" t="e">
        <f t="shared" ca="1" si="29"/>
        <v>#N/A</v>
      </c>
      <c r="Q389" s="26">
        <f t="shared" si="27"/>
        <v>46549</v>
      </c>
    </row>
    <row r="390" spans="3:17" ht="13.5">
      <c r="C390" s="2">
        <v>376</v>
      </c>
      <c r="D390" s="26">
        <f t="shared" si="28"/>
        <v>46550</v>
      </c>
      <c r="E390" s="41" t="e">
        <f ca="1">豚モデル!E390</f>
        <v>#N/A</v>
      </c>
      <c r="F390" s="68" t="e">
        <f ca="1">豚モデル!F390</f>
        <v>#N/A</v>
      </c>
      <c r="G390" s="41"/>
      <c r="I390" s="3" t="e">
        <f t="shared" ca="1" si="26"/>
        <v>#N/A</v>
      </c>
      <c r="J390" s="3" t="e">
        <f t="shared" ca="1" si="30"/>
        <v>#N/A</v>
      </c>
      <c r="M390" s="3"/>
      <c r="O390" s="2">
        <v>376</v>
      </c>
      <c r="P390" s="16" t="e">
        <f t="shared" ca="1" si="29"/>
        <v>#N/A</v>
      </c>
      <c r="Q390" s="26">
        <f t="shared" si="27"/>
        <v>46550</v>
      </c>
    </row>
    <row r="391" spans="3:17" ht="13.5">
      <c r="C391" s="2">
        <v>377</v>
      </c>
      <c r="D391" s="26">
        <f t="shared" si="28"/>
        <v>46551</v>
      </c>
      <c r="E391" s="41" t="e">
        <f ca="1">豚モデル!E391</f>
        <v>#N/A</v>
      </c>
      <c r="F391" s="68" t="e">
        <f ca="1">豚モデル!F391</f>
        <v>#N/A</v>
      </c>
      <c r="G391" s="41"/>
      <c r="I391" s="3" t="e">
        <f t="shared" ca="1" si="26"/>
        <v>#N/A</v>
      </c>
      <c r="J391" s="3" t="e">
        <f t="shared" ca="1" si="30"/>
        <v>#N/A</v>
      </c>
      <c r="M391" s="3"/>
      <c r="O391" s="2">
        <v>377</v>
      </c>
      <c r="P391" s="16" t="e">
        <f t="shared" ca="1" si="29"/>
        <v>#N/A</v>
      </c>
      <c r="Q391" s="26">
        <f t="shared" si="27"/>
        <v>46551</v>
      </c>
    </row>
    <row r="392" spans="3:17" ht="13.5">
      <c r="C392" s="2">
        <v>378</v>
      </c>
      <c r="D392" s="26">
        <f t="shared" si="28"/>
        <v>46552</v>
      </c>
      <c r="E392" s="41" t="e">
        <f ca="1">豚モデル!E392</f>
        <v>#N/A</v>
      </c>
      <c r="F392" s="68" t="e">
        <f ca="1">豚モデル!F392</f>
        <v>#N/A</v>
      </c>
      <c r="G392" s="41"/>
      <c r="I392" s="3" t="e">
        <f t="shared" ca="1" si="26"/>
        <v>#N/A</v>
      </c>
      <c r="J392" s="3" t="e">
        <f t="shared" ca="1" si="30"/>
        <v>#N/A</v>
      </c>
      <c r="M392" s="3"/>
      <c r="O392" s="2">
        <v>378</v>
      </c>
      <c r="P392" s="16" t="e">
        <f t="shared" ca="1" si="29"/>
        <v>#N/A</v>
      </c>
      <c r="Q392" s="26">
        <f t="shared" si="27"/>
        <v>46552</v>
      </c>
    </row>
    <row r="393" spans="3:17" ht="13.5">
      <c r="C393" s="2">
        <v>379</v>
      </c>
      <c r="D393" s="26">
        <f t="shared" si="28"/>
        <v>46553</v>
      </c>
      <c r="E393" s="41" t="e">
        <f ca="1">豚モデル!E393</f>
        <v>#N/A</v>
      </c>
      <c r="F393" s="68" t="e">
        <f ca="1">豚モデル!F393</f>
        <v>#N/A</v>
      </c>
      <c r="G393" s="41"/>
      <c r="I393" s="3" t="e">
        <f t="shared" ca="1" si="26"/>
        <v>#N/A</v>
      </c>
      <c r="J393" s="3" t="e">
        <f t="shared" ca="1" si="30"/>
        <v>#N/A</v>
      </c>
      <c r="M393" s="3"/>
      <c r="O393" s="2">
        <v>379</v>
      </c>
      <c r="P393" s="16" t="e">
        <f t="shared" ca="1" si="29"/>
        <v>#N/A</v>
      </c>
      <c r="Q393" s="26">
        <f t="shared" si="27"/>
        <v>46553</v>
      </c>
    </row>
    <row r="394" spans="3:17" ht="13.5">
      <c r="C394" s="2">
        <v>380</v>
      </c>
      <c r="D394" s="26">
        <f t="shared" si="28"/>
        <v>46554</v>
      </c>
      <c r="E394" s="41" t="e">
        <f ca="1">豚モデル!E394</f>
        <v>#N/A</v>
      </c>
      <c r="F394" s="68" t="e">
        <f ca="1">豚モデル!F394</f>
        <v>#N/A</v>
      </c>
      <c r="G394" s="41"/>
      <c r="I394" s="3" t="e">
        <f t="shared" ca="1" si="26"/>
        <v>#N/A</v>
      </c>
      <c r="J394" s="3" t="e">
        <f t="shared" ca="1" si="30"/>
        <v>#N/A</v>
      </c>
      <c r="M394" s="3"/>
      <c r="O394" s="2">
        <v>380</v>
      </c>
      <c r="P394" s="16" t="e">
        <f t="shared" ca="1" si="29"/>
        <v>#N/A</v>
      </c>
      <c r="Q394" s="26">
        <f t="shared" si="27"/>
        <v>46554</v>
      </c>
    </row>
    <row r="395" spans="3:17" ht="13.5">
      <c r="C395" s="2">
        <v>381</v>
      </c>
      <c r="D395" s="26">
        <f t="shared" si="28"/>
        <v>46555</v>
      </c>
      <c r="E395" s="41" t="e">
        <f ca="1">豚モデル!E395</f>
        <v>#N/A</v>
      </c>
      <c r="F395" s="68" t="e">
        <f ca="1">豚モデル!F395</f>
        <v>#N/A</v>
      </c>
      <c r="G395" s="41"/>
      <c r="I395" s="3" t="e">
        <f t="shared" ca="1" si="26"/>
        <v>#N/A</v>
      </c>
      <c r="J395" s="3" t="e">
        <f t="shared" ca="1" si="30"/>
        <v>#N/A</v>
      </c>
      <c r="M395" s="3"/>
      <c r="O395" s="2">
        <v>381</v>
      </c>
      <c r="P395" s="16" t="e">
        <f t="shared" ca="1" si="29"/>
        <v>#N/A</v>
      </c>
      <c r="Q395" s="26">
        <f t="shared" si="27"/>
        <v>46555</v>
      </c>
    </row>
    <row r="396" spans="3:17" ht="13.5">
      <c r="C396" s="2">
        <v>382</v>
      </c>
      <c r="D396" s="26">
        <f t="shared" si="28"/>
        <v>46556</v>
      </c>
      <c r="E396" s="41" t="e">
        <f ca="1">豚モデル!E396</f>
        <v>#N/A</v>
      </c>
      <c r="F396" s="68" t="e">
        <f ca="1">豚モデル!F396</f>
        <v>#N/A</v>
      </c>
      <c r="G396" s="41"/>
      <c r="I396" s="3" t="e">
        <f t="shared" ca="1" si="26"/>
        <v>#N/A</v>
      </c>
      <c r="J396" s="3" t="e">
        <f t="shared" ca="1" si="30"/>
        <v>#N/A</v>
      </c>
      <c r="M396" s="3"/>
      <c r="O396" s="2">
        <v>382</v>
      </c>
      <c r="P396" s="16" t="e">
        <f t="shared" ca="1" si="29"/>
        <v>#N/A</v>
      </c>
      <c r="Q396" s="26">
        <f t="shared" si="27"/>
        <v>46556</v>
      </c>
    </row>
    <row r="397" spans="3:17" ht="13.5">
      <c r="C397" s="2">
        <v>383</v>
      </c>
      <c r="D397" s="26">
        <f t="shared" si="28"/>
        <v>46557</v>
      </c>
      <c r="E397" s="41" t="e">
        <f ca="1">豚モデル!E397</f>
        <v>#N/A</v>
      </c>
      <c r="F397" s="68" t="e">
        <f ca="1">豚モデル!F397</f>
        <v>#N/A</v>
      </c>
      <c r="G397" s="41"/>
      <c r="I397" s="3" t="e">
        <f t="shared" ca="1" si="26"/>
        <v>#N/A</v>
      </c>
      <c r="J397" s="3" t="e">
        <f t="shared" ca="1" si="30"/>
        <v>#N/A</v>
      </c>
      <c r="M397" s="3"/>
      <c r="O397" s="2">
        <v>383</v>
      </c>
      <c r="P397" s="16" t="e">
        <f t="shared" ca="1" si="29"/>
        <v>#N/A</v>
      </c>
      <c r="Q397" s="26">
        <f t="shared" si="27"/>
        <v>46557</v>
      </c>
    </row>
    <row r="398" spans="3:17" ht="13.5">
      <c r="C398" s="2">
        <v>384</v>
      </c>
      <c r="D398" s="26">
        <f t="shared" si="28"/>
        <v>46558</v>
      </c>
      <c r="E398" s="41" t="e">
        <f ca="1">豚モデル!E398</f>
        <v>#N/A</v>
      </c>
      <c r="F398" s="68" t="e">
        <f ca="1">豚モデル!F398</f>
        <v>#N/A</v>
      </c>
      <c r="G398" s="41"/>
      <c r="I398" s="3" t="e">
        <f t="shared" ca="1" si="26"/>
        <v>#N/A</v>
      </c>
      <c r="J398" s="3" t="e">
        <f t="shared" ca="1" si="30"/>
        <v>#N/A</v>
      </c>
      <c r="M398" s="3"/>
      <c r="O398" s="2">
        <v>384</v>
      </c>
      <c r="P398" s="16" t="e">
        <f t="shared" ca="1" si="29"/>
        <v>#N/A</v>
      </c>
      <c r="Q398" s="26">
        <f t="shared" si="27"/>
        <v>46558</v>
      </c>
    </row>
    <row r="399" spans="3:17" ht="13.5">
      <c r="C399" s="2">
        <v>385</v>
      </c>
      <c r="D399" s="26">
        <f t="shared" si="28"/>
        <v>46559</v>
      </c>
      <c r="E399" s="41" t="e">
        <f ca="1">豚モデル!E399</f>
        <v>#N/A</v>
      </c>
      <c r="F399" s="68" t="e">
        <f ca="1">豚モデル!F399</f>
        <v>#N/A</v>
      </c>
      <c r="G399" s="41"/>
      <c r="I399" s="3" t="e">
        <f t="shared" ref="I399:I439" ca="1" si="31">EXP($B$3*(E399-25)/(1.987*(273+E399)*298))</f>
        <v>#N/A</v>
      </c>
      <c r="J399" s="3" t="e">
        <f t="shared" ca="1" si="30"/>
        <v>#N/A</v>
      </c>
      <c r="M399" s="3"/>
      <c r="O399" s="2">
        <v>385</v>
      </c>
      <c r="P399" s="16" t="e">
        <f t="shared" ca="1" si="29"/>
        <v>#N/A</v>
      </c>
      <c r="Q399" s="26">
        <f t="shared" ref="Q399:Q439" si="32">D399</f>
        <v>46559</v>
      </c>
    </row>
    <row r="400" spans="3:17" ht="13.5">
      <c r="C400" s="2">
        <v>386</v>
      </c>
      <c r="D400" s="26">
        <f t="shared" ref="D400:D439" si="33">D399+1</f>
        <v>46560</v>
      </c>
      <c r="E400" s="41" t="e">
        <f ca="1">豚モデル!E400</f>
        <v>#N/A</v>
      </c>
      <c r="F400" s="68" t="e">
        <f ca="1">豚モデル!F400</f>
        <v>#N/A</v>
      </c>
      <c r="G400" s="41"/>
      <c r="I400" s="3" t="e">
        <f t="shared" ca="1" si="31"/>
        <v>#N/A</v>
      </c>
      <c r="J400" s="3" t="e">
        <f t="shared" ca="1" si="30"/>
        <v>#N/A</v>
      </c>
      <c r="M400" s="3"/>
      <c r="O400" s="2">
        <v>386</v>
      </c>
      <c r="P400" s="16" t="e">
        <f t="shared" ref="P400:P439" ca="1" si="34">$B$5*(1-EXP(-$B$7*J400))</f>
        <v>#N/A</v>
      </c>
      <c r="Q400" s="26">
        <f t="shared" si="32"/>
        <v>46560</v>
      </c>
    </row>
    <row r="401" spans="3:17" ht="13.5">
      <c r="C401" s="2">
        <v>387</v>
      </c>
      <c r="D401" s="26">
        <f t="shared" si="33"/>
        <v>46561</v>
      </c>
      <c r="E401" s="41" t="e">
        <f ca="1">豚モデル!E401</f>
        <v>#N/A</v>
      </c>
      <c r="F401" s="68" t="e">
        <f ca="1">豚モデル!F401</f>
        <v>#N/A</v>
      </c>
      <c r="G401" s="41"/>
      <c r="I401" s="3" t="e">
        <f t="shared" ca="1" si="31"/>
        <v>#N/A</v>
      </c>
      <c r="J401" s="3" t="e">
        <f t="shared" ca="1" si="30"/>
        <v>#N/A</v>
      </c>
      <c r="M401" s="3"/>
      <c r="O401" s="2">
        <v>387</v>
      </c>
      <c r="P401" s="16" t="e">
        <f t="shared" ca="1" si="34"/>
        <v>#N/A</v>
      </c>
      <c r="Q401" s="26">
        <f t="shared" si="32"/>
        <v>46561</v>
      </c>
    </row>
    <row r="402" spans="3:17" ht="13.5">
      <c r="C402" s="2">
        <v>388</v>
      </c>
      <c r="D402" s="26">
        <f t="shared" si="33"/>
        <v>46562</v>
      </c>
      <c r="E402" s="41" t="e">
        <f ca="1">豚モデル!E402</f>
        <v>#N/A</v>
      </c>
      <c r="F402" s="68" t="e">
        <f ca="1">豚モデル!F402</f>
        <v>#N/A</v>
      </c>
      <c r="G402" s="41"/>
      <c r="I402" s="3" t="e">
        <f t="shared" ca="1" si="31"/>
        <v>#N/A</v>
      </c>
      <c r="J402" s="3" t="e">
        <f t="shared" ca="1" si="30"/>
        <v>#N/A</v>
      </c>
      <c r="M402" s="3"/>
      <c r="O402" s="2">
        <v>388</v>
      </c>
      <c r="P402" s="16" t="e">
        <f t="shared" ca="1" si="34"/>
        <v>#N/A</v>
      </c>
      <c r="Q402" s="26">
        <f t="shared" si="32"/>
        <v>46562</v>
      </c>
    </row>
    <row r="403" spans="3:17" ht="13.5">
      <c r="C403" s="2">
        <v>389</v>
      </c>
      <c r="D403" s="26">
        <f t="shared" si="33"/>
        <v>46563</v>
      </c>
      <c r="E403" s="41" t="e">
        <f ca="1">豚モデル!E403</f>
        <v>#N/A</v>
      </c>
      <c r="F403" s="68" t="e">
        <f ca="1">豚モデル!F403</f>
        <v>#N/A</v>
      </c>
      <c r="G403" s="41"/>
      <c r="I403" s="3" t="e">
        <f t="shared" ca="1" si="31"/>
        <v>#N/A</v>
      </c>
      <c r="J403" s="3" t="e">
        <f t="shared" ca="1" si="30"/>
        <v>#N/A</v>
      </c>
      <c r="M403" s="3"/>
      <c r="O403" s="2">
        <v>389</v>
      </c>
      <c r="P403" s="16" t="e">
        <f t="shared" ca="1" si="34"/>
        <v>#N/A</v>
      </c>
      <c r="Q403" s="26">
        <f t="shared" si="32"/>
        <v>46563</v>
      </c>
    </row>
    <row r="404" spans="3:17" ht="13.5">
      <c r="C404" s="2">
        <v>390</v>
      </c>
      <c r="D404" s="26">
        <f t="shared" si="33"/>
        <v>46564</v>
      </c>
      <c r="E404" s="41" t="e">
        <f ca="1">豚モデル!E404</f>
        <v>#N/A</v>
      </c>
      <c r="F404" s="68" t="e">
        <f ca="1">豚モデル!F404</f>
        <v>#N/A</v>
      </c>
      <c r="G404" s="41"/>
      <c r="I404" s="3" t="e">
        <f t="shared" ca="1" si="31"/>
        <v>#N/A</v>
      </c>
      <c r="J404" s="3" t="e">
        <f t="shared" ca="1" si="30"/>
        <v>#N/A</v>
      </c>
      <c r="M404" s="3"/>
      <c r="O404" s="2">
        <v>390</v>
      </c>
      <c r="P404" s="16" t="e">
        <f t="shared" ca="1" si="34"/>
        <v>#N/A</v>
      </c>
      <c r="Q404" s="26">
        <f t="shared" si="32"/>
        <v>46564</v>
      </c>
    </row>
    <row r="405" spans="3:17" ht="13.5">
      <c r="C405" s="2">
        <v>391</v>
      </c>
      <c r="D405" s="26">
        <f t="shared" si="33"/>
        <v>46565</v>
      </c>
      <c r="E405" s="41" t="e">
        <f ca="1">豚モデル!E405</f>
        <v>#N/A</v>
      </c>
      <c r="F405" s="68" t="e">
        <f ca="1">豚モデル!F405</f>
        <v>#N/A</v>
      </c>
      <c r="G405" s="41"/>
      <c r="I405" s="3" t="e">
        <f t="shared" ca="1" si="31"/>
        <v>#N/A</v>
      </c>
      <c r="J405" s="3" t="e">
        <f t="shared" ref="J405:J439" ca="1" si="35">J404+I404</f>
        <v>#N/A</v>
      </c>
      <c r="M405" s="3"/>
      <c r="O405" s="2">
        <v>391</v>
      </c>
      <c r="P405" s="16" t="e">
        <f t="shared" ca="1" si="34"/>
        <v>#N/A</v>
      </c>
      <c r="Q405" s="26">
        <f t="shared" si="32"/>
        <v>46565</v>
      </c>
    </row>
    <row r="406" spans="3:17" ht="13.5">
      <c r="C406" s="2">
        <v>392</v>
      </c>
      <c r="D406" s="26">
        <f t="shared" si="33"/>
        <v>46566</v>
      </c>
      <c r="E406" s="41" t="e">
        <f ca="1">豚モデル!E406</f>
        <v>#N/A</v>
      </c>
      <c r="F406" s="68" t="e">
        <f ca="1">豚モデル!F406</f>
        <v>#N/A</v>
      </c>
      <c r="G406" s="41"/>
      <c r="I406" s="3" t="e">
        <f t="shared" ca="1" si="31"/>
        <v>#N/A</v>
      </c>
      <c r="J406" s="3" t="e">
        <f t="shared" ca="1" si="35"/>
        <v>#N/A</v>
      </c>
      <c r="M406" s="3"/>
      <c r="O406" s="2">
        <v>392</v>
      </c>
      <c r="P406" s="16" t="e">
        <f t="shared" ca="1" si="34"/>
        <v>#N/A</v>
      </c>
      <c r="Q406" s="26">
        <f t="shared" si="32"/>
        <v>46566</v>
      </c>
    </row>
    <row r="407" spans="3:17" ht="13.5">
      <c r="C407" s="2">
        <v>393</v>
      </c>
      <c r="D407" s="26">
        <f t="shared" si="33"/>
        <v>46567</v>
      </c>
      <c r="E407" s="41" t="e">
        <f ca="1">豚モデル!E407</f>
        <v>#N/A</v>
      </c>
      <c r="F407" s="68" t="e">
        <f ca="1">豚モデル!F407</f>
        <v>#N/A</v>
      </c>
      <c r="G407" s="41"/>
      <c r="I407" s="3" t="e">
        <f t="shared" ca="1" si="31"/>
        <v>#N/A</v>
      </c>
      <c r="J407" s="3" t="e">
        <f t="shared" ca="1" si="35"/>
        <v>#N/A</v>
      </c>
      <c r="M407" s="3"/>
      <c r="O407" s="2">
        <v>393</v>
      </c>
      <c r="P407" s="16" t="e">
        <f t="shared" ca="1" si="34"/>
        <v>#N/A</v>
      </c>
      <c r="Q407" s="26">
        <f t="shared" si="32"/>
        <v>46567</v>
      </c>
    </row>
    <row r="408" spans="3:17" ht="13.5">
      <c r="C408" s="2">
        <v>394</v>
      </c>
      <c r="D408" s="26">
        <f t="shared" si="33"/>
        <v>46568</v>
      </c>
      <c r="E408" s="41" t="e">
        <f ca="1">豚モデル!E408</f>
        <v>#N/A</v>
      </c>
      <c r="F408" s="68" t="e">
        <f ca="1">豚モデル!F408</f>
        <v>#N/A</v>
      </c>
      <c r="G408" s="41"/>
      <c r="I408" s="3" t="e">
        <f t="shared" ca="1" si="31"/>
        <v>#N/A</v>
      </c>
      <c r="J408" s="3" t="e">
        <f t="shared" ca="1" si="35"/>
        <v>#N/A</v>
      </c>
      <c r="M408" s="3"/>
      <c r="O408" s="2">
        <v>394</v>
      </c>
      <c r="P408" s="16" t="e">
        <f t="shared" ca="1" si="34"/>
        <v>#N/A</v>
      </c>
      <c r="Q408" s="26">
        <f t="shared" si="32"/>
        <v>46568</v>
      </c>
    </row>
    <row r="409" spans="3:17" ht="13.5">
      <c r="C409" s="2">
        <v>395</v>
      </c>
      <c r="D409" s="26">
        <f t="shared" si="33"/>
        <v>46569</v>
      </c>
      <c r="E409" s="41" t="e">
        <f ca="1">豚モデル!E409</f>
        <v>#N/A</v>
      </c>
      <c r="F409" s="68" t="e">
        <f ca="1">豚モデル!F409</f>
        <v>#N/A</v>
      </c>
      <c r="G409" s="41"/>
      <c r="I409" s="3" t="e">
        <f t="shared" ca="1" si="31"/>
        <v>#N/A</v>
      </c>
      <c r="J409" s="3" t="e">
        <f t="shared" ca="1" si="35"/>
        <v>#N/A</v>
      </c>
      <c r="M409" s="3"/>
      <c r="O409" s="2">
        <v>395</v>
      </c>
      <c r="P409" s="16" t="e">
        <f t="shared" ca="1" si="34"/>
        <v>#N/A</v>
      </c>
      <c r="Q409" s="26">
        <f t="shared" si="32"/>
        <v>46569</v>
      </c>
    </row>
    <row r="410" spans="3:17" ht="13.5">
      <c r="C410" s="2">
        <v>396</v>
      </c>
      <c r="D410" s="26">
        <f t="shared" si="33"/>
        <v>46570</v>
      </c>
      <c r="E410" s="41" t="e">
        <f ca="1">豚モデル!E410</f>
        <v>#N/A</v>
      </c>
      <c r="F410" s="68" t="e">
        <f ca="1">豚モデル!F410</f>
        <v>#N/A</v>
      </c>
      <c r="G410" s="41"/>
      <c r="I410" s="3" t="e">
        <f t="shared" ca="1" si="31"/>
        <v>#N/A</v>
      </c>
      <c r="J410" s="3" t="e">
        <f t="shared" ca="1" si="35"/>
        <v>#N/A</v>
      </c>
      <c r="M410" s="3"/>
      <c r="O410" s="2">
        <v>396</v>
      </c>
      <c r="P410" s="16" t="e">
        <f t="shared" ca="1" si="34"/>
        <v>#N/A</v>
      </c>
      <c r="Q410" s="26">
        <f t="shared" si="32"/>
        <v>46570</v>
      </c>
    </row>
    <row r="411" spans="3:17" ht="13.5">
      <c r="C411" s="2">
        <v>397</v>
      </c>
      <c r="D411" s="26">
        <f t="shared" si="33"/>
        <v>46571</v>
      </c>
      <c r="E411" s="41" t="e">
        <f ca="1">豚モデル!E411</f>
        <v>#N/A</v>
      </c>
      <c r="F411" s="68" t="e">
        <f ca="1">豚モデル!F411</f>
        <v>#N/A</v>
      </c>
      <c r="G411" s="41"/>
      <c r="I411" s="3" t="e">
        <f t="shared" ca="1" si="31"/>
        <v>#N/A</v>
      </c>
      <c r="J411" s="3" t="e">
        <f t="shared" ca="1" si="35"/>
        <v>#N/A</v>
      </c>
      <c r="M411" s="3"/>
      <c r="O411" s="2">
        <v>397</v>
      </c>
      <c r="P411" s="16" t="e">
        <f t="shared" ca="1" si="34"/>
        <v>#N/A</v>
      </c>
      <c r="Q411" s="26">
        <f t="shared" si="32"/>
        <v>46571</v>
      </c>
    </row>
    <row r="412" spans="3:17" ht="13.5">
      <c r="C412" s="2">
        <v>398</v>
      </c>
      <c r="D412" s="26">
        <f t="shared" si="33"/>
        <v>46572</v>
      </c>
      <c r="E412" s="41" t="e">
        <f ca="1">豚モデル!E412</f>
        <v>#N/A</v>
      </c>
      <c r="F412" s="68" t="e">
        <f ca="1">豚モデル!F412</f>
        <v>#N/A</v>
      </c>
      <c r="G412" s="41"/>
      <c r="I412" s="3" t="e">
        <f t="shared" ca="1" si="31"/>
        <v>#N/A</v>
      </c>
      <c r="J412" s="3" t="e">
        <f t="shared" ca="1" si="35"/>
        <v>#N/A</v>
      </c>
      <c r="M412" s="3"/>
      <c r="O412" s="2">
        <v>398</v>
      </c>
      <c r="P412" s="16" t="e">
        <f t="shared" ca="1" si="34"/>
        <v>#N/A</v>
      </c>
      <c r="Q412" s="26">
        <f t="shared" si="32"/>
        <v>46572</v>
      </c>
    </row>
    <row r="413" spans="3:17" ht="13.5">
      <c r="C413" s="2">
        <v>399</v>
      </c>
      <c r="D413" s="26">
        <f t="shared" si="33"/>
        <v>46573</v>
      </c>
      <c r="E413" s="41" t="e">
        <f ca="1">豚モデル!E413</f>
        <v>#N/A</v>
      </c>
      <c r="F413" s="68" t="e">
        <f ca="1">豚モデル!F413</f>
        <v>#N/A</v>
      </c>
      <c r="G413" s="41"/>
      <c r="I413" s="3" t="e">
        <f t="shared" ca="1" si="31"/>
        <v>#N/A</v>
      </c>
      <c r="J413" s="3" t="e">
        <f t="shared" ca="1" si="35"/>
        <v>#N/A</v>
      </c>
      <c r="M413" s="3"/>
      <c r="O413" s="2">
        <v>399</v>
      </c>
      <c r="P413" s="16" t="e">
        <f t="shared" ca="1" si="34"/>
        <v>#N/A</v>
      </c>
      <c r="Q413" s="26">
        <f t="shared" si="32"/>
        <v>46573</v>
      </c>
    </row>
    <row r="414" spans="3:17" ht="13.5">
      <c r="C414" s="2">
        <v>400</v>
      </c>
      <c r="D414" s="26">
        <f t="shared" si="33"/>
        <v>46574</v>
      </c>
      <c r="E414" s="41" t="e">
        <f ca="1">豚モデル!E414</f>
        <v>#N/A</v>
      </c>
      <c r="F414" s="68" t="e">
        <f ca="1">豚モデル!F414</f>
        <v>#N/A</v>
      </c>
      <c r="G414" s="41"/>
      <c r="I414" s="3" t="e">
        <f t="shared" ca="1" si="31"/>
        <v>#N/A</v>
      </c>
      <c r="J414" s="3" t="e">
        <f t="shared" ca="1" si="35"/>
        <v>#N/A</v>
      </c>
      <c r="M414" s="3"/>
      <c r="O414" s="2">
        <v>400</v>
      </c>
      <c r="P414" s="16" t="e">
        <f t="shared" ca="1" si="34"/>
        <v>#N/A</v>
      </c>
      <c r="Q414" s="26">
        <f t="shared" si="32"/>
        <v>46574</v>
      </c>
    </row>
    <row r="415" spans="3:17" ht="13.5">
      <c r="C415" s="2">
        <v>401</v>
      </c>
      <c r="D415" s="26">
        <f t="shared" si="33"/>
        <v>46575</v>
      </c>
      <c r="E415" s="41" t="e">
        <f ca="1">豚モデル!E415</f>
        <v>#N/A</v>
      </c>
      <c r="F415" s="68" t="e">
        <f ca="1">豚モデル!F415</f>
        <v>#N/A</v>
      </c>
      <c r="G415" s="41"/>
      <c r="I415" s="3" t="e">
        <f t="shared" ca="1" si="31"/>
        <v>#N/A</v>
      </c>
      <c r="J415" s="3" t="e">
        <f t="shared" ca="1" si="35"/>
        <v>#N/A</v>
      </c>
      <c r="M415" s="3"/>
      <c r="O415" s="2">
        <v>401</v>
      </c>
      <c r="P415" s="16" t="e">
        <f t="shared" ca="1" si="34"/>
        <v>#N/A</v>
      </c>
      <c r="Q415" s="26">
        <f t="shared" si="32"/>
        <v>46575</v>
      </c>
    </row>
    <row r="416" spans="3:17" ht="13.5">
      <c r="C416" s="2">
        <v>402</v>
      </c>
      <c r="D416" s="26">
        <f t="shared" si="33"/>
        <v>46576</v>
      </c>
      <c r="E416" s="41" t="e">
        <f ca="1">豚モデル!E416</f>
        <v>#N/A</v>
      </c>
      <c r="F416" s="68" t="e">
        <f ca="1">豚モデル!F416</f>
        <v>#N/A</v>
      </c>
      <c r="G416" s="41"/>
      <c r="I416" s="3" t="e">
        <f t="shared" ca="1" si="31"/>
        <v>#N/A</v>
      </c>
      <c r="J416" s="3" t="e">
        <f t="shared" ca="1" si="35"/>
        <v>#N/A</v>
      </c>
      <c r="M416" s="3"/>
      <c r="O416" s="2">
        <v>402</v>
      </c>
      <c r="P416" s="16" t="e">
        <f t="shared" ca="1" si="34"/>
        <v>#N/A</v>
      </c>
      <c r="Q416" s="26">
        <f t="shared" si="32"/>
        <v>46576</v>
      </c>
    </row>
    <row r="417" spans="3:17" ht="13.5">
      <c r="C417" s="2">
        <v>403</v>
      </c>
      <c r="D417" s="26">
        <f t="shared" si="33"/>
        <v>46577</v>
      </c>
      <c r="E417" s="41" t="e">
        <f ca="1">豚モデル!E417</f>
        <v>#N/A</v>
      </c>
      <c r="F417" s="68" t="e">
        <f ca="1">豚モデル!F417</f>
        <v>#N/A</v>
      </c>
      <c r="G417" s="41"/>
      <c r="I417" s="3" t="e">
        <f t="shared" ca="1" si="31"/>
        <v>#N/A</v>
      </c>
      <c r="J417" s="3" t="e">
        <f t="shared" ca="1" si="35"/>
        <v>#N/A</v>
      </c>
      <c r="M417" s="3"/>
      <c r="O417" s="2">
        <v>403</v>
      </c>
      <c r="P417" s="16" t="e">
        <f t="shared" ca="1" si="34"/>
        <v>#N/A</v>
      </c>
      <c r="Q417" s="26">
        <f t="shared" si="32"/>
        <v>46577</v>
      </c>
    </row>
    <row r="418" spans="3:17" ht="13.5">
      <c r="C418" s="2">
        <v>404</v>
      </c>
      <c r="D418" s="26">
        <f t="shared" si="33"/>
        <v>46578</v>
      </c>
      <c r="E418" s="41" t="e">
        <f ca="1">豚モデル!E418</f>
        <v>#N/A</v>
      </c>
      <c r="F418" s="68" t="e">
        <f ca="1">豚モデル!F418</f>
        <v>#N/A</v>
      </c>
      <c r="G418" s="41"/>
      <c r="I418" s="3" t="e">
        <f t="shared" ca="1" si="31"/>
        <v>#N/A</v>
      </c>
      <c r="J418" s="3" t="e">
        <f t="shared" ca="1" si="35"/>
        <v>#N/A</v>
      </c>
      <c r="M418" s="3"/>
      <c r="O418" s="2">
        <v>404</v>
      </c>
      <c r="P418" s="16" t="e">
        <f t="shared" ca="1" si="34"/>
        <v>#N/A</v>
      </c>
      <c r="Q418" s="26">
        <f t="shared" si="32"/>
        <v>46578</v>
      </c>
    </row>
    <row r="419" spans="3:17" ht="13.5">
      <c r="C419" s="2">
        <v>405</v>
      </c>
      <c r="D419" s="26">
        <f t="shared" si="33"/>
        <v>46579</v>
      </c>
      <c r="E419" s="41" t="e">
        <f ca="1">豚モデル!E419</f>
        <v>#N/A</v>
      </c>
      <c r="F419" s="68" t="e">
        <f ca="1">豚モデル!F419</f>
        <v>#N/A</v>
      </c>
      <c r="G419" s="41"/>
      <c r="I419" s="3" t="e">
        <f t="shared" ca="1" si="31"/>
        <v>#N/A</v>
      </c>
      <c r="J419" s="3" t="e">
        <f t="shared" ca="1" si="35"/>
        <v>#N/A</v>
      </c>
      <c r="M419" s="3"/>
      <c r="O419" s="2">
        <v>405</v>
      </c>
      <c r="P419" s="16" t="e">
        <f t="shared" ca="1" si="34"/>
        <v>#N/A</v>
      </c>
      <c r="Q419" s="26">
        <f t="shared" si="32"/>
        <v>46579</v>
      </c>
    </row>
    <row r="420" spans="3:17" ht="13.5">
      <c r="C420" s="2">
        <v>406</v>
      </c>
      <c r="D420" s="26">
        <f t="shared" si="33"/>
        <v>46580</v>
      </c>
      <c r="E420" s="41" t="e">
        <f ca="1">豚モデル!E420</f>
        <v>#N/A</v>
      </c>
      <c r="F420" s="68" t="e">
        <f ca="1">豚モデル!F420</f>
        <v>#N/A</v>
      </c>
      <c r="G420" s="41"/>
      <c r="I420" s="3" t="e">
        <f t="shared" ca="1" si="31"/>
        <v>#N/A</v>
      </c>
      <c r="J420" s="3" t="e">
        <f t="shared" ca="1" si="35"/>
        <v>#N/A</v>
      </c>
      <c r="M420" s="3"/>
      <c r="O420" s="2">
        <v>406</v>
      </c>
      <c r="P420" s="16" t="e">
        <f t="shared" ca="1" si="34"/>
        <v>#N/A</v>
      </c>
      <c r="Q420" s="26">
        <f t="shared" si="32"/>
        <v>46580</v>
      </c>
    </row>
    <row r="421" spans="3:17" ht="13.5">
      <c r="C421" s="2">
        <v>407</v>
      </c>
      <c r="D421" s="26">
        <f t="shared" si="33"/>
        <v>46581</v>
      </c>
      <c r="E421" s="41" t="e">
        <f ca="1">豚モデル!E421</f>
        <v>#N/A</v>
      </c>
      <c r="F421" s="68" t="e">
        <f ca="1">豚モデル!F421</f>
        <v>#N/A</v>
      </c>
      <c r="G421" s="41"/>
      <c r="I421" s="3" t="e">
        <f t="shared" ca="1" si="31"/>
        <v>#N/A</v>
      </c>
      <c r="J421" s="3" t="e">
        <f t="shared" ca="1" si="35"/>
        <v>#N/A</v>
      </c>
      <c r="M421" s="3"/>
      <c r="O421" s="2">
        <v>407</v>
      </c>
      <c r="P421" s="16" t="e">
        <f t="shared" ca="1" si="34"/>
        <v>#N/A</v>
      </c>
      <c r="Q421" s="26">
        <f t="shared" si="32"/>
        <v>46581</v>
      </c>
    </row>
    <row r="422" spans="3:17" ht="13.5">
      <c r="C422" s="2">
        <v>408</v>
      </c>
      <c r="D422" s="26">
        <f t="shared" si="33"/>
        <v>46582</v>
      </c>
      <c r="E422" s="41" t="e">
        <f ca="1">豚モデル!E422</f>
        <v>#N/A</v>
      </c>
      <c r="F422" s="68" t="e">
        <f ca="1">豚モデル!F422</f>
        <v>#N/A</v>
      </c>
      <c r="G422" s="41"/>
      <c r="I422" s="3" t="e">
        <f t="shared" ca="1" si="31"/>
        <v>#N/A</v>
      </c>
      <c r="J422" s="3" t="e">
        <f t="shared" ca="1" si="35"/>
        <v>#N/A</v>
      </c>
      <c r="M422" s="3"/>
      <c r="O422" s="2">
        <v>408</v>
      </c>
      <c r="P422" s="16" t="e">
        <f t="shared" ca="1" si="34"/>
        <v>#N/A</v>
      </c>
      <c r="Q422" s="26">
        <f t="shared" si="32"/>
        <v>46582</v>
      </c>
    </row>
    <row r="423" spans="3:17" ht="13.5">
      <c r="C423" s="2">
        <v>409</v>
      </c>
      <c r="D423" s="26">
        <f t="shared" si="33"/>
        <v>46583</v>
      </c>
      <c r="E423" s="41" t="e">
        <f ca="1">豚モデル!E423</f>
        <v>#N/A</v>
      </c>
      <c r="F423" s="68" t="e">
        <f ca="1">豚モデル!F423</f>
        <v>#N/A</v>
      </c>
      <c r="G423" s="41"/>
      <c r="I423" s="3" t="e">
        <f t="shared" ca="1" si="31"/>
        <v>#N/A</v>
      </c>
      <c r="J423" s="3" t="e">
        <f t="shared" ca="1" si="35"/>
        <v>#N/A</v>
      </c>
      <c r="M423" s="3"/>
      <c r="O423" s="2">
        <v>409</v>
      </c>
      <c r="P423" s="16" t="e">
        <f t="shared" ca="1" si="34"/>
        <v>#N/A</v>
      </c>
      <c r="Q423" s="26">
        <f t="shared" si="32"/>
        <v>46583</v>
      </c>
    </row>
    <row r="424" spans="3:17" ht="13.5">
      <c r="C424" s="2">
        <v>410</v>
      </c>
      <c r="D424" s="26">
        <f t="shared" si="33"/>
        <v>46584</v>
      </c>
      <c r="E424" s="41" t="e">
        <f ca="1">豚モデル!E424</f>
        <v>#N/A</v>
      </c>
      <c r="F424" s="68" t="e">
        <f ca="1">豚モデル!F424</f>
        <v>#N/A</v>
      </c>
      <c r="G424" s="41"/>
      <c r="I424" s="3" t="e">
        <f t="shared" ca="1" si="31"/>
        <v>#N/A</v>
      </c>
      <c r="J424" s="3" t="e">
        <f t="shared" ca="1" si="35"/>
        <v>#N/A</v>
      </c>
      <c r="M424" s="3"/>
      <c r="O424" s="2">
        <v>410</v>
      </c>
      <c r="P424" s="16" t="e">
        <f t="shared" ca="1" si="34"/>
        <v>#N/A</v>
      </c>
      <c r="Q424" s="26">
        <f t="shared" si="32"/>
        <v>46584</v>
      </c>
    </row>
    <row r="425" spans="3:17" ht="13.5">
      <c r="C425" s="2">
        <v>411</v>
      </c>
      <c r="D425" s="26">
        <f t="shared" si="33"/>
        <v>46585</v>
      </c>
      <c r="E425" s="41" t="e">
        <f ca="1">豚モデル!E425</f>
        <v>#N/A</v>
      </c>
      <c r="F425" s="68" t="e">
        <f ca="1">豚モデル!F425</f>
        <v>#N/A</v>
      </c>
      <c r="G425" s="41"/>
      <c r="I425" s="3" t="e">
        <f t="shared" ca="1" si="31"/>
        <v>#N/A</v>
      </c>
      <c r="J425" s="3" t="e">
        <f t="shared" ca="1" si="35"/>
        <v>#N/A</v>
      </c>
      <c r="M425" s="3"/>
      <c r="O425" s="2">
        <v>411</v>
      </c>
      <c r="P425" s="16" t="e">
        <f t="shared" ca="1" si="34"/>
        <v>#N/A</v>
      </c>
      <c r="Q425" s="26">
        <f t="shared" si="32"/>
        <v>46585</v>
      </c>
    </row>
    <row r="426" spans="3:17" ht="13.5">
      <c r="C426" s="2">
        <v>412</v>
      </c>
      <c r="D426" s="26">
        <f t="shared" si="33"/>
        <v>46586</v>
      </c>
      <c r="E426" s="41" t="e">
        <f ca="1">豚モデル!E426</f>
        <v>#N/A</v>
      </c>
      <c r="F426" s="68" t="e">
        <f ca="1">豚モデル!F426</f>
        <v>#N/A</v>
      </c>
      <c r="G426" s="41"/>
      <c r="I426" s="3" t="e">
        <f t="shared" ca="1" si="31"/>
        <v>#N/A</v>
      </c>
      <c r="J426" s="3" t="e">
        <f t="shared" ca="1" si="35"/>
        <v>#N/A</v>
      </c>
      <c r="M426" s="3"/>
      <c r="O426" s="2">
        <v>412</v>
      </c>
      <c r="P426" s="16" t="e">
        <f t="shared" ca="1" si="34"/>
        <v>#N/A</v>
      </c>
      <c r="Q426" s="26">
        <f t="shared" si="32"/>
        <v>46586</v>
      </c>
    </row>
    <row r="427" spans="3:17" ht="13.5">
      <c r="C427" s="2">
        <v>413</v>
      </c>
      <c r="D427" s="26">
        <f t="shared" si="33"/>
        <v>46587</v>
      </c>
      <c r="E427" s="41" t="e">
        <f ca="1">豚モデル!E427</f>
        <v>#N/A</v>
      </c>
      <c r="F427" s="68" t="e">
        <f ca="1">豚モデル!F427</f>
        <v>#N/A</v>
      </c>
      <c r="G427" s="41"/>
      <c r="I427" s="3" t="e">
        <f t="shared" ca="1" si="31"/>
        <v>#N/A</v>
      </c>
      <c r="J427" s="3" t="e">
        <f t="shared" ca="1" si="35"/>
        <v>#N/A</v>
      </c>
      <c r="M427" s="3"/>
      <c r="O427" s="2">
        <v>413</v>
      </c>
      <c r="P427" s="16" t="e">
        <f t="shared" ca="1" si="34"/>
        <v>#N/A</v>
      </c>
      <c r="Q427" s="26">
        <f t="shared" si="32"/>
        <v>46587</v>
      </c>
    </row>
    <row r="428" spans="3:17" ht="13.5">
      <c r="C428" s="2">
        <v>414</v>
      </c>
      <c r="D428" s="26">
        <f t="shared" si="33"/>
        <v>46588</v>
      </c>
      <c r="E428" s="41" t="e">
        <f ca="1">豚モデル!E428</f>
        <v>#N/A</v>
      </c>
      <c r="F428" s="68" t="e">
        <f ca="1">豚モデル!F428</f>
        <v>#N/A</v>
      </c>
      <c r="G428" s="41"/>
      <c r="I428" s="3" t="e">
        <f t="shared" ca="1" si="31"/>
        <v>#N/A</v>
      </c>
      <c r="J428" s="3" t="e">
        <f t="shared" ca="1" si="35"/>
        <v>#N/A</v>
      </c>
      <c r="M428" s="3"/>
      <c r="O428" s="2">
        <v>414</v>
      </c>
      <c r="P428" s="16" t="e">
        <f t="shared" ca="1" si="34"/>
        <v>#N/A</v>
      </c>
      <c r="Q428" s="26">
        <f t="shared" si="32"/>
        <v>46588</v>
      </c>
    </row>
    <row r="429" spans="3:17" ht="13.5">
      <c r="C429" s="2">
        <v>415</v>
      </c>
      <c r="D429" s="26">
        <f t="shared" si="33"/>
        <v>46589</v>
      </c>
      <c r="E429" s="41" t="e">
        <f ca="1">豚モデル!E429</f>
        <v>#N/A</v>
      </c>
      <c r="F429" s="68" t="e">
        <f ca="1">豚モデル!F429</f>
        <v>#N/A</v>
      </c>
      <c r="G429" s="41"/>
      <c r="I429" s="3" t="e">
        <f t="shared" ca="1" si="31"/>
        <v>#N/A</v>
      </c>
      <c r="J429" s="3" t="e">
        <f t="shared" ca="1" si="35"/>
        <v>#N/A</v>
      </c>
      <c r="M429" s="3"/>
      <c r="O429" s="2">
        <v>415</v>
      </c>
      <c r="P429" s="16" t="e">
        <f t="shared" ca="1" si="34"/>
        <v>#N/A</v>
      </c>
      <c r="Q429" s="26">
        <f t="shared" si="32"/>
        <v>46589</v>
      </c>
    </row>
    <row r="430" spans="3:17" ht="13.5">
      <c r="C430" s="2">
        <v>416</v>
      </c>
      <c r="D430" s="26">
        <f t="shared" si="33"/>
        <v>46590</v>
      </c>
      <c r="E430" s="41" t="e">
        <f ca="1">豚モデル!E430</f>
        <v>#N/A</v>
      </c>
      <c r="F430" s="68" t="e">
        <f ca="1">豚モデル!F430</f>
        <v>#N/A</v>
      </c>
      <c r="G430" s="41"/>
      <c r="I430" s="3" t="e">
        <f t="shared" ca="1" si="31"/>
        <v>#N/A</v>
      </c>
      <c r="J430" s="3" t="e">
        <f t="shared" ca="1" si="35"/>
        <v>#N/A</v>
      </c>
      <c r="M430" s="3"/>
      <c r="O430" s="2">
        <v>416</v>
      </c>
      <c r="P430" s="16" t="e">
        <f t="shared" ca="1" si="34"/>
        <v>#N/A</v>
      </c>
      <c r="Q430" s="26">
        <f t="shared" si="32"/>
        <v>46590</v>
      </c>
    </row>
    <row r="431" spans="3:17" ht="13.5">
      <c r="C431" s="2">
        <v>417</v>
      </c>
      <c r="D431" s="26">
        <f t="shared" si="33"/>
        <v>46591</v>
      </c>
      <c r="E431" s="41" t="e">
        <f ca="1">豚モデル!E431</f>
        <v>#N/A</v>
      </c>
      <c r="F431" s="68" t="e">
        <f ca="1">豚モデル!F431</f>
        <v>#N/A</v>
      </c>
      <c r="G431" s="41"/>
      <c r="I431" s="3" t="e">
        <f t="shared" ca="1" si="31"/>
        <v>#N/A</v>
      </c>
      <c r="J431" s="3" t="e">
        <f t="shared" ca="1" si="35"/>
        <v>#N/A</v>
      </c>
      <c r="M431" s="3"/>
      <c r="O431" s="2">
        <v>417</v>
      </c>
      <c r="P431" s="16" t="e">
        <f t="shared" ca="1" si="34"/>
        <v>#N/A</v>
      </c>
      <c r="Q431" s="26">
        <f t="shared" si="32"/>
        <v>46591</v>
      </c>
    </row>
    <row r="432" spans="3:17" ht="13.5">
      <c r="C432" s="2">
        <v>418</v>
      </c>
      <c r="D432" s="26">
        <f t="shared" si="33"/>
        <v>46592</v>
      </c>
      <c r="E432" s="41" t="e">
        <f ca="1">豚モデル!E432</f>
        <v>#N/A</v>
      </c>
      <c r="F432" s="68" t="e">
        <f ca="1">豚モデル!F432</f>
        <v>#N/A</v>
      </c>
      <c r="G432" s="41"/>
      <c r="I432" s="3" t="e">
        <f t="shared" ca="1" si="31"/>
        <v>#N/A</v>
      </c>
      <c r="J432" s="3" t="e">
        <f t="shared" ca="1" si="35"/>
        <v>#N/A</v>
      </c>
      <c r="M432" s="3"/>
      <c r="O432" s="2">
        <v>418</v>
      </c>
      <c r="P432" s="16" t="e">
        <f t="shared" ca="1" si="34"/>
        <v>#N/A</v>
      </c>
      <c r="Q432" s="26">
        <f t="shared" si="32"/>
        <v>46592</v>
      </c>
    </row>
    <row r="433" spans="3:17" ht="13.5">
      <c r="C433" s="2">
        <v>419</v>
      </c>
      <c r="D433" s="26">
        <f t="shared" si="33"/>
        <v>46593</v>
      </c>
      <c r="E433" s="41" t="e">
        <f ca="1">豚モデル!E433</f>
        <v>#N/A</v>
      </c>
      <c r="F433" s="68" t="e">
        <f ca="1">豚モデル!F433</f>
        <v>#N/A</v>
      </c>
      <c r="G433" s="41"/>
      <c r="I433" s="3" t="e">
        <f t="shared" ca="1" si="31"/>
        <v>#N/A</v>
      </c>
      <c r="J433" s="3" t="e">
        <f t="shared" ca="1" si="35"/>
        <v>#N/A</v>
      </c>
      <c r="M433" s="3"/>
      <c r="O433" s="2">
        <v>419</v>
      </c>
      <c r="P433" s="16" t="e">
        <f t="shared" ca="1" si="34"/>
        <v>#N/A</v>
      </c>
      <c r="Q433" s="26">
        <f t="shared" si="32"/>
        <v>46593</v>
      </c>
    </row>
    <row r="434" spans="3:17" ht="13.5">
      <c r="C434" s="2">
        <v>420</v>
      </c>
      <c r="D434" s="26">
        <f t="shared" si="33"/>
        <v>46594</v>
      </c>
      <c r="E434" s="41" t="e">
        <f ca="1">豚モデル!E434</f>
        <v>#N/A</v>
      </c>
      <c r="F434" s="68" t="e">
        <f ca="1">豚モデル!F434</f>
        <v>#N/A</v>
      </c>
      <c r="G434" s="41"/>
      <c r="I434" s="3" t="e">
        <f t="shared" ca="1" si="31"/>
        <v>#N/A</v>
      </c>
      <c r="J434" s="3" t="e">
        <f t="shared" ca="1" si="35"/>
        <v>#N/A</v>
      </c>
      <c r="M434" s="3"/>
      <c r="O434" s="2">
        <v>420</v>
      </c>
      <c r="P434" s="16" t="e">
        <f t="shared" ca="1" si="34"/>
        <v>#N/A</v>
      </c>
      <c r="Q434" s="26">
        <f t="shared" si="32"/>
        <v>46594</v>
      </c>
    </row>
    <row r="435" spans="3:17" ht="13.5">
      <c r="C435" s="2">
        <v>421</v>
      </c>
      <c r="D435" s="26">
        <f t="shared" si="33"/>
        <v>46595</v>
      </c>
      <c r="E435" s="41" t="e">
        <f ca="1">豚モデル!E435</f>
        <v>#N/A</v>
      </c>
      <c r="F435" s="68" t="e">
        <f ca="1">豚モデル!F435</f>
        <v>#N/A</v>
      </c>
      <c r="G435" s="41"/>
      <c r="I435" s="3" t="e">
        <f t="shared" ca="1" si="31"/>
        <v>#N/A</v>
      </c>
      <c r="J435" s="3" t="e">
        <f t="shared" ca="1" si="35"/>
        <v>#N/A</v>
      </c>
      <c r="M435" s="3"/>
      <c r="O435" s="2">
        <v>421</v>
      </c>
      <c r="P435" s="16" t="e">
        <f t="shared" ca="1" si="34"/>
        <v>#N/A</v>
      </c>
      <c r="Q435" s="26">
        <f t="shared" si="32"/>
        <v>46595</v>
      </c>
    </row>
    <row r="436" spans="3:17" ht="13.5">
      <c r="C436" s="2">
        <v>422</v>
      </c>
      <c r="D436" s="26">
        <f t="shared" si="33"/>
        <v>46596</v>
      </c>
      <c r="E436" s="41" t="e">
        <f ca="1">豚モデル!E436</f>
        <v>#N/A</v>
      </c>
      <c r="F436" s="68" t="e">
        <f ca="1">豚モデル!F436</f>
        <v>#N/A</v>
      </c>
      <c r="G436" s="41"/>
      <c r="I436" s="3" t="e">
        <f t="shared" ca="1" si="31"/>
        <v>#N/A</v>
      </c>
      <c r="J436" s="3" t="e">
        <f t="shared" ca="1" si="35"/>
        <v>#N/A</v>
      </c>
      <c r="M436" s="3"/>
      <c r="O436" s="2">
        <v>422</v>
      </c>
      <c r="P436" s="16" t="e">
        <f t="shared" ca="1" si="34"/>
        <v>#N/A</v>
      </c>
      <c r="Q436" s="26">
        <f t="shared" si="32"/>
        <v>46596</v>
      </c>
    </row>
    <row r="437" spans="3:17" ht="13.5">
      <c r="C437" s="2">
        <v>423</v>
      </c>
      <c r="D437" s="26">
        <f t="shared" si="33"/>
        <v>46597</v>
      </c>
      <c r="E437" s="41" t="e">
        <f ca="1">豚モデル!E437</f>
        <v>#N/A</v>
      </c>
      <c r="F437" s="68" t="e">
        <f ca="1">豚モデル!F437</f>
        <v>#N/A</v>
      </c>
      <c r="G437" s="41"/>
      <c r="I437" s="3" t="e">
        <f t="shared" ca="1" si="31"/>
        <v>#N/A</v>
      </c>
      <c r="J437" s="3" t="e">
        <f t="shared" ca="1" si="35"/>
        <v>#N/A</v>
      </c>
      <c r="M437" s="3"/>
      <c r="O437" s="2">
        <v>423</v>
      </c>
      <c r="P437" s="16" t="e">
        <f t="shared" ca="1" si="34"/>
        <v>#N/A</v>
      </c>
      <c r="Q437" s="26">
        <f t="shared" si="32"/>
        <v>46597</v>
      </c>
    </row>
    <row r="438" spans="3:17" ht="13.5">
      <c r="C438" s="2">
        <v>424</v>
      </c>
      <c r="D438" s="26">
        <f t="shared" si="33"/>
        <v>46598</v>
      </c>
      <c r="E438" s="41" t="e">
        <f ca="1">豚モデル!E438</f>
        <v>#N/A</v>
      </c>
      <c r="F438" s="68" t="e">
        <f ca="1">豚モデル!F438</f>
        <v>#N/A</v>
      </c>
      <c r="G438" s="41"/>
      <c r="I438" s="3" t="e">
        <f t="shared" ca="1" si="31"/>
        <v>#N/A</v>
      </c>
      <c r="J438" s="3" t="e">
        <f t="shared" ca="1" si="35"/>
        <v>#N/A</v>
      </c>
      <c r="M438" s="3"/>
      <c r="O438" s="2">
        <v>424</v>
      </c>
      <c r="P438" s="16" t="e">
        <f t="shared" ca="1" si="34"/>
        <v>#N/A</v>
      </c>
      <c r="Q438" s="26">
        <f t="shared" si="32"/>
        <v>46598</v>
      </c>
    </row>
    <row r="439" spans="3:17" ht="13.5">
      <c r="C439" s="2">
        <v>425</v>
      </c>
      <c r="D439" s="26">
        <f t="shared" si="33"/>
        <v>46599</v>
      </c>
      <c r="E439" s="41" t="e">
        <f ca="1">豚モデル!E439</f>
        <v>#N/A</v>
      </c>
      <c r="F439" s="68" t="e">
        <f ca="1">豚モデル!F439</f>
        <v>#N/A</v>
      </c>
      <c r="G439" s="41"/>
      <c r="I439" s="3" t="e">
        <f t="shared" ca="1" si="31"/>
        <v>#N/A</v>
      </c>
      <c r="J439" s="3" t="e">
        <f t="shared" ca="1" si="35"/>
        <v>#N/A</v>
      </c>
      <c r="M439" s="3"/>
      <c r="O439" s="2">
        <v>425</v>
      </c>
      <c r="P439" s="16" t="e">
        <f t="shared" ca="1" si="34"/>
        <v>#N/A</v>
      </c>
      <c r="Q439" s="26">
        <f t="shared" si="32"/>
        <v>46599</v>
      </c>
    </row>
    <row r="440" spans="3:17" ht="13.5">
      <c r="D440" s="26"/>
      <c r="E440" s="41"/>
      <c r="F440" s="68"/>
      <c r="G440" s="41"/>
      <c r="M440" s="3"/>
      <c r="P440" s="16"/>
      <c r="Q440" s="26"/>
    </row>
    <row r="441" spans="3:17" ht="13.5">
      <c r="D441" s="26"/>
      <c r="E441" s="41"/>
      <c r="F441" s="68"/>
      <c r="G441" s="41"/>
      <c r="M441" s="3"/>
      <c r="P441" s="16"/>
      <c r="Q441" s="26"/>
    </row>
    <row r="442" spans="3:17" ht="13.5">
      <c r="D442" s="26"/>
      <c r="E442" s="41"/>
      <c r="F442" s="68"/>
      <c r="G442" s="41"/>
      <c r="M442" s="3"/>
      <c r="P442" s="16"/>
      <c r="Q442" s="26"/>
    </row>
    <row r="443" spans="3:17" ht="13.5">
      <c r="D443" s="26"/>
      <c r="E443" s="41"/>
      <c r="F443" s="68"/>
      <c r="G443" s="41"/>
      <c r="M443" s="3"/>
      <c r="P443" s="16"/>
      <c r="Q443" s="26"/>
    </row>
    <row r="444" spans="3:17" ht="13.5">
      <c r="D444" s="26"/>
      <c r="E444" s="41"/>
      <c r="F444" s="68"/>
      <c r="G444" s="41"/>
      <c r="M444" s="3"/>
      <c r="P444" s="16"/>
      <c r="Q444" s="26"/>
    </row>
    <row r="445" spans="3:17" ht="13.5">
      <c r="D445" s="26"/>
      <c r="E445" s="41"/>
      <c r="F445" s="68"/>
      <c r="G445" s="41"/>
      <c r="M445" s="3"/>
      <c r="P445" s="16"/>
      <c r="Q445" s="26"/>
    </row>
    <row r="446" spans="3:17" ht="13.5">
      <c r="D446" s="26"/>
      <c r="E446" s="41"/>
      <c r="F446" s="68"/>
      <c r="G446" s="41"/>
      <c r="M446" s="3"/>
      <c r="P446" s="16"/>
      <c r="Q446" s="26"/>
    </row>
    <row r="447" spans="3:17" ht="13.5">
      <c r="D447" s="26"/>
      <c r="E447" s="41"/>
      <c r="F447" s="68"/>
      <c r="G447" s="41"/>
      <c r="M447" s="3"/>
      <c r="P447" s="16"/>
      <c r="Q447" s="26"/>
    </row>
    <row r="448" spans="3:17" ht="13.5">
      <c r="D448" s="26"/>
      <c r="E448" s="41"/>
      <c r="F448" s="68"/>
      <c r="G448" s="41"/>
      <c r="M448" s="3"/>
      <c r="P448" s="16"/>
      <c r="Q448" s="26"/>
    </row>
    <row r="449" spans="4:17" ht="13.5">
      <c r="D449" s="26"/>
      <c r="E449" s="41"/>
      <c r="F449" s="68"/>
      <c r="G449" s="41"/>
      <c r="M449" s="3"/>
      <c r="P449" s="16"/>
      <c r="Q449" s="26"/>
    </row>
    <row r="450" spans="4:17" ht="13.5">
      <c r="D450" s="26"/>
      <c r="E450" s="41"/>
      <c r="F450" s="68"/>
      <c r="G450" s="41"/>
      <c r="M450" s="3"/>
      <c r="P450" s="16"/>
      <c r="Q450" s="26"/>
    </row>
    <row r="451" spans="4:17" ht="13.5">
      <c r="D451" s="26"/>
      <c r="E451" s="41"/>
      <c r="F451" s="68"/>
      <c r="G451" s="41"/>
      <c r="M451" s="3"/>
      <c r="P451" s="16"/>
      <c r="Q451" s="26"/>
    </row>
    <row r="452" spans="4:17" ht="13.5">
      <c r="D452" s="26"/>
      <c r="E452" s="41"/>
      <c r="F452" s="68"/>
      <c r="G452" s="41"/>
      <c r="M452" s="3"/>
      <c r="P452" s="16"/>
      <c r="Q452" s="26"/>
    </row>
    <row r="453" spans="4:17" ht="13.5">
      <c r="D453" s="26"/>
      <c r="E453" s="41"/>
      <c r="F453" s="68"/>
      <c r="G453" s="41"/>
      <c r="M453" s="3"/>
      <c r="P453" s="16"/>
      <c r="Q453" s="26"/>
    </row>
    <row r="454" spans="4:17" ht="13.5">
      <c r="D454" s="26"/>
      <c r="E454" s="41"/>
      <c r="F454" s="68"/>
      <c r="G454" s="41"/>
      <c r="M454" s="3"/>
      <c r="P454" s="16"/>
      <c r="Q454" s="26"/>
    </row>
    <row r="455" spans="4:17" ht="13.5">
      <c r="D455" s="26"/>
      <c r="E455" s="41"/>
      <c r="F455" s="68"/>
      <c r="G455" s="41"/>
      <c r="M455" s="3"/>
      <c r="P455" s="16"/>
      <c r="Q455" s="26"/>
    </row>
    <row r="456" spans="4:17" ht="13.5">
      <c r="D456" s="26"/>
      <c r="E456" s="41"/>
      <c r="F456" s="68"/>
      <c r="G456" s="41"/>
      <c r="M456" s="3"/>
      <c r="P456" s="16"/>
      <c r="Q456" s="26"/>
    </row>
    <row r="457" spans="4:17" ht="13.5">
      <c r="D457" s="26"/>
      <c r="E457" s="41"/>
      <c r="F457" s="68"/>
      <c r="G457" s="41"/>
      <c r="M457" s="3"/>
      <c r="P457" s="16"/>
      <c r="Q457" s="26"/>
    </row>
    <row r="458" spans="4:17" ht="13.5">
      <c r="D458" s="26"/>
      <c r="E458" s="41"/>
      <c r="F458" s="68"/>
      <c r="G458" s="41"/>
      <c r="M458" s="3"/>
      <c r="P458" s="16"/>
      <c r="Q458" s="26"/>
    </row>
    <row r="459" spans="4:17" ht="13.5">
      <c r="D459" s="26"/>
      <c r="E459" s="41"/>
      <c r="F459" s="68"/>
      <c r="G459" s="41"/>
      <c r="M459" s="3"/>
      <c r="P459" s="16"/>
      <c r="Q459" s="26"/>
    </row>
    <row r="460" spans="4:17" ht="13.5">
      <c r="D460" s="26"/>
      <c r="E460" s="41"/>
      <c r="F460" s="68"/>
      <c r="G460" s="41"/>
      <c r="M460" s="3"/>
      <c r="P460" s="16"/>
      <c r="Q460" s="26"/>
    </row>
    <row r="461" spans="4:17" ht="13.5">
      <c r="D461" s="26"/>
      <c r="E461" s="41"/>
      <c r="F461" s="68"/>
      <c r="G461" s="41"/>
      <c r="M461" s="3"/>
      <c r="P461" s="16"/>
      <c r="Q461" s="26"/>
    </row>
    <row r="462" spans="4:17" ht="13.5">
      <c r="D462" s="26"/>
      <c r="E462" s="41"/>
      <c r="F462" s="68"/>
      <c r="G462" s="41"/>
      <c r="M462" s="3"/>
      <c r="P462" s="16"/>
      <c r="Q462" s="26"/>
    </row>
    <row r="463" spans="4:17" ht="13.5">
      <c r="D463" s="26"/>
      <c r="E463" s="41"/>
      <c r="F463" s="68"/>
      <c r="G463" s="41"/>
      <c r="M463" s="3"/>
      <c r="P463" s="16"/>
      <c r="Q463" s="26"/>
    </row>
    <row r="464" spans="4:17" ht="13.5">
      <c r="D464" s="26"/>
      <c r="E464" s="41"/>
      <c r="F464" s="68"/>
      <c r="G464" s="41"/>
      <c r="M464" s="3"/>
      <c r="P464" s="16"/>
      <c r="Q464" s="26"/>
    </row>
    <row r="465" spans="4:17" ht="13.5">
      <c r="D465" s="26"/>
      <c r="E465" s="41"/>
      <c r="F465" s="68"/>
      <c r="G465" s="41"/>
      <c r="M465" s="3"/>
      <c r="P465" s="16"/>
      <c r="Q465" s="26"/>
    </row>
    <row r="466" spans="4:17" ht="13.5">
      <c r="D466" s="26"/>
      <c r="E466" s="41"/>
      <c r="F466" s="68"/>
      <c r="G466" s="41"/>
      <c r="M466" s="3"/>
      <c r="P466" s="16"/>
      <c r="Q466" s="26"/>
    </row>
    <row r="467" spans="4:17" ht="13.5">
      <c r="D467" s="26"/>
      <c r="E467" s="41"/>
      <c r="F467" s="68"/>
      <c r="G467" s="41"/>
      <c r="M467" s="3"/>
      <c r="P467" s="16"/>
      <c r="Q467" s="26"/>
    </row>
    <row r="468" spans="4:17" ht="13.5">
      <c r="D468" s="26"/>
      <c r="E468" s="41"/>
      <c r="F468" s="68"/>
      <c r="G468" s="41"/>
      <c r="M468" s="3"/>
      <c r="P468" s="16"/>
      <c r="Q468" s="26"/>
    </row>
    <row r="469" spans="4:17" ht="13.5">
      <c r="D469" s="26"/>
      <c r="E469" s="41"/>
      <c r="F469" s="68"/>
      <c r="G469" s="41"/>
      <c r="M469" s="3"/>
      <c r="P469" s="16"/>
      <c r="Q469" s="26"/>
    </row>
    <row r="470" spans="4:17" ht="13.5">
      <c r="D470" s="26"/>
      <c r="E470" s="41"/>
      <c r="F470" s="41"/>
      <c r="G470" s="41"/>
      <c r="M470" s="3"/>
      <c r="P470" s="16"/>
      <c r="Q470" s="26"/>
    </row>
    <row r="471" spans="4:17" ht="13.5">
      <c r="D471" s="26"/>
      <c r="E471" s="41"/>
      <c r="F471" s="41"/>
      <c r="G471" s="41"/>
      <c r="M471" s="3"/>
      <c r="P471" s="16"/>
      <c r="Q471" s="26"/>
    </row>
    <row r="472" spans="4:17" ht="13.5">
      <c r="D472" s="26"/>
      <c r="E472" s="41"/>
      <c r="F472" s="41"/>
      <c r="G472" s="41"/>
      <c r="M472" s="3"/>
      <c r="P472" s="16"/>
      <c r="Q472" s="26"/>
    </row>
    <row r="473" spans="4:17" ht="13.5">
      <c r="D473" s="26"/>
      <c r="E473" s="41"/>
      <c r="F473" s="41"/>
      <c r="G473" s="41"/>
      <c r="M473" s="3"/>
      <c r="P473" s="16"/>
      <c r="Q473" s="26"/>
    </row>
    <row r="474" spans="4:17" ht="13.5">
      <c r="D474" s="26"/>
      <c r="E474" s="41"/>
      <c r="F474" s="41"/>
      <c r="G474" s="41"/>
      <c r="M474" s="3"/>
      <c r="P474" s="16"/>
      <c r="Q474" s="26"/>
    </row>
    <row r="475" spans="4:17" ht="13.5">
      <c r="D475" s="26"/>
      <c r="E475" s="41"/>
      <c r="F475" s="41"/>
      <c r="G475" s="41"/>
      <c r="M475" s="3"/>
      <c r="P475" s="16"/>
      <c r="Q475" s="26"/>
    </row>
    <row r="476" spans="4:17" ht="13.5">
      <c r="D476" s="26"/>
      <c r="E476" s="41"/>
      <c r="F476" s="41"/>
      <c r="G476" s="41"/>
      <c r="M476" s="3"/>
      <c r="P476" s="16"/>
      <c r="Q476" s="26"/>
    </row>
    <row r="477" spans="4:17" ht="13.5">
      <c r="D477" s="26"/>
      <c r="E477" s="41"/>
      <c r="F477" s="41"/>
      <c r="G477" s="41"/>
      <c r="M477" s="3"/>
      <c r="P477" s="16"/>
      <c r="Q477" s="26"/>
    </row>
    <row r="478" spans="4:17" ht="13.5">
      <c r="D478" s="26"/>
      <c r="E478" s="41"/>
      <c r="F478" s="41"/>
      <c r="G478" s="41"/>
      <c r="M478" s="3"/>
      <c r="P478" s="16"/>
      <c r="Q478" s="26"/>
    </row>
    <row r="479" spans="4:17" ht="13.5">
      <c r="D479" s="26"/>
      <c r="E479" s="41"/>
      <c r="F479" s="41"/>
      <c r="G479" s="41"/>
      <c r="M479" s="3"/>
      <c r="P479" s="16"/>
      <c r="Q479" s="26"/>
    </row>
    <row r="480" spans="4:17" ht="13.5">
      <c r="D480" s="26"/>
      <c r="E480" s="41"/>
      <c r="F480" s="41"/>
      <c r="G480" s="41"/>
      <c r="M480" s="3"/>
      <c r="P480" s="16"/>
      <c r="Q480" s="26"/>
    </row>
    <row r="481" spans="4:17" ht="13.5">
      <c r="D481" s="26"/>
      <c r="E481" s="41"/>
      <c r="F481" s="41"/>
      <c r="G481" s="41"/>
      <c r="M481" s="3"/>
      <c r="P481" s="16"/>
      <c r="Q481" s="26"/>
    </row>
    <row r="482" spans="4:17" ht="13.5">
      <c r="D482" s="26"/>
      <c r="E482" s="41"/>
      <c r="F482" s="41"/>
      <c r="G482" s="41"/>
      <c r="M482" s="3"/>
      <c r="P482" s="16"/>
      <c r="Q482" s="26"/>
    </row>
    <row r="483" spans="4:17" ht="13.5">
      <c r="D483" s="26"/>
      <c r="E483" s="41"/>
      <c r="F483" s="41"/>
      <c r="G483" s="41"/>
      <c r="M483" s="3"/>
      <c r="P483" s="16"/>
      <c r="Q483" s="26"/>
    </row>
    <row r="484" spans="4:17" ht="13.5">
      <c r="D484" s="26"/>
      <c r="E484" s="41"/>
      <c r="F484" s="41"/>
      <c r="G484" s="41"/>
      <c r="M484" s="3"/>
      <c r="P484" s="16"/>
      <c r="Q484" s="26"/>
    </row>
    <row r="485" spans="4:17" ht="13.5">
      <c r="D485" s="26"/>
      <c r="E485" s="41"/>
      <c r="F485" s="41"/>
      <c r="G485" s="41"/>
      <c r="M485" s="3"/>
      <c r="P485" s="16"/>
      <c r="Q485" s="26"/>
    </row>
    <row r="486" spans="4:17" ht="13.5">
      <c r="D486" s="26"/>
      <c r="E486" s="41"/>
      <c r="F486" s="41"/>
      <c r="G486" s="41"/>
      <c r="M486" s="3"/>
      <c r="P486" s="16"/>
      <c r="Q486" s="26"/>
    </row>
    <row r="487" spans="4:17" ht="13.5">
      <c r="D487" s="26"/>
      <c r="E487" s="41"/>
      <c r="F487" s="41"/>
      <c r="G487" s="41"/>
      <c r="M487" s="3"/>
      <c r="P487" s="16"/>
      <c r="Q487" s="26"/>
    </row>
    <row r="488" spans="4:17" ht="13.5">
      <c r="D488" s="26"/>
      <c r="E488" s="41"/>
      <c r="F488" s="41"/>
      <c r="G488" s="41"/>
      <c r="M488" s="3"/>
      <c r="P488" s="16"/>
      <c r="Q488" s="26"/>
    </row>
  </sheetData>
  <phoneticPr fontId="3"/>
  <pageMargins left="0.75" right="0.75" top="1" bottom="1" header="0.51200000000000001" footer="0.51200000000000001"/>
  <pageSetup paperSize="9" scale="60" orientation="portrait" horizontalDpi="4294967293" verticalDpi="0" r:id="rId1"/>
  <headerFooter alignWithMargins="0">
    <oddHeader>&amp;A</oddHeader>
    <oddFooter>- &amp;P -</oddFooter>
  </headerFooter>
  <extLst>
    <ext xmlns:x14="http://schemas.microsoft.com/office/spreadsheetml/2009/9/main" uri="{CCE6A557-97BC-4b89-ADB6-D9C93CAAB3DF}">
      <x14:dataValidations xmlns:xm="http://schemas.microsoft.com/office/excel/2006/main" disablePrompts="1" count="5">
        <x14:dataValidation type="list" allowBlank="1" showInputMessage="1" showErrorMessage="1" xr:uid="{EF872E4E-913B-4CC2-A884-5217EEC425FF}">
          <x14:formula1>
            <xm:f>豚参照セル!$B$347:$B$429</xm:f>
          </x14:formula1>
          <xm:sqref>U38</xm:sqref>
        </x14:dataValidation>
        <x14:dataValidation type="list" allowBlank="1" showInputMessage="1" showErrorMessage="1" xr:uid="{42E9081E-8267-4DAB-9841-FEC5E4831900}">
          <x14:formula1>
            <xm:f>豚参照セル!$B$307:$B$368</xm:f>
          </x14:formula1>
          <xm:sqref>U37</xm:sqref>
        </x14:dataValidation>
        <x14:dataValidation type="list" allowBlank="1" showInputMessage="1" showErrorMessage="1" xr:uid="{4C1ACBAD-A75F-4455-831C-3FEAC02798F2}">
          <x14:formula1>
            <xm:f>豚参照セル!$B$216:$B$306</xm:f>
          </x14:formula1>
          <xm:sqref>U36</xm:sqref>
        </x14:dataValidation>
        <x14:dataValidation type="list" allowBlank="1" showInputMessage="1" showErrorMessage="1" xr:uid="{2DF36C5F-5AE8-4E62-AC88-5989BE86959F}">
          <x14:formula1>
            <xm:f>豚参照セル!$B$4:$B$296</xm:f>
          </x14:formula1>
          <xm:sqref>U35</xm:sqref>
        </x14:dataValidation>
        <x14:dataValidation type="list" allowBlank="1" showInputMessage="1" showErrorMessage="1" xr:uid="{F44A27FC-3F36-4EE4-803E-070ADE6E3797}">
          <x14:formula1>
            <xm:f>豚参照セル!#REF!</xm:f>
          </x14:formula1>
          <xm:sqref>U32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3A89B-26F7-4466-97B5-BE6C7115D331}">
  <dimension ref="A1:O469"/>
  <sheetViews>
    <sheetView workbookViewId="0">
      <selection activeCell="O35" sqref="O35"/>
    </sheetView>
  </sheetViews>
  <sheetFormatPr defaultRowHeight="11.25"/>
  <cols>
    <col min="1" max="1" width="6.875" style="2" customWidth="1"/>
    <col min="2" max="2" width="6.375" style="2" customWidth="1"/>
    <col min="3" max="3" width="3.5" style="2" customWidth="1"/>
    <col min="4" max="4" width="7.5" style="2" customWidth="1"/>
    <col min="5" max="6" width="6.25" style="2" customWidth="1"/>
    <col min="7" max="7" width="6.25" style="3" customWidth="1"/>
    <col min="8" max="8" width="6" style="2" customWidth="1"/>
    <col min="9" max="15" width="9.125" style="2" customWidth="1"/>
    <col min="16" max="241" width="9" style="2"/>
    <col min="242" max="242" width="6.875" style="2" customWidth="1"/>
    <col min="243" max="243" width="6.375" style="2" customWidth="1"/>
    <col min="244" max="244" width="3.5" style="2" customWidth="1"/>
    <col min="245" max="245" width="7.5" style="2" customWidth="1"/>
    <col min="246" max="249" width="6.25" style="2" customWidth="1"/>
    <col min="250" max="250" width="3" style="2" customWidth="1"/>
    <col min="251" max="252" width="6.25" style="2" customWidth="1"/>
    <col min="253" max="254" width="9" style="2"/>
    <col min="255" max="259" width="6" style="2" customWidth="1"/>
    <col min="260" max="271" width="5.25" style="2" customWidth="1"/>
    <col min="272" max="497" width="9" style="2"/>
    <col min="498" max="498" width="6.875" style="2" customWidth="1"/>
    <col min="499" max="499" width="6.375" style="2" customWidth="1"/>
    <col min="500" max="500" width="3.5" style="2" customWidth="1"/>
    <col min="501" max="501" width="7.5" style="2" customWidth="1"/>
    <col min="502" max="505" width="6.25" style="2" customWidth="1"/>
    <col min="506" max="506" width="3" style="2" customWidth="1"/>
    <col min="507" max="508" width="6.25" style="2" customWidth="1"/>
    <col min="509" max="510" width="9" style="2"/>
    <col min="511" max="515" width="6" style="2" customWidth="1"/>
    <col min="516" max="527" width="5.25" style="2" customWidth="1"/>
    <col min="528" max="753" width="9" style="2"/>
    <col min="754" max="754" width="6.875" style="2" customWidth="1"/>
    <col min="755" max="755" width="6.375" style="2" customWidth="1"/>
    <col min="756" max="756" width="3.5" style="2" customWidth="1"/>
    <col min="757" max="757" width="7.5" style="2" customWidth="1"/>
    <col min="758" max="761" width="6.25" style="2" customWidth="1"/>
    <col min="762" max="762" width="3" style="2" customWidth="1"/>
    <col min="763" max="764" width="6.25" style="2" customWidth="1"/>
    <col min="765" max="766" width="9" style="2"/>
    <col min="767" max="771" width="6" style="2" customWidth="1"/>
    <col min="772" max="783" width="5.25" style="2" customWidth="1"/>
    <col min="784" max="1009" width="9" style="2"/>
    <col min="1010" max="1010" width="6.875" style="2" customWidth="1"/>
    <col min="1011" max="1011" width="6.375" style="2" customWidth="1"/>
    <col min="1012" max="1012" width="3.5" style="2" customWidth="1"/>
    <col min="1013" max="1013" width="7.5" style="2" customWidth="1"/>
    <col min="1014" max="1017" width="6.25" style="2" customWidth="1"/>
    <col min="1018" max="1018" width="3" style="2" customWidth="1"/>
    <col min="1019" max="1020" width="6.25" style="2" customWidth="1"/>
    <col min="1021" max="1022" width="9" style="2"/>
    <col min="1023" max="1027" width="6" style="2" customWidth="1"/>
    <col min="1028" max="1039" width="5.25" style="2" customWidth="1"/>
    <col min="1040" max="1265" width="9" style="2"/>
    <col min="1266" max="1266" width="6.875" style="2" customWidth="1"/>
    <col min="1267" max="1267" width="6.375" style="2" customWidth="1"/>
    <col min="1268" max="1268" width="3.5" style="2" customWidth="1"/>
    <col min="1269" max="1269" width="7.5" style="2" customWidth="1"/>
    <col min="1270" max="1273" width="6.25" style="2" customWidth="1"/>
    <col min="1274" max="1274" width="3" style="2" customWidth="1"/>
    <col min="1275" max="1276" width="6.25" style="2" customWidth="1"/>
    <col min="1277" max="1278" width="9" style="2"/>
    <col min="1279" max="1283" width="6" style="2" customWidth="1"/>
    <col min="1284" max="1295" width="5.25" style="2" customWidth="1"/>
    <col min="1296" max="1521" width="9" style="2"/>
    <col min="1522" max="1522" width="6.875" style="2" customWidth="1"/>
    <col min="1523" max="1523" width="6.375" style="2" customWidth="1"/>
    <col min="1524" max="1524" width="3.5" style="2" customWidth="1"/>
    <col min="1525" max="1525" width="7.5" style="2" customWidth="1"/>
    <col min="1526" max="1529" width="6.25" style="2" customWidth="1"/>
    <col min="1530" max="1530" width="3" style="2" customWidth="1"/>
    <col min="1531" max="1532" width="6.25" style="2" customWidth="1"/>
    <col min="1533" max="1534" width="9" style="2"/>
    <col min="1535" max="1539" width="6" style="2" customWidth="1"/>
    <col min="1540" max="1551" width="5.25" style="2" customWidth="1"/>
    <col min="1552" max="1777" width="9" style="2"/>
    <col min="1778" max="1778" width="6.875" style="2" customWidth="1"/>
    <col min="1779" max="1779" width="6.375" style="2" customWidth="1"/>
    <col min="1780" max="1780" width="3.5" style="2" customWidth="1"/>
    <col min="1781" max="1781" width="7.5" style="2" customWidth="1"/>
    <col min="1782" max="1785" width="6.25" style="2" customWidth="1"/>
    <col min="1786" max="1786" width="3" style="2" customWidth="1"/>
    <col min="1787" max="1788" width="6.25" style="2" customWidth="1"/>
    <col min="1789" max="1790" width="9" style="2"/>
    <col min="1791" max="1795" width="6" style="2" customWidth="1"/>
    <col min="1796" max="1807" width="5.25" style="2" customWidth="1"/>
    <col min="1808" max="2033" width="9" style="2"/>
    <col min="2034" max="2034" width="6.875" style="2" customWidth="1"/>
    <col min="2035" max="2035" width="6.375" style="2" customWidth="1"/>
    <col min="2036" max="2036" width="3.5" style="2" customWidth="1"/>
    <col min="2037" max="2037" width="7.5" style="2" customWidth="1"/>
    <col min="2038" max="2041" width="6.25" style="2" customWidth="1"/>
    <col min="2042" max="2042" width="3" style="2" customWidth="1"/>
    <col min="2043" max="2044" width="6.25" style="2" customWidth="1"/>
    <col min="2045" max="2046" width="9" style="2"/>
    <col min="2047" max="2051" width="6" style="2" customWidth="1"/>
    <col min="2052" max="2063" width="5.25" style="2" customWidth="1"/>
    <col min="2064" max="2289" width="9" style="2"/>
    <col min="2290" max="2290" width="6.875" style="2" customWidth="1"/>
    <col min="2291" max="2291" width="6.375" style="2" customWidth="1"/>
    <col min="2292" max="2292" width="3.5" style="2" customWidth="1"/>
    <col min="2293" max="2293" width="7.5" style="2" customWidth="1"/>
    <col min="2294" max="2297" width="6.25" style="2" customWidth="1"/>
    <col min="2298" max="2298" width="3" style="2" customWidth="1"/>
    <col min="2299" max="2300" width="6.25" style="2" customWidth="1"/>
    <col min="2301" max="2302" width="9" style="2"/>
    <col min="2303" max="2307" width="6" style="2" customWidth="1"/>
    <col min="2308" max="2319" width="5.25" style="2" customWidth="1"/>
    <col min="2320" max="2545" width="9" style="2"/>
    <col min="2546" max="2546" width="6.875" style="2" customWidth="1"/>
    <col min="2547" max="2547" width="6.375" style="2" customWidth="1"/>
    <col min="2548" max="2548" width="3.5" style="2" customWidth="1"/>
    <col min="2549" max="2549" width="7.5" style="2" customWidth="1"/>
    <col min="2550" max="2553" width="6.25" style="2" customWidth="1"/>
    <col min="2554" max="2554" width="3" style="2" customWidth="1"/>
    <col min="2555" max="2556" width="6.25" style="2" customWidth="1"/>
    <col min="2557" max="2558" width="9" style="2"/>
    <col min="2559" max="2563" width="6" style="2" customWidth="1"/>
    <col min="2564" max="2575" width="5.25" style="2" customWidth="1"/>
    <col min="2576" max="2801" width="9" style="2"/>
    <col min="2802" max="2802" width="6.875" style="2" customWidth="1"/>
    <col min="2803" max="2803" width="6.375" style="2" customWidth="1"/>
    <col min="2804" max="2804" width="3.5" style="2" customWidth="1"/>
    <col min="2805" max="2805" width="7.5" style="2" customWidth="1"/>
    <col min="2806" max="2809" width="6.25" style="2" customWidth="1"/>
    <col min="2810" max="2810" width="3" style="2" customWidth="1"/>
    <col min="2811" max="2812" width="6.25" style="2" customWidth="1"/>
    <col min="2813" max="2814" width="9" style="2"/>
    <col min="2815" max="2819" width="6" style="2" customWidth="1"/>
    <col min="2820" max="2831" width="5.25" style="2" customWidth="1"/>
    <col min="2832" max="3057" width="9" style="2"/>
    <col min="3058" max="3058" width="6.875" style="2" customWidth="1"/>
    <col min="3059" max="3059" width="6.375" style="2" customWidth="1"/>
    <col min="3060" max="3060" width="3.5" style="2" customWidth="1"/>
    <col min="3061" max="3061" width="7.5" style="2" customWidth="1"/>
    <col min="3062" max="3065" width="6.25" style="2" customWidth="1"/>
    <col min="3066" max="3066" width="3" style="2" customWidth="1"/>
    <col min="3067" max="3068" width="6.25" style="2" customWidth="1"/>
    <col min="3069" max="3070" width="9" style="2"/>
    <col min="3071" max="3075" width="6" style="2" customWidth="1"/>
    <col min="3076" max="3087" width="5.25" style="2" customWidth="1"/>
    <col min="3088" max="3313" width="9" style="2"/>
    <col min="3314" max="3314" width="6.875" style="2" customWidth="1"/>
    <col min="3315" max="3315" width="6.375" style="2" customWidth="1"/>
    <col min="3316" max="3316" width="3.5" style="2" customWidth="1"/>
    <col min="3317" max="3317" width="7.5" style="2" customWidth="1"/>
    <col min="3318" max="3321" width="6.25" style="2" customWidth="1"/>
    <col min="3322" max="3322" width="3" style="2" customWidth="1"/>
    <col min="3323" max="3324" width="6.25" style="2" customWidth="1"/>
    <col min="3325" max="3326" width="9" style="2"/>
    <col min="3327" max="3331" width="6" style="2" customWidth="1"/>
    <col min="3332" max="3343" width="5.25" style="2" customWidth="1"/>
    <col min="3344" max="3569" width="9" style="2"/>
    <col min="3570" max="3570" width="6.875" style="2" customWidth="1"/>
    <col min="3571" max="3571" width="6.375" style="2" customWidth="1"/>
    <col min="3572" max="3572" width="3.5" style="2" customWidth="1"/>
    <col min="3573" max="3573" width="7.5" style="2" customWidth="1"/>
    <col min="3574" max="3577" width="6.25" style="2" customWidth="1"/>
    <col min="3578" max="3578" width="3" style="2" customWidth="1"/>
    <col min="3579" max="3580" width="6.25" style="2" customWidth="1"/>
    <col min="3581" max="3582" width="9" style="2"/>
    <col min="3583" max="3587" width="6" style="2" customWidth="1"/>
    <col min="3588" max="3599" width="5.25" style="2" customWidth="1"/>
    <col min="3600" max="3825" width="9" style="2"/>
    <col min="3826" max="3826" width="6.875" style="2" customWidth="1"/>
    <col min="3827" max="3827" width="6.375" style="2" customWidth="1"/>
    <col min="3828" max="3828" width="3.5" style="2" customWidth="1"/>
    <col min="3829" max="3829" width="7.5" style="2" customWidth="1"/>
    <col min="3830" max="3833" width="6.25" style="2" customWidth="1"/>
    <col min="3834" max="3834" width="3" style="2" customWidth="1"/>
    <col min="3835" max="3836" width="6.25" style="2" customWidth="1"/>
    <col min="3837" max="3838" width="9" style="2"/>
    <col min="3839" max="3843" width="6" style="2" customWidth="1"/>
    <col min="3844" max="3855" width="5.25" style="2" customWidth="1"/>
    <col min="3856" max="4081" width="9" style="2"/>
    <col min="4082" max="4082" width="6.875" style="2" customWidth="1"/>
    <col min="4083" max="4083" width="6.375" style="2" customWidth="1"/>
    <col min="4084" max="4084" width="3.5" style="2" customWidth="1"/>
    <col min="4085" max="4085" width="7.5" style="2" customWidth="1"/>
    <col min="4086" max="4089" width="6.25" style="2" customWidth="1"/>
    <col min="4090" max="4090" width="3" style="2" customWidth="1"/>
    <col min="4091" max="4092" width="6.25" style="2" customWidth="1"/>
    <col min="4093" max="4094" width="9" style="2"/>
    <col min="4095" max="4099" width="6" style="2" customWidth="1"/>
    <col min="4100" max="4111" width="5.25" style="2" customWidth="1"/>
    <col min="4112" max="4337" width="9" style="2"/>
    <col min="4338" max="4338" width="6.875" style="2" customWidth="1"/>
    <col min="4339" max="4339" width="6.375" style="2" customWidth="1"/>
    <col min="4340" max="4340" width="3.5" style="2" customWidth="1"/>
    <col min="4341" max="4341" width="7.5" style="2" customWidth="1"/>
    <col min="4342" max="4345" width="6.25" style="2" customWidth="1"/>
    <col min="4346" max="4346" width="3" style="2" customWidth="1"/>
    <col min="4347" max="4348" width="6.25" style="2" customWidth="1"/>
    <col min="4349" max="4350" width="9" style="2"/>
    <col min="4351" max="4355" width="6" style="2" customWidth="1"/>
    <col min="4356" max="4367" width="5.25" style="2" customWidth="1"/>
    <col min="4368" max="4593" width="9" style="2"/>
    <col min="4594" max="4594" width="6.875" style="2" customWidth="1"/>
    <col min="4595" max="4595" width="6.375" style="2" customWidth="1"/>
    <col min="4596" max="4596" width="3.5" style="2" customWidth="1"/>
    <col min="4597" max="4597" width="7.5" style="2" customWidth="1"/>
    <col min="4598" max="4601" width="6.25" style="2" customWidth="1"/>
    <col min="4602" max="4602" width="3" style="2" customWidth="1"/>
    <col min="4603" max="4604" width="6.25" style="2" customWidth="1"/>
    <col min="4605" max="4606" width="9" style="2"/>
    <col min="4607" max="4611" width="6" style="2" customWidth="1"/>
    <col min="4612" max="4623" width="5.25" style="2" customWidth="1"/>
    <col min="4624" max="4849" width="9" style="2"/>
    <col min="4850" max="4850" width="6.875" style="2" customWidth="1"/>
    <col min="4851" max="4851" width="6.375" style="2" customWidth="1"/>
    <col min="4852" max="4852" width="3.5" style="2" customWidth="1"/>
    <col min="4853" max="4853" width="7.5" style="2" customWidth="1"/>
    <col min="4854" max="4857" width="6.25" style="2" customWidth="1"/>
    <col min="4858" max="4858" width="3" style="2" customWidth="1"/>
    <col min="4859" max="4860" width="6.25" style="2" customWidth="1"/>
    <col min="4861" max="4862" width="9" style="2"/>
    <col min="4863" max="4867" width="6" style="2" customWidth="1"/>
    <col min="4868" max="4879" width="5.25" style="2" customWidth="1"/>
    <col min="4880" max="5105" width="9" style="2"/>
    <col min="5106" max="5106" width="6.875" style="2" customWidth="1"/>
    <col min="5107" max="5107" width="6.375" style="2" customWidth="1"/>
    <col min="5108" max="5108" width="3.5" style="2" customWidth="1"/>
    <col min="5109" max="5109" width="7.5" style="2" customWidth="1"/>
    <col min="5110" max="5113" width="6.25" style="2" customWidth="1"/>
    <col min="5114" max="5114" width="3" style="2" customWidth="1"/>
    <col min="5115" max="5116" width="6.25" style="2" customWidth="1"/>
    <col min="5117" max="5118" width="9" style="2"/>
    <col min="5119" max="5123" width="6" style="2" customWidth="1"/>
    <col min="5124" max="5135" width="5.25" style="2" customWidth="1"/>
    <col min="5136" max="5361" width="9" style="2"/>
    <col min="5362" max="5362" width="6.875" style="2" customWidth="1"/>
    <col min="5363" max="5363" width="6.375" style="2" customWidth="1"/>
    <col min="5364" max="5364" width="3.5" style="2" customWidth="1"/>
    <col min="5365" max="5365" width="7.5" style="2" customWidth="1"/>
    <col min="5366" max="5369" width="6.25" style="2" customWidth="1"/>
    <col min="5370" max="5370" width="3" style="2" customWidth="1"/>
    <col min="5371" max="5372" width="6.25" style="2" customWidth="1"/>
    <col min="5373" max="5374" width="9" style="2"/>
    <col min="5375" max="5379" width="6" style="2" customWidth="1"/>
    <col min="5380" max="5391" width="5.25" style="2" customWidth="1"/>
    <col min="5392" max="5617" width="9" style="2"/>
    <col min="5618" max="5618" width="6.875" style="2" customWidth="1"/>
    <col min="5619" max="5619" width="6.375" style="2" customWidth="1"/>
    <col min="5620" max="5620" width="3.5" style="2" customWidth="1"/>
    <col min="5621" max="5621" width="7.5" style="2" customWidth="1"/>
    <col min="5622" max="5625" width="6.25" style="2" customWidth="1"/>
    <col min="5626" max="5626" width="3" style="2" customWidth="1"/>
    <col min="5627" max="5628" width="6.25" style="2" customWidth="1"/>
    <col min="5629" max="5630" width="9" style="2"/>
    <col min="5631" max="5635" width="6" style="2" customWidth="1"/>
    <col min="5636" max="5647" width="5.25" style="2" customWidth="1"/>
    <col min="5648" max="5873" width="9" style="2"/>
    <col min="5874" max="5874" width="6.875" style="2" customWidth="1"/>
    <col min="5875" max="5875" width="6.375" style="2" customWidth="1"/>
    <col min="5876" max="5876" width="3.5" style="2" customWidth="1"/>
    <col min="5877" max="5877" width="7.5" style="2" customWidth="1"/>
    <col min="5878" max="5881" width="6.25" style="2" customWidth="1"/>
    <col min="5882" max="5882" width="3" style="2" customWidth="1"/>
    <col min="5883" max="5884" width="6.25" style="2" customWidth="1"/>
    <col min="5885" max="5886" width="9" style="2"/>
    <col min="5887" max="5891" width="6" style="2" customWidth="1"/>
    <col min="5892" max="5903" width="5.25" style="2" customWidth="1"/>
    <col min="5904" max="6129" width="9" style="2"/>
    <col min="6130" max="6130" width="6.875" style="2" customWidth="1"/>
    <col min="6131" max="6131" width="6.375" style="2" customWidth="1"/>
    <col min="6132" max="6132" width="3.5" style="2" customWidth="1"/>
    <col min="6133" max="6133" width="7.5" style="2" customWidth="1"/>
    <col min="6134" max="6137" width="6.25" style="2" customWidth="1"/>
    <col min="6138" max="6138" width="3" style="2" customWidth="1"/>
    <col min="6139" max="6140" width="6.25" style="2" customWidth="1"/>
    <col min="6141" max="6142" width="9" style="2"/>
    <col min="6143" max="6147" width="6" style="2" customWidth="1"/>
    <col min="6148" max="6159" width="5.25" style="2" customWidth="1"/>
    <col min="6160" max="6385" width="9" style="2"/>
    <col min="6386" max="6386" width="6.875" style="2" customWidth="1"/>
    <col min="6387" max="6387" width="6.375" style="2" customWidth="1"/>
    <col min="6388" max="6388" width="3.5" style="2" customWidth="1"/>
    <col min="6389" max="6389" width="7.5" style="2" customWidth="1"/>
    <col min="6390" max="6393" width="6.25" style="2" customWidth="1"/>
    <col min="6394" max="6394" width="3" style="2" customWidth="1"/>
    <col min="6395" max="6396" width="6.25" style="2" customWidth="1"/>
    <col min="6397" max="6398" width="9" style="2"/>
    <col min="6399" max="6403" width="6" style="2" customWidth="1"/>
    <col min="6404" max="6415" width="5.25" style="2" customWidth="1"/>
    <col min="6416" max="6641" width="9" style="2"/>
    <col min="6642" max="6642" width="6.875" style="2" customWidth="1"/>
    <col min="6643" max="6643" width="6.375" style="2" customWidth="1"/>
    <col min="6644" max="6644" width="3.5" style="2" customWidth="1"/>
    <col min="6645" max="6645" width="7.5" style="2" customWidth="1"/>
    <col min="6646" max="6649" width="6.25" style="2" customWidth="1"/>
    <col min="6650" max="6650" width="3" style="2" customWidth="1"/>
    <col min="6651" max="6652" width="6.25" style="2" customWidth="1"/>
    <col min="6653" max="6654" width="9" style="2"/>
    <col min="6655" max="6659" width="6" style="2" customWidth="1"/>
    <col min="6660" max="6671" width="5.25" style="2" customWidth="1"/>
    <col min="6672" max="6897" width="9" style="2"/>
    <col min="6898" max="6898" width="6.875" style="2" customWidth="1"/>
    <col min="6899" max="6899" width="6.375" style="2" customWidth="1"/>
    <col min="6900" max="6900" width="3.5" style="2" customWidth="1"/>
    <col min="6901" max="6901" width="7.5" style="2" customWidth="1"/>
    <col min="6902" max="6905" width="6.25" style="2" customWidth="1"/>
    <col min="6906" max="6906" width="3" style="2" customWidth="1"/>
    <col min="6907" max="6908" width="6.25" style="2" customWidth="1"/>
    <col min="6909" max="6910" width="9" style="2"/>
    <col min="6911" max="6915" width="6" style="2" customWidth="1"/>
    <col min="6916" max="6927" width="5.25" style="2" customWidth="1"/>
    <col min="6928" max="7153" width="9" style="2"/>
    <col min="7154" max="7154" width="6.875" style="2" customWidth="1"/>
    <col min="7155" max="7155" width="6.375" style="2" customWidth="1"/>
    <col min="7156" max="7156" width="3.5" style="2" customWidth="1"/>
    <col min="7157" max="7157" width="7.5" style="2" customWidth="1"/>
    <col min="7158" max="7161" width="6.25" style="2" customWidth="1"/>
    <col min="7162" max="7162" width="3" style="2" customWidth="1"/>
    <col min="7163" max="7164" width="6.25" style="2" customWidth="1"/>
    <col min="7165" max="7166" width="9" style="2"/>
    <col min="7167" max="7171" width="6" style="2" customWidth="1"/>
    <col min="7172" max="7183" width="5.25" style="2" customWidth="1"/>
    <col min="7184" max="7409" width="9" style="2"/>
    <col min="7410" max="7410" width="6.875" style="2" customWidth="1"/>
    <col min="7411" max="7411" width="6.375" style="2" customWidth="1"/>
    <col min="7412" max="7412" width="3.5" style="2" customWidth="1"/>
    <col min="7413" max="7413" width="7.5" style="2" customWidth="1"/>
    <col min="7414" max="7417" width="6.25" style="2" customWidth="1"/>
    <col min="7418" max="7418" width="3" style="2" customWidth="1"/>
    <col min="7419" max="7420" width="6.25" style="2" customWidth="1"/>
    <col min="7421" max="7422" width="9" style="2"/>
    <col min="7423" max="7427" width="6" style="2" customWidth="1"/>
    <col min="7428" max="7439" width="5.25" style="2" customWidth="1"/>
    <col min="7440" max="7665" width="9" style="2"/>
    <col min="7666" max="7666" width="6.875" style="2" customWidth="1"/>
    <col min="7667" max="7667" width="6.375" style="2" customWidth="1"/>
    <col min="7668" max="7668" width="3.5" style="2" customWidth="1"/>
    <col min="7669" max="7669" width="7.5" style="2" customWidth="1"/>
    <col min="7670" max="7673" width="6.25" style="2" customWidth="1"/>
    <col min="7674" max="7674" width="3" style="2" customWidth="1"/>
    <col min="7675" max="7676" width="6.25" style="2" customWidth="1"/>
    <col min="7677" max="7678" width="9" style="2"/>
    <col min="7679" max="7683" width="6" style="2" customWidth="1"/>
    <col min="7684" max="7695" width="5.25" style="2" customWidth="1"/>
    <col min="7696" max="7921" width="9" style="2"/>
    <col min="7922" max="7922" width="6.875" style="2" customWidth="1"/>
    <col min="7923" max="7923" width="6.375" style="2" customWidth="1"/>
    <col min="7924" max="7924" width="3.5" style="2" customWidth="1"/>
    <col min="7925" max="7925" width="7.5" style="2" customWidth="1"/>
    <col min="7926" max="7929" width="6.25" style="2" customWidth="1"/>
    <col min="7930" max="7930" width="3" style="2" customWidth="1"/>
    <col min="7931" max="7932" width="6.25" style="2" customWidth="1"/>
    <col min="7933" max="7934" width="9" style="2"/>
    <col min="7935" max="7939" width="6" style="2" customWidth="1"/>
    <col min="7940" max="7951" width="5.25" style="2" customWidth="1"/>
    <col min="7952" max="8177" width="9" style="2"/>
    <col min="8178" max="8178" width="6.875" style="2" customWidth="1"/>
    <col min="8179" max="8179" width="6.375" style="2" customWidth="1"/>
    <col min="8180" max="8180" width="3.5" style="2" customWidth="1"/>
    <col min="8181" max="8181" width="7.5" style="2" customWidth="1"/>
    <col min="8182" max="8185" width="6.25" style="2" customWidth="1"/>
    <col min="8186" max="8186" width="3" style="2" customWidth="1"/>
    <col min="8187" max="8188" width="6.25" style="2" customWidth="1"/>
    <col min="8189" max="8190" width="9" style="2"/>
    <col min="8191" max="8195" width="6" style="2" customWidth="1"/>
    <col min="8196" max="8207" width="5.25" style="2" customWidth="1"/>
    <col min="8208" max="8433" width="9" style="2"/>
    <col min="8434" max="8434" width="6.875" style="2" customWidth="1"/>
    <col min="8435" max="8435" width="6.375" style="2" customWidth="1"/>
    <col min="8436" max="8436" width="3.5" style="2" customWidth="1"/>
    <col min="8437" max="8437" width="7.5" style="2" customWidth="1"/>
    <col min="8438" max="8441" width="6.25" style="2" customWidth="1"/>
    <col min="8442" max="8442" width="3" style="2" customWidth="1"/>
    <col min="8443" max="8444" width="6.25" style="2" customWidth="1"/>
    <col min="8445" max="8446" width="9" style="2"/>
    <col min="8447" max="8451" width="6" style="2" customWidth="1"/>
    <col min="8452" max="8463" width="5.25" style="2" customWidth="1"/>
    <col min="8464" max="8689" width="9" style="2"/>
    <col min="8690" max="8690" width="6.875" style="2" customWidth="1"/>
    <col min="8691" max="8691" width="6.375" style="2" customWidth="1"/>
    <col min="8692" max="8692" width="3.5" style="2" customWidth="1"/>
    <col min="8693" max="8693" width="7.5" style="2" customWidth="1"/>
    <col min="8694" max="8697" width="6.25" style="2" customWidth="1"/>
    <col min="8698" max="8698" width="3" style="2" customWidth="1"/>
    <col min="8699" max="8700" width="6.25" style="2" customWidth="1"/>
    <col min="8701" max="8702" width="9" style="2"/>
    <col min="8703" max="8707" width="6" style="2" customWidth="1"/>
    <col min="8708" max="8719" width="5.25" style="2" customWidth="1"/>
    <col min="8720" max="8945" width="9" style="2"/>
    <col min="8946" max="8946" width="6.875" style="2" customWidth="1"/>
    <col min="8947" max="8947" width="6.375" style="2" customWidth="1"/>
    <col min="8948" max="8948" width="3.5" style="2" customWidth="1"/>
    <col min="8949" max="8949" width="7.5" style="2" customWidth="1"/>
    <col min="8950" max="8953" width="6.25" style="2" customWidth="1"/>
    <col min="8954" max="8954" width="3" style="2" customWidth="1"/>
    <col min="8955" max="8956" width="6.25" style="2" customWidth="1"/>
    <col min="8957" max="8958" width="9" style="2"/>
    <col min="8959" max="8963" width="6" style="2" customWidth="1"/>
    <col min="8964" max="8975" width="5.25" style="2" customWidth="1"/>
    <col min="8976" max="9201" width="9" style="2"/>
    <col min="9202" max="9202" width="6.875" style="2" customWidth="1"/>
    <col min="9203" max="9203" width="6.375" style="2" customWidth="1"/>
    <col min="9204" max="9204" width="3.5" style="2" customWidth="1"/>
    <col min="9205" max="9205" width="7.5" style="2" customWidth="1"/>
    <col min="9206" max="9209" width="6.25" style="2" customWidth="1"/>
    <col min="9210" max="9210" width="3" style="2" customWidth="1"/>
    <col min="9211" max="9212" width="6.25" style="2" customWidth="1"/>
    <col min="9213" max="9214" width="9" style="2"/>
    <col min="9215" max="9219" width="6" style="2" customWidth="1"/>
    <col min="9220" max="9231" width="5.25" style="2" customWidth="1"/>
    <col min="9232" max="9457" width="9" style="2"/>
    <col min="9458" max="9458" width="6.875" style="2" customWidth="1"/>
    <col min="9459" max="9459" width="6.375" style="2" customWidth="1"/>
    <col min="9460" max="9460" width="3.5" style="2" customWidth="1"/>
    <col min="9461" max="9461" width="7.5" style="2" customWidth="1"/>
    <col min="9462" max="9465" width="6.25" style="2" customWidth="1"/>
    <col min="9466" max="9466" width="3" style="2" customWidth="1"/>
    <col min="9467" max="9468" width="6.25" style="2" customWidth="1"/>
    <col min="9469" max="9470" width="9" style="2"/>
    <col min="9471" max="9475" width="6" style="2" customWidth="1"/>
    <col min="9476" max="9487" width="5.25" style="2" customWidth="1"/>
    <col min="9488" max="9713" width="9" style="2"/>
    <col min="9714" max="9714" width="6.875" style="2" customWidth="1"/>
    <col min="9715" max="9715" width="6.375" style="2" customWidth="1"/>
    <col min="9716" max="9716" width="3.5" style="2" customWidth="1"/>
    <col min="9717" max="9717" width="7.5" style="2" customWidth="1"/>
    <col min="9718" max="9721" width="6.25" style="2" customWidth="1"/>
    <col min="9722" max="9722" width="3" style="2" customWidth="1"/>
    <col min="9723" max="9724" width="6.25" style="2" customWidth="1"/>
    <col min="9725" max="9726" width="9" style="2"/>
    <col min="9727" max="9731" width="6" style="2" customWidth="1"/>
    <col min="9732" max="9743" width="5.25" style="2" customWidth="1"/>
    <col min="9744" max="9969" width="9" style="2"/>
    <col min="9970" max="9970" width="6.875" style="2" customWidth="1"/>
    <col min="9971" max="9971" width="6.375" style="2" customWidth="1"/>
    <col min="9972" max="9972" width="3.5" style="2" customWidth="1"/>
    <col min="9973" max="9973" width="7.5" style="2" customWidth="1"/>
    <col min="9974" max="9977" width="6.25" style="2" customWidth="1"/>
    <col min="9978" max="9978" width="3" style="2" customWidth="1"/>
    <col min="9979" max="9980" width="6.25" style="2" customWidth="1"/>
    <col min="9981" max="9982" width="9" style="2"/>
    <col min="9983" max="9987" width="6" style="2" customWidth="1"/>
    <col min="9988" max="9999" width="5.25" style="2" customWidth="1"/>
    <col min="10000" max="10225" width="9" style="2"/>
    <col min="10226" max="10226" width="6.875" style="2" customWidth="1"/>
    <col min="10227" max="10227" width="6.375" style="2" customWidth="1"/>
    <col min="10228" max="10228" width="3.5" style="2" customWidth="1"/>
    <col min="10229" max="10229" width="7.5" style="2" customWidth="1"/>
    <col min="10230" max="10233" width="6.25" style="2" customWidth="1"/>
    <col min="10234" max="10234" width="3" style="2" customWidth="1"/>
    <col min="10235" max="10236" width="6.25" style="2" customWidth="1"/>
    <col min="10237" max="10238" width="9" style="2"/>
    <col min="10239" max="10243" width="6" style="2" customWidth="1"/>
    <col min="10244" max="10255" width="5.25" style="2" customWidth="1"/>
    <col min="10256" max="10481" width="9" style="2"/>
    <col min="10482" max="10482" width="6.875" style="2" customWidth="1"/>
    <col min="10483" max="10483" width="6.375" style="2" customWidth="1"/>
    <col min="10484" max="10484" width="3.5" style="2" customWidth="1"/>
    <col min="10485" max="10485" width="7.5" style="2" customWidth="1"/>
    <col min="10486" max="10489" width="6.25" style="2" customWidth="1"/>
    <col min="10490" max="10490" width="3" style="2" customWidth="1"/>
    <col min="10491" max="10492" width="6.25" style="2" customWidth="1"/>
    <col min="10493" max="10494" width="9" style="2"/>
    <col min="10495" max="10499" width="6" style="2" customWidth="1"/>
    <col min="10500" max="10511" width="5.25" style="2" customWidth="1"/>
    <col min="10512" max="10737" width="9" style="2"/>
    <col min="10738" max="10738" width="6.875" style="2" customWidth="1"/>
    <col min="10739" max="10739" width="6.375" style="2" customWidth="1"/>
    <col min="10740" max="10740" width="3.5" style="2" customWidth="1"/>
    <col min="10741" max="10741" width="7.5" style="2" customWidth="1"/>
    <col min="10742" max="10745" width="6.25" style="2" customWidth="1"/>
    <col min="10746" max="10746" width="3" style="2" customWidth="1"/>
    <col min="10747" max="10748" width="6.25" style="2" customWidth="1"/>
    <col min="10749" max="10750" width="9" style="2"/>
    <col min="10751" max="10755" width="6" style="2" customWidth="1"/>
    <col min="10756" max="10767" width="5.25" style="2" customWidth="1"/>
    <col min="10768" max="10993" width="9" style="2"/>
    <col min="10994" max="10994" width="6.875" style="2" customWidth="1"/>
    <col min="10995" max="10995" width="6.375" style="2" customWidth="1"/>
    <col min="10996" max="10996" width="3.5" style="2" customWidth="1"/>
    <col min="10997" max="10997" width="7.5" style="2" customWidth="1"/>
    <col min="10998" max="11001" width="6.25" style="2" customWidth="1"/>
    <col min="11002" max="11002" width="3" style="2" customWidth="1"/>
    <col min="11003" max="11004" width="6.25" style="2" customWidth="1"/>
    <col min="11005" max="11006" width="9" style="2"/>
    <col min="11007" max="11011" width="6" style="2" customWidth="1"/>
    <col min="11012" max="11023" width="5.25" style="2" customWidth="1"/>
    <col min="11024" max="11249" width="9" style="2"/>
    <col min="11250" max="11250" width="6.875" style="2" customWidth="1"/>
    <col min="11251" max="11251" width="6.375" style="2" customWidth="1"/>
    <col min="11252" max="11252" width="3.5" style="2" customWidth="1"/>
    <col min="11253" max="11253" width="7.5" style="2" customWidth="1"/>
    <col min="11254" max="11257" width="6.25" style="2" customWidth="1"/>
    <col min="11258" max="11258" width="3" style="2" customWidth="1"/>
    <col min="11259" max="11260" width="6.25" style="2" customWidth="1"/>
    <col min="11261" max="11262" width="9" style="2"/>
    <col min="11263" max="11267" width="6" style="2" customWidth="1"/>
    <col min="11268" max="11279" width="5.25" style="2" customWidth="1"/>
    <col min="11280" max="11505" width="9" style="2"/>
    <col min="11506" max="11506" width="6.875" style="2" customWidth="1"/>
    <col min="11507" max="11507" width="6.375" style="2" customWidth="1"/>
    <col min="11508" max="11508" width="3.5" style="2" customWidth="1"/>
    <col min="11509" max="11509" width="7.5" style="2" customWidth="1"/>
    <col min="11510" max="11513" width="6.25" style="2" customWidth="1"/>
    <col min="11514" max="11514" width="3" style="2" customWidth="1"/>
    <col min="11515" max="11516" width="6.25" style="2" customWidth="1"/>
    <col min="11517" max="11518" width="9" style="2"/>
    <col min="11519" max="11523" width="6" style="2" customWidth="1"/>
    <col min="11524" max="11535" width="5.25" style="2" customWidth="1"/>
    <col min="11536" max="11761" width="9" style="2"/>
    <col min="11762" max="11762" width="6.875" style="2" customWidth="1"/>
    <col min="11763" max="11763" width="6.375" style="2" customWidth="1"/>
    <col min="11764" max="11764" width="3.5" style="2" customWidth="1"/>
    <col min="11765" max="11765" width="7.5" style="2" customWidth="1"/>
    <col min="11766" max="11769" width="6.25" style="2" customWidth="1"/>
    <col min="11770" max="11770" width="3" style="2" customWidth="1"/>
    <col min="11771" max="11772" width="6.25" style="2" customWidth="1"/>
    <col min="11773" max="11774" width="9" style="2"/>
    <col min="11775" max="11779" width="6" style="2" customWidth="1"/>
    <col min="11780" max="11791" width="5.25" style="2" customWidth="1"/>
    <col min="11792" max="12017" width="9" style="2"/>
    <col min="12018" max="12018" width="6.875" style="2" customWidth="1"/>
    <col min="12019" max="12019" width="6.375" style="2" customWidth="1"/>
    <col min="12020" max="12020" width="3.5" style="2" customWidth="1"/>
    <col min="12021" max="12021" width="7.5" style="2" customWidth="1"/>
    <col min="12022" max="12025" width="6.25" style="2" customWidth="1"/>
    <col min="12026" max="12026" width="3" style="2" customWidth="1"/>
    <col min="12027" max="12028" width="6.25" style="2" customWidth="1"/>
    <col min="12029" max="12030" width="9" style="2"/>
    <col min="12031" max="12035" width="6" style="2" customWidth="1"/>
    <col min="12036" max="12047" width="5.25" style="2" customWidth="1"/>
    <col min="12048" max="12273" width="9" style="2"/>
    <col min="12274" max="12274" width="6.875" style="2" customWidth="1"/>
    <col min="12275" max="12275" width="6.375" style="2" customWidth="1"/>
    <col min="12276" max="12276" width="3.5" style="2" customWidth="1"/>
    <col min="12277" max="12277" width="7.5" style="2" customWidth="1"/>
    <col min="12278" max="12281" width="6.25" style="2" customWidth="1"/>
    <col min="12282" max="12282" width="3" style="2" customWidth="1"/>
    <col min="12283" max="12284" width="6.25" style="2" customWidth="1"/>
    <col min="12285" max="12286" width="9" style="2"/>
    <col min="12287" max="12291" width="6" style="2" customWidth="1"/>
    <col min="12292" max="12303" width="5.25" style="2" customWidth="1"/>
    <col min="12304" max="12529" width="9" style="2"/>
    <col min="12530" max="12530" width="6.875" style="2" customWidth="1"/>
    <col min="12531" max="12531" width="6.375" style="2" customWidth="1"/>
    <col min="12532" max="12532" width="3.5" style="2" customWidth="1"/>
    <col min="12533" max="12533" width="7.5" style="2" customWidth="1"/>
    <col min="12534" max="12537" width="6.25" style="2" customWidth="1"/>
    <col min="12538" max="12538" width="3" style="2" customWidth="1"/>
    <col min="12539" max="12540" width="6.25" style="2" customWidth="1"/>
    <col min="12541" max="12542" width="9" style="2"/>
    <col min="12543" max="12547" width="6" style="2" customWidth="1"/>
    <col min="12548" max="12559" width="5.25" style="2" customWidth="1"/>
    <col min="12560" max="12785" width="9" style="2"/>
    <col min="12786" max="12786" width="6.875" style="2" customWidth="1"/>
    <col min="12787" max="12787" width="6.375" style="2" customWidth="1"/>
    <col min="12788" max="12788" width="3.5" style="2" customWidth="1"/>
    <col min="12789" max="12789" width="7.5" style="2" customWidth="1"/>
    <col min="12790" max="12793" width="6.25" style="2" customWidth="1"/>
    <col min="12794" max="12794" width="3" style="2" customWidth="1"/>
    <col min="12795" max="12796" width="6.25" style="2" customWidth="1"/>
    <col min="12797" max="12798" width="9" style="2"/>
    <col min="12799" max="12803" width="6" style="2" customWidth="1"/>
    <col min="12804" max="12815" width="5.25" style="2" customWidth="1"/>
    <col min="12816" max="13041" width="9" style="2"/>
    <col min="13042" max="13042" width="6.875" style="2" customWidth="1"/>
    <col min="13043" max="13043" width="6.375" style="2" customWidth="1"/>
    <col min="13044" max="13044" width="3.5" style="2" customWidth="1"/>
    <col min="13045" max="13045" width="7.5" style="2" customWidth="1"/>
    <col min="13046" max="13049" width="6.25" style="2" customWidth="1"/>
    <col min="13050" max="13050" width="3" style="2" customWidth="1"/>
    <col min="13051" max="13052" width="6.25" style="2" customWidth="1"/>
    <col min="13053" max="13054" width="9" style="2"/>
    <col min="13055" max="13059" width="6" style="2" customWidth="1"/>
    <col min="13060" max="13071" width="5.25" style="2" customWidth="1"/>
    <col min="13072" max="13297" width="9" style="2"/>
    <col min="13298" max="13298" width="6.875" style="2" customWidth="1"/>
    <col min="13299" max="13299" width="6.375" style="2" customWidth="1"/>
    <col min="13300" max="13300" width="3.5" style="2" customWidth="1"/>
    <col min="13301" max="13301" width="7.5" style="2" customWidth="1"/>
    <col min="13302" max="13305" width="6.25" style="2" customWidth="1"/>
    <col min="13306" max="13306" width="3" style="2" customWidth="1"/>
    <col min="13307" max="13308" width="6.25" style="2" customWidth="1"/>
    <col min="13309" max="13310" width="9" style="2"/>
    <col min="13311" max="13315" width="6" style="2" customWidth="1"/>
    <col min="13316" max="13327" width="5.25" style="2" customWidth="1"/>
    <col min="13328" max="13553" width="9" style="2"/>
    <col min="13554" max="13554" width="6.875" style="2" customWidth="1"/>
    <col min="13555" max="13555" width="6.375" style="2" customWidth="1"/>
    <col min="13556" max="13556" width="3.5" style="2" customWidth="1"/>
    <col min="13557" max="13557" width="7.5" style="2" customWidth="1"/>
    <col min="13558" max="13561" width="6.25" style="2" customWidth="1"/>
    <col min="13562" max="13562" width="3" style="2" customWidth="1"/>
    <col min="13563" max="13564" width="6.25" style="2" customWidth="1"/>
    <col min="13565" max="13566" width="9" style="2"/>
    <col min="13567" max="13571" width="6" style="2" customWidth="1"/>
    <col min="13572" max="13583" width="5.25" style="2" customWidth="1"/>
    <col min="13584" max="13809" width="9" style="2"/>
    <col min="13810" max="13810" width="6.875" style="2" customWidth="1"/>
    <col min="13811" max="13811" width="6.375" style="2" customWidth="1"/>
    <col min="13812" max="13812" width="3.5" style="2" customWidth="1"/>
    <col min="13813" max="13813" width="7.5" style="2" customWidth="1"/>
    <col min="13814" max="13817" width="6.25" style="2" customWidth="1"/>
    <col min="13818" max="13818" width="3" style="2" customWidth="1"/>
    <col min="13819" max="13820" width="6.25" style="2" customWidth="1"/>
    <col min="13821" max="13822" width="9" style="2"/>
    <col min="13823" max="13827" width="6" style="2" customWidth="1"/>
    <col min="13828" max="13839" width="5.25" style="2" customWidth="1"/>
    <col min="13840" max="14065" width="9" style="2"/>
    <col min="14066" max="14066" width="6.875" style="2" customWidth="1"/>
    <col min="14067" max="14067" width="6.375" style="2" customWidth="1"/>
    <col min="14068" max="14068" width="3.5" style="2" customWidth="1"/>
    <col min="14069" max="14069" width="7.5" style="2" customWidth="1"/>
    <col min="14070" max="14073" width="6.25" style="2" customWidth="1"/>
    <col min="14074" max="14074" width="3" style="2" customWidth="1"/>
    <col min="14075" max="14076" width="6.25" style="2" customWidth="1"/>
    <col min="14077" max="14078" width="9" style="2"/>
    <col min="14079" max="14083" width="6" style="2" customWidth="1"/>
    <col min="14084" max="14095" width="5.25" style="2" customWidth="1"/>
    <col min="14096" max="14321" width="9" style="2"/>
    <col min="14322" max="14322" width="6.875" style="2" customWidth="1"/>
    <col min="14323" max="14323" width="6.375" style="2" customWidth="1"/>
    <col min="14324" max="14324" width="3.5" style="2" customWidth="1"/>
    <col min="14325" max="14325" width="7.5" style="2" customWidth="1"/>
    <col min="14326" max="14329" width="6.25" style="2" customWidth="1"/>
    <col min="14330" max="14330" width="3" style="2" customWidth="1"/>
    <col min="14331" max="14332" width="6.25" style="2" customWidth="1"/>
    <col min="14333" max="14334" width="9" style="2"/>
    <col min="14335" max="14339" width="6" style="2" customWidth="1"/>
    <col min="14340" max="14351" width="5.25" style="2" customWidth="1"/>
    <col min="14352" max="14577" width="9" style="2"/>
    <col min="14578" max="14578" width="6.875" style="2" customWidth="1"/>
    <col min="14579" max="14579" width="6.375" style="2" customWidth="1"/>
    <col min="14580" max="14580" width="3.5" style="2" customWidth="1"/>
    <col min="14581" max="14581" width="7.5" style="2" customWidth="1"/>
    <col min="14582" max="14585" width="6.25" style="2" customWidth="1"/>
    <col min="14586" max="14586" width="3" style="2" customWidth="1"/>
    <col min="14587" max="14588" width="6.25" style="2" customWidth="1"/>
    <col min="14589" max="14590" width="9" style="2"/>
    <col min="14591" max="14595" width="6" style="2" customWidth="1"/>
    <col min="14596" max="14607" width="5.25" style="2" customWidth="1"/>
    <col min="14608" max="14833" width="9" style="2"/>
    <col min="14834" max="14834" width="6.875" style="2" customWidth="1"/>
    <col min="14835" max="14835" width="6.375" style="2" customWidth="1"/>
    <col min="14836" max="14836" width="3.5" style="2" customWidth="1"/>
    <col min="14837" max="14837" width="7.5" style="2" customWidth="1"/>
    <col min="14838" max="14841" width="6.25" style="2" customWidth="1"/>
    <col min="14842" max="14842" width="3" style="2" customWidth="1"/>
    <col min="14843" max="14844" width="6.25" style="2" customWidth="1"/>
    <col min="14845" max="14846" width="9" style="2"/>
    <col min="14847" max="14851" width="6" style="2" customWidth="1"/>
    <col min="14852" max="14863" width="5.25" style="2" customWidth="1"/>
    <col min="14864" max="15089" width="9" style="2"/>
    <col min="15090" max="15090" width="6.875" style="2" customWidth="1"/>
    <col min="15091" max="15091" width="6.375" style="2" customWidth="1"/>
    <col min="15092" max="15092" width="3.5" style="2" customWidth="1"/>
    <col min="15093" max="15093" width="7.5" style="2" customWidth="1"/>
    <col min="15094" max="15097" width="6.25" style="2" customWidth="1"/>
    <col min="15098" max="15098" width="3" style="2" customWidth="1"/>
    <col min="15099" max="15100" width="6.25" style="2" customWidth="1"/>
    <col min="15101" max="15102" width="9" style="2"/>
    <col min="15103" max="15107" width="6" style="2" customWidth="1"/>
    <col min="15108" max="15119" width="5.25" style="2" customWidth="1"/>
    <col min="15120" max="15345" width="9" style="2"/>
    <col min="15346" max="15346" width="6.875" style="2" customWidth="1"/>
    <col min="15347" max="15347" width="6.375" style="2" customWidth="1"/>
    <col min="15348" max="15348" width="3.5" style="2" customWidth="1"/>
    <col min="15349" max="15349" width="7.5" style="2" customWidth="1"/>
    <col min="15350" max="15353" width="6.25" style="2" customWidth="1"/>
    <col min="15354" max="15354" width="3" style="2" customWidth="1"/>
    <col min="15355" max="15356" width="6.25" style="2" customWidth="1"/>
    <col min="15357" max="15358" width="9" style="2"/>
    <col min="15359" max="15363" width="6" style="2" customWidth="1"/>
    <col min="15364" max="15375" width="5.25" style="2" customWidth="1"/>
    <col min="15376" max="15601" width="9" style="2"/>
    <col min="15602" max="15602" width="6.875" style="2" customWidth="1"/>
    <col min="15603" max="15603" width="6.375" style="2" customWidth="1"/>
    <col min="15604" max="15604" width="3.5" style="2" customWidth="1"/>
    <col min="15605" max="15605" width="7.5" style="2" customWidth="1"/>
    <col min="15606" max="15609" width="6.25" style="2" customWidth="1"/>
    <col min="15610" max="15610" width="3" style="2" customWidth="1"/>
    <col min="15611" max="15612" width="6.25" style="2" customWidth="1"/>
    <col min="15613" max="15614" width="9" style="2"/>
    <col min="15615" max="15619" width="6" style="2" customWidth="1"/>
    <col min="15620" max="15631" width="5.25" style="2" customWidth="1"/>
    <col min="15632" max="15857" width="9" style="2"/>
    <col min="15858" max="15858" width="6.875" style="2" customWidth="1"/>
    <col min="15859" max="15859" width="6.375" style="2" customWidth="1"/>
    <col min="15860" max="15860" width="3.5" style="2" customWidth="1"/>
    <col min="15861" max="15861" width="7.5" style="2" customWidth="1"/>
    <col min="15862" max="15865" width="6.25" style="2" customWidth="1"/>
    <col min="15866" max="15866" width="3" style="2" customWidth="1"/>
    <col min="15867" max="15868" width="6.25" style="2" customWidth="1"/>
    <col min="15869" max="15870" width="9" style="2"/>
    <col min="15871" max="15875" width="6" style="2" customWidth="1"/>
    <col min="15876" max="15887" width="5.25" style="2" customWidth="1"/>
    <col min="15888" max="16113" width="9" style="2"/>
    <col min="16114" max="16114" width="6.875" style="2" customWidth="1"/>
    <col min="16115" max="16115" width="6.375" style="2" customWidth="1"/>
    <col min="16116" max="16116" width="3.5" style="2" customWidth="1"/>
    <col min="16117" max="16117" width="7.5" style="2" customWidth="1"/>
    <col min="16118" max="16121" width="6.25" style="2" customWidth="1"/>
    <col min="16122" max="16122" width="3" style="2" customWidth="1"/>
    <col min="16123" max="16124" width="6.25" style="2" customWidth="1"/>
    <col min="16125" max="16126" width="9" style="2"/>
    <col min="16127" max="16131" width="6" style="2" customWidth="1"/>
    <col min="16132" max="16143" width="5.25" style="2" customWidth="1"/>
    <col min="16144" max="16384" width="9" style="2"/>
  </cols>
  <sheetData>
    <row r="1" spans="1:15" ht="13.5">
      <c r="A1" s="1"/>
    </row>
    <row r="2" spans="1:15" ht="17.25">
      <c r="A2" s="5"/>
      <c r="E2" s="6"/>
      <c r="F2" s="6"/>
      <c r="G2" s="52"/>
    </row>
    <row r="3" spans="1:15">
      <c r="A3" s="2" t="s">
        <v>1</v>
      </c>
      <c r="B3" s="63">
        <v>11061.953210073718</v>
      </c>
      <c r="D3" s="8"/>
      <c r="F3" s="43"/>
      <c r="G3" s="52"/>
    </row>
    <row r="4" spans="1:15">
      <c r="A4" s="2" t="s">
        <v>3</v>
      </c>
      <c r="B4" s="2">
        <v>0.62271396769194598</v>
      </c>
      <c r="F4" s="43"/>
      <c r="G4" s="52"/>
    </row>
    <row r="5" spans="1:15">
      <c r="A5" s="2" t="s">
        <v>71</v>
      </c>
      <c r="B5" s="2">
        <v>2</v>
      </c>
      <c r="F5" s="49"/>
      <c r="G5" s="52"/>
      <c r="J5" s="31"/>
      <c r="M5" s="12"/>
      <c r="O5" s="13"/>
    </row>
    <row r="6" spans="1:15">
      <c r="E6" s="43"/>
      <c r="F6" s="43"/>
      <c r="G6" s="52"/>
      <c r="J6" s="32"/>
    </row>
    <row r="7" spans="1:15" ht="13.5" customHeight="1">
      <c r="E7" s="45"/>
      <c r="F7" s="45"/>
      <c r="G7" s="52"/>
    </row>
    <row r="8" spans="1:15">
      <c r="E8" s="50"/>
      <c r="F8" s="50"/>
      <c r="G8" s="52"/>
      <c r="J8" s="15"/>
      <c r="K8" s="2" t="s">
        <v>134</v>
      </c>
    </row>
    <row r="9" spans="1:15">
      <c r="E9" s="50"/>
      <c r="F9" s="50"/>
      <c r="G9" s="46"/>
      <c r="J9" s="15"/>
    </row>
    <row r="10" spans="1:15">
      <c r="E10" s="50"/>
      <c r="F10" s="50"/>
      <c r="G10" s="46"/>
      <c r="J10" s="15"/>
    </row>
    <row r="11" spans="1:15">
      <c r="E11" s="20"/>
      <c r="F11" s="20"/>
      <c r="J11" s="15"/>
    </row>
    <row r="12" spans="1:15" ht="13.5" customHeight="1">
      <c r="A12" s="2" t="s">
        <v>15</v>
      </c>
      <c r="B12" s="2">
        <v>25</v>
      </c>
      <c r="E12" s="20"/>
      <c r="F12" s="20"/>
      <c r="G12" s="2"/>
      <c r="H12" s="21" t="s">
        <v>75</v>
      </c>
      <c r="J12" s="2" t="s">
        <v>73</v>
      </c>
      <c r="K12" s="2" t="s">
        <v>74</v>
      </c>
    </row>
    <row r="13" spans="1:15">
      <c r="D13" s="2" t="s">
        <v>19</v>
      </c>
      <c r="E13" s="21" t="s">
        <v>20</v>
      </c>
      <c r="F13" s="21"/>
      <c r="G13" s="22" t="s">
        <v>21</v>
      </c>
      <c r="H13" s="22" t="s">
        <v>21</v>
      </c>
      <c r="I13" s="25" t="s">
        <v>72</v>
      </c>
      <c r="J13" s="53" t="s">
        <v>35</v>
      </c>
      <c r="K13" s="53" t="s">
        <v>35</v>
      </c>
      <c r="L13" s="25"/>
    </row>
    <row r="14" spans="1:15" ht="13.5">
      <c r="C14" s="2">
        <v>0</v>
      </c>
      <c r="D14" s="26">
        <f>豚モデル!D14</f>
        <v>46174</v>
      </c>
      <c r="E14" s="41">
        <f ca="1">豚モデル!E14</f>
        <v>21.5</v>
      </c>
      <c r="F14" s="27"/>
      <c r="G14" s="3">
        <f ca="1">EXP($B$3*(E14-25)/(1.987*(273+E14)*298))</f>
        <v>0.80089593438380513</v>
      </c>
      <c r="H14" s="3">
        <f>IF(豚硝化判定!P14&gt;豚硝化判定!$P$6,豚硝化モデル!G14,0)</f>
        <v>0</v>
      </c>
      <c r="I14" s="3"/>
      <c r="J14" s="16">
        <v>0</v>
      </c>
      <c r="K14" s="16">
        <f>J14*2</f>
        <v>0</v>
      </c>
      <c r="L14" s="16"/>
    </row>
    <row r="15" spans="1:15" ht="13.5">
      <c r="C15" s="2">
        <v>1</v>
      </c>
      <c r="D15" s="26">
        <f>豚モデル!D15</f>
        <v>46175</v>
      </c>
      <c r="E15" s="41">
        <f ca="1">豚モデル!E15</f>
        <v>21.6</v>
      </c>
      <c r="F15" s="27"/>
      <c r="G15" s="3">
        <f t="shared" ref="G15:G78" ca="1" si="0">EXP($B$3*(E15-25)/(1.987*(273+E15)*298))</f>
        <v>0.80605161640994427</v>
      </c>
      <c r="H15" s="3">
        <f ca="1">IF(豚硝化判定!P15&gt;豚硝化判定!$P$6,豚硝化モデル!G15,0)</f>
        <v>0</v>
      </c>
      <c r="I15" s="16">
        <f>H14</f>
        <v>0</v>
      </c>
      <c r="J15" s="16">
        <f>I15*$B$4</f>
        <v>0</v>
      </c>
      <c r="K15" s="16">
        <f t="shared" ref="K15:K78" si="1">J15*2</f>
        <v>0</v>
      </c>
      <c r="L15" s="16"/>
    </row>
    <row r="16" spans="1:15" ht="13.5">
      <c r="C16" s="2">
        <v>2</v>
      </c>
      <c r="D16" s="26">
        <f>豚モデル!D16</f>
        <v>46176</v>
      </c>
      <c r="E16" s="41">
        <f ca="1">豚モデル!E16</f>
        <v>21.7</v>
      </c>
      <c r="F16" s="27"/>
      <c r="G16" s="3">
        <f t="shared" ca="1" si="0"/>
        <v>0.81123695482591218</v>
      </c>
      <c r="H16" s="3">
        <f ca="1">IF(豚硝化判定!P16&gt;豚硝化判定!$P$6,豚硝化モデル!G16,0)</f>
        <v>0</v>
      </c>
      <c r="I16" s="16">
        <f t="shared" ref="I16:I79" ca="1" si="2">I15+H15</f>
        <v>0</v>
      </c>
      <c r="J16" s="16">
        <f t="shared" ref="J16:J79" ca="1" si="3">I16*$B$4</f>
        <v>0</v>
      </c>
      <c r="K16" s="16">
        <f t="shared" ca="1" si="1"/>
        <v>0</v>
      </c>
      <c r="L16" s="16"/>
      <c r="N16" s="2" t="s">
        <v>428</v>
      </c>
    </row>
    <row r="17" spans="3:14" ht="13.5">
      <c r="C17" s="2">
        <v>3</v>
      </c>
      <c r="D17" s="26">
        <f>豚モデル!D17</f>
        <v>46177</v>
      </c>
      <c r="E17" s="41">
        <f ca="1">豚モデル!E17</f>
        <v>21.8</v>
      </c>
      <c r="F17" s="27"/>
      <c r="G17" s="3">
        <f t="shared" ca="1" si="0"/>
        <v>0.81645209872261937</v>
      </c>
      <c r="H17" s="3">
        <f ca="1">IF(豚硝化判定!P17&gt;豚硝化判定!$P$6,豚硝化モデル!G17,0)</f>
        <v>0</v>
      </c>
      <c r="I17" s="16">
        <f t="shared" ca="1" si="2"/>
        <v>0</v>
      </c>
      <c r="J17" s="16">
        <f t="shared" ca="1" si="3"/>
        <v>0</v>
      </c>
      <c r="K17" s="16">
        <f t="shared" ca="1" si="1"/>
        <v>0</v>
      </c>
      <c r="L17" s="16"/>
      <c r="N17" s="2" t="s">
        <v>429</v>
      </c>
    </row>
    <row r="18" spans="3:14" ht="13.5">
      <c r="C18" s="2">
        <v>4</v>
      </c>
      <c r="D18" s="26">
        <f>豚モデル!D18</f>
        <v>46178</v>
      </c>
      <c r="E18" s="41">
        <f ca="1">豚モデル!E18</f>
        <v>22</v>
      </c>
      <c r="F18" s="27"/>
      <c r="G18" s="3">
        <f t="shared" ca="1" si="0"/>
        <v>0.82697240248879778</v>
      </c>
      <c r="H18" s="3">
        <f ca="1">IF(豚硝化判定!P18&gt;豚硝化判定!$P$6,豚硝化モデル!G18,0)</f>
        <v>0</v>
      </c>
      <c r="I18" s="16">
        <f t="shared" ca="1" si="2"/>
        <v>0</v>
      </c>
      <c r="J18" s="16">
        <f t="shared" ca="1" si="3"/>
        <v>0</v>
      </c>
      <c r="K18" s="16">
        <f t="shared" ca="1" si="1"/>
        <v>0</v>
      </c>
      <c r="L18" s="16"/>
      <c r="N18" s="2" t="s">
        <v>430</v>
      </c>
    </row>
    <row r="19" spans="3:14" ht="13.5">
      <c r="C19" s="2">
        <v>5</v>
      </c>
      <c r="D19" s="26">
        <f>豚モデル!D19</f>
        <v>46179</v>
      </c>
      <c r="E19" s="41">
        <f ca="1">豚モデル!E19</f>
        <v>22.1</v>
      </c>
      <c r="F19" s="27"/>
      <c r="G19" s="3">
        <f t="shared" ca="1" si="0"/>
        <v>0.83227786371340595</v>
      </c>
      <c r="H19" s="3">
        <f ca="1">IF(豚硝化判定!P19&gt;豚硝化判定!$P$6,豚硝化モデル!G19,0)</f>
        <v>0</v>
      </c>
      <c r="I19" s="16">
        <f t="shared" ca="1" si="2"/>
        <v>0</v>
      </c>
      <c r="J19" s="16">
        <f t="shared" ca="1" si="3"/>
        <v>0</v>
      </c>
      <c r="K19" s="16">
        <f t="shared" ca="1" si="1"/>
        <v>0</v>
      </c>
      <c r="L19" s="16"/>
    </row>
    <row r="20" spans="3:14" ht="13.5">
      <c r="C20" s="2">
        <v>6</v>
      </c>
      <c r="D20" s="26">
        <f>豚モデル!D20</f>
        <v>46180</v>
      </c>
      <c r="E20" s="41">
        <f ca="1">豚モデル!E20</f>
        <v>22.2</v>
      </c>
      <c r="F20" s="27"/>
      <c r="G20" s="3">
        <f t="shared" ca="1" si="0"/>
        <v>0.83761373313331211</v>
      </c>
      <c r="H20" s="3">
        <f ca="1">IF(豚硝化判定!P20&gt;豚硝化判定!$P$6,豚硝化モデル!G20,0)</f>
        <v>0</v>
      </c>
      <c r="I20" s="16">
        <f t="shared" ca="1" si="2"/>
        <v>0</v>
      </c>
      <c r="J20" s="16">
        <f t="shared" ca="1" si="3"/>
        <v>0</v>
      </c>
      <c r="K20" s="16">
        <f t="shared" ca="1" si="1"/>
        <v>0</v>
      </c>
      <c r="L20" s="16"/>
    </row>
    <row r="21" spans="3:14" ht="13.5">
      <c r="C21" s="2">
        <v>7</v>
      </c>
      <c r="D21" s="26">
        <f>豚モデル!D21</f>
        <v>46181</v>
      </c>
      <c r="E21" s="41">
        <f ca="1">豚モデル!E21</f>
        <v>22.3</v>
      </c>
      <c r="F21" s="27"/>
      <c r="G21" s="3">
        <f t="shared" ca="1" si="0"/>
        <v>0.84298016302559964</v>
      </c>
      <c r="H21" s="3">
        <f ca="1">IF(豚硝化判定!P21&gt;豚硝化判定!$P$6,豚硝化モデル!G21,0)</f>
        <v>0</v>
      </c>
      <c r="I21" s="16">
        <f t="shared" ca="1" si="2"/>
        <v>0</v>
      </c>
      <c r="J21" s="16">
        <f t="shared" ca="1" si="3"/>
        <v>0</v>
      </c>
      <c r="K21" s="16">
        <f t="shared" ca="1" si="1"/>
        <v>0</v>
      </c>
      <c r="L21" s="16"/>
    </row>
    <row r="22" spans="3:14" ht="13.5">
      <c r="C22" s="2">
        <v>8</v>
      </c>
      <c r="D22" s="26">
        <f>豚モデル!D22</f>
        <v>46182</v>
      </c>
      <c r="E22" s="41">
        <f ca="1">豚モデル!E22</f>
        <v>22.4</v>
      </c>
      <c r="F22" s="27"/>
      <c r="G22" s="3">
        <f t="shared" ca="1" si="0"/>
        <v>0.8483773063110307</v>
      </c>
      <c r="H22" s="3">
        <f ca="1">IF(豚硝化判定!P22&gt;豚硝化判定!$P$6,豚硝化モデル!G22,0)</f>
        <v>0.8483773063110307</v>
      </c>
      <c r="I22" s="16">
        <f t="shared" ca="1" si="2"/>
        <v>0</v>
      </c>
      <c r="J22" s="16">
        <f t="shared" ca="1" si="3"/>
        <v>0</v>
      </c>
      <c r="K22" s="16">
        <f t="shared" ca="1" si="1"/>
        <v>0</v>
      </c>
      <c r="L22" s="16"/>
    </row>
    <row r="23" spans="3:14" ht="13.5">
      <c r="C23" s="2">
        <v>9</v>
      </c>
      <c r="D23" s="26">
        <f>豚モデル!D23</f>
        <v>46183</v>
      </c>
      <c r="E23" s="41">
        <f ca="1">豚モデル!E23</f>
        <v>22.5</v>
      </c>
      <c r="F23" s="27"/>
      <c r="G23" s="3">
        <f t="shared" ca="1" si="0"/>
        <v>0.85380531655620873</v>
      </c>
      <c r="H23" s="3">
        <f ca="1">IF(豚硝化判定!P23&gt;豚硝化判定!$P$6,豚硝化モデル!G23,0)</f>
        <v>0.85380531655620873</v>
      </c>
      <c r="I23" s="16">
        <f t="shared" ca="1" si="2"/>
        <v>0.8483773063110307</v>
      </c>
      <c r="J23" s="16">
        <f t="shared" ca="1" si="3"/>
        <v>0.52829639851274734</v>
      </c>
      <c r="K23" s="16">
        <f t="shared" ca="1" si="1"/>
        <v>1.0565927970254947</v>
      </c>
      <c r="L23" s="16"/>
    </row>
    <row r="24" spans="3:14" ht="13.5">
      <c r="C24" s="2">
        <v>10</v>
      </c>
      <c r="D24" s="26">
        <f>豚モデル!D24</f>
        <v>46184</v>
      </c>
      <c r="E24" s="41">
        <f ca="1">豚モデル!E24</f>
        <v>22.6</v>
      </c>
      <c r="F24" s="27"/>
      <c r="G24" s="3">
        <f t="shared" ca="1" si="0"/>
        <v>0.85926434797574158</v>
      </c>
      <c r="H24" s="3">
        <f ca="1">IF(豚硝化判定!P24&gt;豚硝化判定!$P$6,豚硝化モデル!G24,0)</f>
        <v>0.85926434797574158</v>
      </c>
      <c r="I24" s="16">
        <f t="shared" ca="1" si="2"/>
        <v>1.7021826228672394</v>
      </c>
      <c r="J24" s="16">
        <f t="shared" ca="1" si="3"/>
        <v>1.059972894821942</v>
      </c>
      <c r="K24" s="16">
        <f t="shared" ca="1" si="1"/>
        <v>2.119945789643884</v>
      </c>
      <c r="L24" s="16"/>
    </row>
    <row r="25" spans="3:14" ht="13.5">
      <c r="C25" s="2">
        <v>11</v>
      </c>
      <c r="D25" s="26">
        <f>豚モデル!D25</f>
        <v>46185</v>
      </c>
      <c r="E25" s="41">
        <f ca="1">豚モデル!E25</f>
        <v>22.7</v>
      </c>
      <c r="F25" s="27"/>
      <c r="G25" s="3">
        <f t="shared" ca="1" si="0"/>
        <v>0.86475455543441282</v>
      </c>
      <c r="H25" s="3">
        <f ca="1">IF(豚硝化判定!P25&gt;豚硝化判定!$P$6,豚硝化モデル!G25,0)</f>
        <v>0.86475455543441282</v>
      </c>
      <c r="I25" s="16">
        <f t="shared" ca="1" si="2"/>
        <v>2.5614469708429812</v>
      </c>
      <c r="J25" s="16">
        <f t="shared" ca="1" si="3"/>
        <v>1.5950488062461492</v>
      </c>
      <c r="K25" s="16">
        <f t="shared" ca="1" si="1"/>
        <v>3.1900976124922984</v>
      </c>
      <c r="L25" s="16"/>
    </row>
    <row r="26" spans="3:14" ht="13.5">
      <c r="C26" s="2">
        <v>12</v>
      </c>
      <c r="D26" s="26">
        <f>豚モデル!D26</f>
        <v>46186</v>
      </c>
      <c r="E26" s="41">
        <f ca="1">豚モデル!E26</f>
        <v>22.8</v>
      </c>
      <c r="F26" s="27"/>
      <c r="G26" s="3">
        <f t="shared" ca="1" si="0"/>
        <v>0.87027609444935705</v>
      </c>
      <c r="H26" s="3">
        <f ca="1">IF(豚硝化判定!P26&gt;豚硝化判定!$P$6,豚硝化モデル!G26,0)</f>
        <v>0.87027609444935705</v>
      </c>
      <c r="I26" s="16">
        <f t="shared" ca="1" si="2"/>
        <v>3.4262015262773939</v>
      </c>
      <c r="J26" s="16">
        <f t="shared" ca="1" si="3"/>
        <v>2.1335435465403969</v>
      </c>
      <c r="K26" s="16">
        <f t="shared" ca="1" si="1"/>
        <v>4.2670870930807938</v>
      </c>
      <c r="L26" s="16"/>
    </row>
    <row r="27" spans="3:14" ht="13.5">
      <c r="C27" s="2">
        <v>13</v>
      </c>
      <c r="D27" s="26">
        <f>豚モデル!D27</f>
        <v>46187</v>
      </c>
      <c r="E27" s="41">
        <f ca="1">豚モデル!E27</f>
        <v>23</v>
      </c>
      <c r="F27" s="27"/>
      <c r="G27" s="3">
        <f t="shared" ca="1" si="0"/>
        <v>0.88141379249143958</v>
      </c>
      <c r="H27" s="3">
        <f ca="1">IF(豚硝化判定!P27&gt;豚硝化判定!$P$6,豚硝化モデル!G27,0)</f>
        <v>0.88141379249143958</v>
      </c>
      <c r="I27" s="16">
        <f t="shared" ca="1" si="2"/>
        <v>4.2964776207267512</v>
      </c>
      <c r="J27" s="16">
        <f t="shared" ca="1" si="3"/>
        <v>2.675476626302407</v>
      </c>
      <c r="K27" s="16">
        <f t="shared" ca="1" si="1"/>
        <v>5.350953252604814</v>
      </c>
      <c r="L27" s="16"/>
    </row>
    <row r="28" spans="3:14" ht="13.5">
      <c r="C28" s="2">
        <v>14</v>
      </c>
      <c r="D28" s="26">
        <f>豚モデル!D28</f>
        <v>46188</v>
      </c>
      <c r="E28" s="41">
        <f ca="1">豚モデル!E28</f>
        <v>23.1</v>
      </c>
      <c r="F28" s="27"/>
      <c r="G28" s="3">
        <f t="shared" ca="1" si="0"/>
        <v>0.88703026583424627</v>
      </c>
      <c r="H28" s="3">
        <f ca="1">IF(豚硝化判定!P28&gt;豚硝化判定!$P$6,豚硝化モデル!G28,0)</f>
        <v>0.88703026583424627</v>
      </c>
      <c r="I28" s="16">
        <f t="shared" ca="1" si="2"/>
        <v>5.177891413218191</v>
      </c>
      <c r="J28" s="16">
        <f t="shared" ca="1" si="3"/>
        <v>3.2243453062031571</v>
      </c>
      <c r="K28" s="16">
        <f t="shared" ca="1" si="1"/>
        <v>6.4486906124063141</v>
      </c>
    </row>
    <row r="29" spans="3:14" ht="13.5">
      <c r="C29" s="2">
        <v>15</v>
      </c>
      <c r="D29" s="26">
        <f>豚モデル!D29</f>
        <v>46189</v>
      </c>
      <c r="E29" s="41">
        <f ca="1">豚モデル!E29</f>
        <v>23.2</v>
      </c>
      <c r="F29" s="27"/>
      <c r="G29" s="3">
        <f t="shared" ca="1" si="0"/>
        <v>0.8926786993690472</v>
      </c>
      <c r="H29" s="3">
        <f ca="1">IF(豚硝化判定!P29&gt;豚硝化判定!$P$6,豚硝化モデル!G29,0)</f>
        <v>0.8926786993690472</v>
      </c>
      <c r="I29" s="16">
        <f t="shared" ca="1" si="2"/>
        <v>6.0649216790524374</v>
      </c>
      <c r="J29" s="16">
        <f t="shared" ca="1" si="3"/>
        <v>3.7767114425036423</v>
      </c>
      <c r="K29" s="16">
        <f t="shared" ca="1" si="1"/>
        <v>7.5534228850072846</v>
      </c>
    </row>
    <row r="30" spans="3:14" ht="13.5">
      <c r="C30" s="2">
        <v>16</v>
      </c>
      <c r="D30" s="26">
        <f>豚モデル!D30</f>
        <v>46190</v>
      </c>
      <c r="E30" s="41">
        <f ca="1">豚モデル!E30</f>
        <v>23.3</v>
      </c>
      <c r="F30" s="27"/>
      <c r="G30" s="3">
        <f t="shared" ca="1" si="0"/>
        <v>0.8983592519075333</v>
      </c>
      <c r="H30" s="3">
        <f ca="1">IF(豚硝化判定!P30&gt;豚硝化判定!$P$6,豚硝化モデル!G30,0)</f>
        <v>0.8983592519075333</v>
      </c>
      <c r="I30" s="16">
        <f t="shared" ca="1" si="2"/>
        <v>6.9576003784214846</v>
      </c>
      <c r="J30" s="16">
        <f t="shared" ca="1" si="3"/>
        <v>4.3325949372618275</v>
      </c>
      <c r="K30" s="16">
        <f t="shared" ca="1" si="1"/>
        <v>8.6651898745236551</v>
      </c>
    </row>
    <row r="31" spans="3:14" ht="13.5">
      <c r="C31" s="2">
        <v>17</v>
      </c>
      <c r="D31" s="26">
        <f>豚モデル!D31</f>
        <v>46191</v>
      </c>
      <c r="E31" s="41">
        <f ca="1">豚モデル!E31</f>
        <v>23.4</v>
      </c>
      <c r="F31" s="27"/>
      <c r="G31" s="3">
        <f t="shared" ca="1" si="0"/>
        <v>0.90407208292690122</v>
      </c>
      <c r="H31" s="3">
        <f ca="1">IF(豚硝化判定!P31&gt;豚硝化判定!$P$6,豚硝化モデル!G31,0)</f>
        <v>0.90407208292690122</v>
      </c>
      <c r="I31" s="16">
        <f t="shared" ca="1" si="2"/>
        <v>7.8559596303290178</v>
      </c>
      <c r="J31" s="16">
        <f t="shared" ca="1" si="3"/>
        <v>4.8920157914299356</v>
      </c>
      <c r="K31" s="16">
        <f t="shared" ca="1" si="1"/>
        <v>9.7840315828598712</v>
      </c>
    </row>
    <row r="32" spans="3:14" ht="13.5">
      <c r="C32" s="2">
        <v>18</v>
      </c>
      <c r="D32" s="26">
        <f>豚モデル!D32</f>
        <v>46192</v>
      </c>
      <c r="E32" s="41">
        <f ca="1">豚モデル!E32</f>
        <v>23.5</v>
      </c>
      <c r="F32" s="27"/>
      <c r="G32" s="3">
        <f t="shared" ca="1" si="0"/>
        <v>0.90981735257206631</v>
      </c>
      <c r="H32" s="3">
        <f ca="1">IF(豚硝化判定!P32&gt;豚硝化判定!$P$6,豚硝化モデル!G32,0)</f>
        <v>0.90981735257206631</v>
      </c>
      <c r="I32" s="16">
        <f t="shared" ca="1" si="2"/>
        <v>8.7600317132559198</v>
      </c>
      <c r="J32" s="16">
        <f t="shared" ca="1" si="3"/>
        <v>5.4549941052688693</v>
      </c>
      <c r="K32" s="16">
        <f t="shared" ca="1" si="1"/>
        <v>10.909988210537739</v>
      </c>
    </row>
    <row r="33" spans="3:12" ht="13.5">
      <c r="C33" s="2">
        <v>19</v>
      </c>
      <c r="D33" s="26">
        <f>豚モデル!D33</f>
        <v>46193</v>
      </c>
      <c r="E33" s="41">
        <f ca="1">豚モデル!E33</f>
        <v>23.6</v>
      </c>
      <c r="F33" s="27"/>
      <c r="G33" s="3">
        <f t="shared" ca="1" si="0"/>
        <v>0.91559522165787566</v>
      </c>
      <c r="H33" s="3">
        <f ca="1">IF(豚硝化判定!P33&gt;豚硝化判定!$P$6,豚硝化モデル!G33,0)</f>
        <v>0.91559522165787566</v>
      </c>
      <c r="I33" s="16">
        <f t="shared" ca="1" si="2"/>
        <v>9.6698490658279859</v>
      </c>
      <c r="J33" s="16">
        <f t="shared" ca="1" si="3"/>
        <v>6.0215500787640028</v>
      </c>
      <c r="K33" s="16">
        <f t="shared" ca="1" si="1"/>
        <v>12.043100157528006</v>
      </c>
      <c r="L33" s="43"/>
    </row>
    <row r="34" spans="3:12" ht="13.5">
      <c r="C34" s="2">
        <v>20</v>
      </c>
      <c r="D34" s="26">
        <f>豚モデル!D34</f>
        <v>46194</v>
      </c>
      <c r="E34" s="41">
        <f ca="1">豚モデル!E34</f>
        <v>23.7</v>
      </c>
      <c r="F34" s="27"/>
      <c r="G34" s="3">
        <f t="shared" ca="1" si="0"/>
        <v>0.92140585167132982</v>
      </c>
      <c r="H34" s="3">
        <f ca="1">IF(豚硝化判定!P34&gt;豚硝化判定!$P$6,豚硝化モデル!G34,0)</f>
        <v>0.92140585167132982</v>
      </c>
      <c r="I34" s="16">
        <f t="shared" ca="1" si="2"/>
        <v>10.585444287485862</v>
      </c>
      <c r="J34" s="16">
        <f t="shared" ca="1" si="3"/>
        <v>6.5917040120423653</v>
      </c>
      <c r="K34" s="16">
        <f t="shared" ca="1" si="1"/>
        <v>13.183408024084731</v>
      </c>
      <c r="L34" s="45"/>
    </row>
    <row r="35" spans="3:12" ht="13.5">
      <c r="C35" s="2">
        <v>21</v>
      </c>
      <c r="D35" s="26">
        <f>豚モデル!D35</f>
        <v>46195</v>
      </c>
      <c r="E35" s="41">
        <f ca="1">豚モデル!E35</f>
        <v>23.9</v>
      </c>
      <c r="F35" s="27"/>
      <c r="G35" s="3">
        <f t="shared" ca="1" si="0"/>
        <v>0.93312604380329978</v>
      </c>
      <c r="H35" s="3">
        <f ca="1">IF(豚硝化判定!P35&gt;豚硝化判定!$P$6,豚硝化モデル!G35,0)</f>
        <v>0.93312604380329978</v>
      </c>
      <c r="I35" s="16">
        <f t="shared" ca="1" si="2"/>
        <v>11.506850139157191</v>
      </c>
      <c r="J35" s="16">
        <f t="shared" ca="1" si="3"/>
        <v>7.165476305791195</v>
      </c>
      <c r="K35" s="16">
        <f t="shared" ca="1" si="1"/>
        <v>14.33095261158239</v>
      </c>
      <c r="L35" s="45"/>
    </row>
    <row r="36" spans="3:12" ht="13.5">
      <c r="C36" s="2">
        <v>22</v>
      </c>
      <c r="D36" s="26">
        <f>豚モデル!D36</f>
        <v>46196</v>
      </c>
      <c r="E36" s="41">
        <f ca="1">豚モデル!E36</f>
        <v>24</v>
      </c>
      <c r="F36" s="27"/>
      <c r="G36" s="3">
        <f t="shared" ca="1" si="0"/>
        <v>0.93903593227663751</v>
      </c>
      <c r="H36" s="3">
        <f ca="1">IF(豚硝化判定!P36&gt;豚硝化判定!$P$6,豚硝化モデル!G36,0)</f>
        <v>0.93903593227663751</v>
      </c>
      <c r="I36" s="16">
        <f t="shared" ca="1" si="2"/>
        <v>12.439976182960491</v>
      </c>
      <c r="J36" s="16">
        <f t="shared" ca="1" si="3"/>
        <v>7.746546926884637</v>
      </c>
      <c r="K36" s="16">
        <f t="shared" ca="1" si="1"/>
        <v>15.493093853769274</v>
      </c>
      <c r="L36" s="47"/>
    </row>
    <row r="37" spans="3:12" ht="13.5">
      <c r="C37" s="2">
        <v>23</v>
      </c>
      <c r="D37" s="26">
        <f>豚モデル!D37</f>
        <v>46197</v>
      </c>
      <c r="E37" s="41">
        <f ca="1">豚モデル!E37</f>
        <v>24.1</v>
      </c>
      <c r="F37" s="27"/>
      <c r="G37" s="3">
        <f t="shared" ca="1" si="0"/>
        <v>0.94497923439174059</v>
      </c>
      <c r="H37" s="3">
        <f ca="1">IF(豚硝化判定!P37&gt;豚硝化判定!$P$6,豚硝化モデル!G37,0)</f>
        <v>0.94497923439174059</v>
      </c>
      <c r="I37" s="16">
        <f t="shared" ca="1" si="2"/>
        <v>13.379012115237128</v>
      </c>
      <c r="J37" s="16">
        <f t="shared" ca="1" si="3"/>
        <v>8.3312977180779271</v>
      </c>
      <c r="K37" s="16">
        <f t="shared" ca="1" si="1"/>
        <v>16.662595436155854</v>
      </c>
      <c r="L37" s="47"/>
    </row>
    <row r="38" spans="3:12" ht="13.5">
      <c r="C38" s="2">
        <v>24</v>
      </c>
      <c r="D38" s="26">
        <f>豚モデル!D38</f>
        <v>46198</v>
      </c>
      <c r="E38" s="41">
        <f ca="1">豚モデル!E38</f>
        <v>24.3</v>
      </c>
      <c r="F38" s="27"/>
      <c r="G38" s="3">
        <f t="shared" ca="1" si="0"/>
        <v>0.95696673975782431</v>
      </c>
      <c r="H38" s="3">
        <f ca="1">IF(豚硝化判定!P38&gt;豚硝化判定!$P$6,豚硝化モデル!G38,0)</f>
        <v>0.95696673975782431</v>
      </c>
      <c r="I38" s="16">
        <f t="shared" ca="1" si="2"/>
        <v>14.323991349628868</v>
      </c>
      <c r="J38" s="16">
        <f t="shared" ca="1" si="3"/>
        <v>8.9197494865125044</v>
      </c>
      <c r="K38" s="16">
        <f t="shared" ca="1" si="1"/>
        <v>17.839498973025009</v>
      </c>
      <c r="L38" s="47"/>
    </row>
    <row r="39" spans="3:12" ht="13.5">
      <c r="C39" s="2">
        <v>25</v>
      </c>
      <c r="D39" s="26">
        <f>豚モデル!D39</f>
        <v>46199</v>
      </c>
      <c r="E39" s="41">
        <f ca="1">豚モデル!E39</f>
        <v>24.4</v>
      </c>
      <c r="F39" s="27"/>
      <c r="G39" s="3">
        <f t="shared" ca="1" si="0"/>
        <v>0.96301127483030735</v>
      </c>
      <c r="H39" s="3">
        <f ca="1">IF(豚硝化判定!P39&gt;豚硝化判定!$P$6,豚硝化モデル!G39,0)</f>
        <v>0.96301127483030735</v>
      </c>
      <c r="I39" s="16">
        <f t="shared" ca="1" si="2"/>
        <v>15.280958089386692</v>
      </c>
      <c r="J39" s="16">
        <f t="shared" ca="1" si="3"/>
        <v>9.5156660419763242</v>
      </c>
      <c r="K39" s="16">
        <f t="shared" ca="1" si="1"/>
        <v>19.031332083952648</v>
      </c>
      <c r="L39" s="44"/>
    </row>
    <row r="40" spans="3:12" ht="13.5">
      <c r="C40" s="2">
        <v>26</v>
      </c>
      <c r="D40" s="26">
        <f>豚モデル!D40</f>
        <v>46200</v>
      </c>
      <c r="E40" s="41">
        <f ca="1">豚モデル!E40</f>
        <v>24.6</v>
      </c>
      <c r="F40" s="27"/>
      <c r="G40" s="3">
        <f t="shared" ca="1" si="0"/>
        <v>0.97520274448026678</v>
      </c>
      <c r="H40" s="3">
        <f ca="1">IF(豚硝化判定!P40&gt;豚硝化判定!$P$6,豚硝化モデル!G40,0)</f>
        <v>0.97520274448026678</v>
      </c>
      <c r="I40" s="16">
        <f t="shared" ca="1" si="2"/>
        <v>16.243969364216998</v>
      </c>
      <c r="J40" s="16">
        <f t="shared" ca="1" si="3"/>
        <v>10.115346613857984</v>
      </c>
      <c r="K40" s="16">
        <f t="shared" ca="1" si="1"/>
        <v>20.230693227715967</v>
      </c>
      <c r="L40" s="43"/>
    </row>
    <row r="41" spans="3:12" ht="13.5">
      <c r="C41" s="2">
        <v>27</v>
      </c>
      <c r="D41" s="26">
        <f>豚モデル!D41</f>
        <v>46201</v>
      </c>
      <c r="E41" s="41">
        <f ca="1">豚モデル!E41</f>
        <v>24.8</v>
      </c>
      <c r="F41" s="27"/>
      <c r="G41" s="3">
        <f t="shared" ca="1" si="0"/>
        <v>0.98753186785989822</v>
      </c>
      <c r="H41" s="3">
        <f ca="1">IF(豚硝化判定!P41&gt;豚硝化判定!$P$6,豚硝化モデル!G41,0)</f>
        <v>0.98753186785989822</v>
      </c>
      <c r="I41" s="16">
        <f t="shared" ca="1" si="2"/>
        <v>17.219172108697265</v>
      </c>
      <c r="J41" s="16">
        <f t="shared" ca="1" si="3"/>
        <v>10.722618984177366</v>
      </c>
      <c r="K41" s="16">
        <f t="shared" ca="1" si="1"/>
        <v>21.445237968354732</v>
      </c>
      <c r="L41" s="45"/>
    </row>
    <row r="42" spans="3:12" ht="13.5">
      <c r="C42" s="2">
        <v>28</v>
      </c>
      <c r="D42" s="26">
        <f>豚モデル!D42</f>
        <v>46202</v>
      </c>
      <c r="E42" s="41">
        <f ca="1">豚モデル!E42</f>
        <v>24.9</v>
      </c>
      <c r="F42" s="27"/>
      <c r="G42" s="3">
        <f t="shared" ca="1" si="0"/>
        <v>0.99374847270789746</v>
      </c>
      <c r="H42" s="3">
        <f ca="1">IF(豚硝化判定!P42&gt;豚硝化判定!$P$6,豚硝化モデル!G42,0)</f>
        <v>0.99374847270789746</v>
      </c>
      <c r="I42" s="16">
        <f t="shared" ca="1" si="2"/>
        <v>18.206703976557161</v>
      </c>
      <c r="J42" s="16">
        <f t="shared" ca="1" si="3"/>
        <v>11.337568871834641</v>
      </c>
      <c r="K42" s="16">
        <f t="shared" ca="1" si="1"/>
        <v>22.675137743669282</v>
      </c>
      <c r="L42" s="43"/>
    </row>
    <row r="43" spans="3:12" ht="13.5">
      <c r="C43" s="2">
        <v>29</v>
      </c>
      <c r="D43" s="26">
        <f>豚モデル!D43</f>
        <v>46203</v>
      </c>
      <c r="E43" s="41">
        <f ca="1">豚モデル!E43</f>
        <v>25.1</v>
      </c>
      <c r="F43" s="27"/>
      <c r="G43" s="3">
        <f t="shared" ca="1" si="0"/>
        <v>1.0062866208693326</v>
      </c>
      <c r="H43" s="3">
        <f ca="1">IF(豚硝化判定!P43&gt;豚硝化判定!$P$6,豚硝化モデル!G43,0)</f>
        <v>1.0062866208693326</v>
      </c>
      <c r="I43" s="16">
        <f t="shared" ca="1" si="2"/>
        <v>19.200452449265057</v>
      </c>
      <c r="J43" s="16">
        <f t="shared" ca="1" si="3"/>
        <v>11.956389926162386</v>
      </c>
      <c r="K43" s="16">
        <f t="shared" ca="1" si="1"/>
        <v>23.912779852324771</v>
      </c>
      <c r="L43" s="45"/>
    </row>
    <row r="44" spans="3:12" ht="13.5">
      <c r="C44" s="2">
        <v>30</v>
      </c>
      <c r="D44" s="26">
        <f>豚モデル!D44</f>
        <v>46204</v>
      </c>
      <c r="E44" s="41">
        <f ca="1">豚モデル!E44</f>
        <v>25.2</v>
      </c>
      <c r="F44" s="27"/>
      <c r="G44" s="3">
        <f t="shared" ca="1" si="0"/>
        <v>1.0126085071550899</v>
      </c>
      <c r="H44" s="3">
        <f ca="1">IF(豚硝化判定!P44&gt;豚硝化判定!$P$6,豚硝化モデル!G44,0)</f>
        <v>1.0126085071550899</v>
      </c>
      <c r="I44" s="16">
        <f t="shared" ca="1" si="2"/>
        <v>20.20673907013439</v>
      </c>
      <c r="J44" s="16">
        <f t="shared" ca="1" si="3"/>
        <v>12.583018660479249</v>
      </c>
      <c r="K44" s="16">
        <f t="shared" ca="1" si="1"/>
        <v>25.166037320958498</v>
      </c>
      <c r="L44" s="45"/>
    </row>
    <row r="45" spans="3:12" ht="13.5">
      <c r="C45" s="2">
        <v>31</v>
      </c>
      <c r="D45" s="26">
        <f>豚モデル!D45</f>
        <v>46205</v>
      </c>
      <c r="E45" s="41">
        <f ca="1">豚モデル!E45</f>
        <v>25.3</v>
      </c>
      <c r="F45" s="27"/>
      <c r="G45" s="3">
        <f t="shared" ca="1" si="0"/>
        <v>1.0189658314048371</v>
      </c>
      <c r="H45" s="3">
        <f ca="1">IF(豚硝化判定!P45&gt;豚硝化判定!$P$6,豚硝化モデル!G45,0)</f>
        <v>1.0189658314048371</v>
      </c>
      <c r="I45" s="16">
        <f t="shared" ca="1" si="2"/>
        <v>21.219347577289479</v>
      </c>
      <c r="J45" s="16">
        <f t="shared" ca="1" si="3"/>
        <v>13.213584121688413</v>
      </c>
      <c r="K45" s="16">
        <f t="shared" ca="1" si="1"/>
        <v>26.427168243376826</v>
      </c>
      <c r="L45" s="45"/>
    </row>
    <row r="46" spans="3:12" ht="13.5">
      <c r="C46" s="2">
        <v>32</v>
      </c>
      <c r="D46" s="26">
        <f>豚モデル!D46</f>
        <v>46206</v>
      </c>
      <c r="E46" s="41">
        <f ca="1">豚モデル!E46</f>
        <v>25.5</v>
      </c>
      <c r="F46" s="27"/>
      <c r="G46" s="3">
        <f t="shared" ca="1" si="0"/>
        <v>1.0317874875422537</v>
      </c>
      <c r="H46" s="3">
        <f ca="1">IF(豚硝化判定!P46&gt;豚硝化判定!$P$6,豚硝化モデル!G46,0)</f>
        <v>1.0317874875422537</v>
      </c>
      <c r="I46" s="16">
        <f t="shared" ca="1" si="2"/>
        <v>22.238313408694317</v>
      </c>
      <c r="J46" s="16">
        <f t="shared" ca="1" si="3"/>
        <v>13.848108377505042</v>
      </c>
      <c r="K46" s="16">
        <f t="shared" ca="1" si="1"/>
        <v>27.696216755010084</v>
      </c>
      <c r="L46" s="45"/>
    </row>
    <row r="47" spans="3:12" ht="13.5">
      <c r="C47" s="2">
        <v>33</v>
      </c>
      <c r="D47" s="26">
        <f>豚モデル!D47</f>
        <v>46207</v>
      </c>
      <c r="E47" s="41">
        <f ca="1">豚モデル!E47</f>
        <v>25.6</v>
      </c>
      <c r="F47" s="27"/>
      <c r="G47" s="3">
        <f t="shared" ca="1" si="0"/>
        <v>1.0382521680876884</v>
      </c>
      <c r="H47" s="3">
        <f ca="1">IF(豚硝化判定!P47&gt;豚硝化判定!$P$6,豚硝化モデル!G47,0)</f>
        <v>1.0382521680876884</v>
      </c>
      <c r="I47" s="16">
        <f t="shared" ca="1" si="2"/>
        <v>23.270100896236571</v>
      </c>
      <c r="J47" s="16">
        <f t="shared" ca="1" si="3"/>
        <v>14.490616857687384</v>
      </c>
      <c r="K47" s="16">
        <f t="shared" ca="1" si="1"/>
        <v>28.981233715374767</v>
      </c>
      <c r="L47" s="45"/>
    </row>
    <row r="48" spans="3:12" ht="13.5">
      <c r="C48" s="2">
        <v>34</v>
      </c>
      <c r="D48" s="26">
        <f>豚モデル!D48</f>
        <v>46208</v>
      </c>
      <c r="E48" s="41">
        <f ca="1">豚モデル!E48</f>
        <v>25.7</v>
      </c>
      <c r="F48" s="27"/>
      <c r="G48" s="3">
        <f t="shared" ca="1" si="0"/>
        <v>1.0447529839172822</v>
      </c>
      <c r="H48" s="3">
        <f ca="1">IF(豚硝化判定!P48&gt;豚硝化判定!$P$6,豚硝化モデル!G48,0)</f>
        <v>1.0447529839172822</v>
      </c>
      <c r="I48" s="16">
        <f t="shared" ca="1" si="2"/>
        <v>24.308353064324258</v>
      </c>
      <c r="J48" s="16">
        <f t="shared" ca="1" si="3"/>
        <v>15.137150984742032</v>
      </c>
      <c r="K48" s="16">
        <f t="shared" ca="1" si="1"/>
        <v>30.274301969484064</v>
      </c>
      <c r="L48" s="45"/>
    </row>
    <row r="49" spans="3:12" ht="13.5">
      <c r="C49" s="2">
        <v>35</v>
      </c>
      <c r="D49" s="26">
        <f>豚モデル!D49</f>
        <v>46209</v>
      </c>
      <c r="E49" s="41">
        <f ca="1">豚モデル!E49</f>
        <v>25.8</v>
      </c>
      <c r="F49" s="27"/>
      <c r="G49" s="3">
        <f t="shared" ca="1" si="0"/>
        <v>1.0512901111551534</v>
      </c>
      <c r="H49" s="3">
        <f ca="1">IF(豚硝化判定!P49&gt;豚硝化判定!$P$6,豚硝化モデル!G49,0)</f>
        <v>1.0512901111551534</v>
      </c>
      <c r="I49" s="16">
        <f t="shared" ca="1" si="2"/>
        <v>25.353106048241539</v>
      </c>
      <c r="J49" s="16">
        <f t="shared" ca="1" si="3"/>
        <v>15.787733260615163</v>
      </c>
      <c r="K49" s="16">
        <f t="shared" ca="1" si="1"/>
        <v>31.575466521230325</v>
      </c>
      <c r="L49" s="45"/>
    </row>
    <row r="50" spans="3:12" ht="13.5">
      <c r="C50" s="2">
        <v>36</v>
      </c>
      <c r="D50" s="26">
        <f>豚モデル!D50</f>
        <v>46210</v>
      </c>
      <c r="E50" s="41">
        <f ca="1">豚モデル!E50</f>
        <v>26</v>
      </c>
      <c r="F50" s="27"/>
      <c r="G50" s="3">
        <f t="shared" ca="1" si="0"/>
        <v>1.0644740079659751</v>
      </c>
      <c r="H50" s="3">
        <f ca="1">IF(豚硝化判定!P50&gt;豚硝化判定!$P$6,豚硝化モデル!G50,0)</f>
        <v>1.0644740079659751</v>
      </c>
      <c r="I50" s="16">
        <f t="shared" ca="1" si="2"/>
        <v>26.404396159396693</v>
      </c>
      <c r="J50" s="16">
        <f t="shared" ca="1" si="3"/>
        <v>16.442386296927896</v>
      </c>
      <c r="K50" s="16">
        <f t="shared" ca="1" si="1"/>
        <v>32.884772593855793</v>
      </c>
      <c r="L50" s="45"/>
    </row>
    <row r="51" spans="3:12" ht="13.5">
      <c r="C51" s="2">
        <v>37</v>
      </c>
      <c r="D51" s="26">
        <f>豚モデル!D51</f>
        <v>46211</v>
      </c>
      <c r="E51" s="41">
        <f ca="1">豚モデル!E51</f>
        <v>26.1</v>
      </c>
      <c r="F51" s="27"/>
      <c r="G51" s="3">
        <f t="shared" ca="1" si="0"/>
        <v>1.0711211334079551</v>
      </c>
      <c r="H51" s="3">
        <f ca="1">IF(豚硝化判定!P51&gt;豚硝化判定!$P$6,豚硝化モデル!G51,0)</f>
        <v>1.0711211334079551</v>
      </c>
      <c r="I51" s="16">
        <f t="shared" ca="1" si="2"/>
        <v>27.468870167362667</v>
      </c>
      <c r="J51" s="16">
        <f t="shared" ca="1" si="3"/>
        <v>17.105249129933334</v>
      </c>
      <c r="K51" s="16">
        <f t="shared" ca="1" si="1"/>
        <v>34.210498259866668</v>
      </c>
      <c r="L51" s="45"/>
    </row>
    <row r="52" spans="3:12" ht="13.5">
      <c r="C52" s="2">
        <v>38</v>
      </c>
      <c r="D52" s="26">
        <f>豚モデル!D52</f>
        <v>46212</v>
      </c>
      <c r="E52" s="41">
        <f ca="1">豚モデル!E52</f>
        <v>26.2</v>
      </c>
      <c r="F52" s="27"/>
      <c r="G52" s="3">
        <f t="shared" ca="1" si="0"/>
        <v>1.0778052820009612</v>
      </c>
      <c r="H52" s="3">
        <f ca="1">IF(豚硝化判定!P52&gt;豚硝化判定!$P$6,豚硝化モデル!G52,0)</f>
        <v>1.0778052820009612</v>
      </c>
      <c r="I52" s="16">
        <f t="shared" ca="1" si="2"/>
        <v>28.539991300770623</v>
      </c>
      <c r="J52" s="16">
        <f t="shared" ca="1" si="3"/>
        <v>17.772251220796498</v>
      </c>
      <c r="K52" s="16">
        <f t="shared" ca="1" si="1"/>
        <v>35.544502441592996</v>
      </c>
      <c r="L52" s="45"/>
    </row>
    <row r="53" spans="3:12" ht="13.5">
      <c r="C53" s="2">
        <v>39</v>
      </c>
      <c r="D53" s="26">
        <f>豚モデル!D53</f>
        <v>46213</v>
      </c>
      <c r="E53" s="41">
        <f ca="1">豚モデル!E53</f>
        <v>26.3</v>
      </c>
      <c r="F53" s="27"/>
      <c r="G53" s="3">
        <f t="shared" ca="1" si="0"/>
        <v>1.0845266335039767</v>
      </c>
      <c r="H53" s="3">
        <f ca="1">IF(豚硝化判定!P53&gt;豚硝化判定!$P$6,豚硝化モデル!G53,0)</f>
        <v>1.0845266335039767</v>
      </c>
      <c r="I53" s="16">
        <f t="shared" ca="1" si="2"/>
        <v>29.617796582771586</v>
      </c>
      <c r="J53" s="16">
        <f t="shared" ca="1" si="3"/>
        <v>18.443415624350653</v>
      </c>
      <c r="K53" s="16">
        <f t="shared" ca="1" si="1"/>
        <v>36.886831248701306</v>
      </c>
      <c r="L53" s="45"/>
    </row>
    <row r="54" spans="3:12" ht="13.5">
      <c r="C54" s="2">
        <v>40</v>
      </c>
      <c r="D54" s="26">
        <f>豚モデル!D54</f>
        <v>46214</v>
      </c>
      <c r="E54" s="41">
        <f ca="1">豚モデル!E54</f>
        <v>26.4</v>
      </c>
      <c r="F54" s="27"/>
      <c r="G54" s="3">
        <f t="shared" ca="1" si="0"/>
        <v>1.0912853684100103</v>
      </c>
      <c r="H54" s="3">
        <f ca="1">IF(豚硝化判定!P54&gt;豚硝化判定!$P$6,豚硝化モデル!G54,0)</f>
        <v>1.0912853684100103</v>
      </c>
      <c r="I54" s="16">
        <f t="shared" ca="1" si="2"/>
        <v>30.702323216275563</v>
      </c>
      <c r="J54" s="16">
        <f t="shared" ca="1" si="3"/>
        <v>19.118765507367502</v>
      </c>
      <c r="K54" s="16">
        <f t="shared" ca="1" si="1"/>
        <v>38.237531014735005</v>
      </c>
      <c r="L54" s="45"/>
    </row>
    <row r="55" spans="3:12" ht="13.5">
      <c r="C55" s="2">
        <v>41</v>
      </c>
      <c r="D55" s="26">
        <f>豚モデル!D55</f>
        <v>46215</v>
      </c>
      <c r="E55" s="41">
        <f ca="1">豚モデル!E55</f>
        <v>26.6</v>
      </c>
      <c r="F55" s="27"/>
      <c r="G55" s="3">
        <f t="shared" ca="1" si="0"/>
        <v>1.1049157140874912</v>
      </c>
      <c r="H55" s="3">
        <f ca="1">IF(豚硝化判定!P55&gt;豚硝化判定!$P$6,豚硝化モデル!G55,0)</f>
        <v>1.1049157140874912</v>
      </c>
      <c r="I55" s="16">
        <f t="shared" ca="1" si="2"/>
        <v>31.793608584685572</v>
      </c>
      <c r="J55" s="16">
        <f t="shared" ca="1" si="3"/>
        <v>19.798324149014267</v>
      </c>
      <c r="K55" s="16">
        <f t="shared" ca="1" si="1"/>
        <v>39.596648298028533</v>
      </c>
      <c r="L55" s="45"/>
    </row>
    <row r="56" spans="3:12" ht="13.5">
      <c r="C56" s="2">
        <v>42</v>
      </c>
      <c r="D56" s="26">
        <f>豚モデル!D56</f>
        <v>46216</v>
      </c>
      <c r="E56" s="41">
        <f ca="1">豚モデル!E56</f>
        <v>26.7</v>
      </c>
      <c r="F56" s="27"/>
      <c r="G56" s="3">
        <f t="shared" ca="1" si="0"/>
        <v>1.1117876895363858</v>
      </c>
      <c r="H56" s="3">
        <f ca="1">IF(豚硝化判定!P56&gt;豚硝化判定!$P$6,豚硝化モデル!G56,0)</f>
        <v>1.1117876895363858</v>
      </c>
      <c r="I56" s="16">
        <f t="shared" ca="1" si="2"/>
        <v>32.898524298773062</v>
      </c>
      <c r="J56" s="16">
        <f t="shared" ca="1" si="3"/>
        <v>20.486370597298869</v>
      </c>
      <c r="K56" s="16">
        <f t="shared" ca="1" si="1"/>
        <v>40.972741194597738</v>
      </c>
      <c r="L56" s="45"/>
    </row>
    <row r="57" spans="3:12" ht="13.5">
      <c r="C57" s="2">
        <v>43</v>
      </c>
      <c r="D57" s="26">
        <f>豚モデル!D57</f>
        <v>46217</v>
      </c>
      <c r="E57" s="41">
        <f ca="1">豚モデル!E57</f>
        <v>26.8</v>
      </c>
      <c r="F57" s="27"/>
      <c r="G57" s="3">
        <f t="shared" ca="1" si="0"/>
        <v>1.1186977777479483</v>
      </c>
      <c r="H57" s="3">
        <f ca="1">IF(豚硝化判定!P57&gt;豚硝化判定!$P$6,豚硝化モデル!G57,0)</f>
        <v>1.1186977777479483</v>
      </c>
      <c r="I57" s="16">
        <f t="shared" ca="1" si="2"/>
        <v>34.010311988309446</v>
      </c>
      <c r="J57" s="16">
        <f t="shared" ca="1" si="3"/>
        <v>21.17869632068113</v>
      </c>
      <c r="K57" s="16">
        <f t="shared" ca="1" si="1"/>
        <v>42.35739264136226</v>
      </c>
      <c r="L57" s="45"/>
    </row>
    <row r="58" spans="3:12" ht="13.5">
      <c r="C58" s="2">
        <v>44</v>
      </c>
      <c r="D58" s="26">
        <f>豚モデル!D58</f>
        <v>46218</v>
      </c>
      <c r="E58" s="41">
        <f ca="1">豚モデル!E58</f>
        <v>26.9</v>
      </c>
      <c r="F58" s="27"/>
      <c r="G58" s="3">
        <f t="shared" ca="1" si="0"/>
        <v>1.125646162920874</v>
      </c>
      <c r="H58" s="3">
        <f ca="1">IF(豚硝化判定!P58&gt;豚硝化判定!$P$6,豚硝化モデル!G58,0)</f>
        <v>1.125646162920874</v>
      </c>
      <c r="I58" s="16">
        <f t="shared" ca="1" si="2"/>
        <v>35.129009766057393</v>
      </c>
      <c r="J58" s="16">
        <f t="shared" ca="1" si="3"/>
        <v>21.875325052510718</v>
      </c>
      <c r="K58" s="16">
        <f t="shared" ca="1" si="1"/>
        <v>43.750650105021435</v>
      </c>
      <c r="L58" s="45"/>
    </row>
    <row r="59" spans="3:12" ht="13.5">
      <c r="C59" s="2">
        <v>45</v>
      </c>
      <c r="D59" s="26">
        <f>豚モデル!D59</f>
        <v>46219</v>
      </c>
      <c r="E59" s="41">
        <f ca="1">豚モデル!E59</f>
        <v>27</v>
      </c>
      <c r="F59" s="27"/>
      <c r="G59" s="3">
        <f t="shared" ca="1" si="0"/>
        <v>1.132633030002143</v>
      </c>
      <c r="H59" s="3">
        <f ca="1">IF(豚硝化判定!P59&gt;豚硝化判定!$P$6,豚硝化モデル!G59,0)</f>
        <v>1.132633030002143</v>
      </c>
      <c r="I59" s="16">
        <f t="shared" ca="1" si="2"/>
        <v>36.254655928978266</v>
      </c>
      <c r="J59" s="16">
        <f t="shared" ca="1" si="3"/>
        <v>22.576280640840391</v>
      </c>
      <c r="K59" s="16">
        <f t="shared" ca="1" si="1"/>
        <v>45.152561281680782</v>
      </c>
      <c r="L59" s="45"/>
    </row>
    <row r="60" spans="3:12" ht="13.5">
      <c r="C60" s="2">
        <v>46</v>
      </c>
      <c r="D60" s="26">
        <f>豚モデル!D60</f>
        <v>46220</v>
      </c>
      <c r="E60" s="41">
        <f ca="1">豚モデル!E60</f>
        <v>27.1</v>
      </c>
      <c r="F60" s="27"/>
      <c r="G60" s="3">
        <f t="shared" ca="1" si="0"/>
        <v>1.1396585646894128</v>
      </c>
      <c r="H60" s="3">
        <f ca="1">IF(豚硝化判定!P60&gt;豚硝化判定!$P$6,豚硝化モデル!G60,0)</f>
        <v>1.1396585646894128</v>
      </c>
      <c r="I60" s="16">
        <f t="shared" ca="1" si="2"/>
        <v>37.387288958980406</v>
      </c>
      <c r="J60" s="16">
        <f t="shared" ca="1" si="3"/>
        <v>23.281587048891975</v>
      </c>
      <c r="K60" s="16">
        <f t="shared" ca="1" si="1"/>
        <v>46.56317409778395</v>
      </c>
      <c r="L60" s="45"/>
    </row>
    <row r="61" spans="3:12" ht="13.5">
      <c r="C61" s="2">
        <v>47</v>
      </c>
      <c r="D61" s="26">
        <f>豚モデル!D61</f>
        <v>46221</v>
      </c>
      <c r="E61" s="41">
        <f ca="1">豚モデル!E61</f>
        <v>27.3</v>
      </c>
      <c r="F61" s="27"/>
      <c r="G61" s="3">
        <f t="shared" ca="1" si="0"/>
        <v>1.1538263834403799</v>
      </c>
      <c r="H61" s="3">
        <f ca="1">IF(豚硝化判定!P61&gt;豚硝化判定!$P$6,豚硝化モデル!G61,0)</f>
        <v>1.1538263834403799</v>
      </c>
      <c r="I61" s="16">
        <f t="shared" ca="1" si="2"/>
        <v>38.526947523669818</v>
      </c>
      <c r="J61" s="16">
        <f t="shared" ca="1" si="3"/>
        <v>23.991268355523825</v>
      </c>
      <c r="K61" s="16">
        <f t="shared" ca="1" si="1"/>
        <v>47.982536711047651</v>
      </c>
      <c r="L61" s="45"/>
    </row>
    <row r="62" spans="3:12" ht="13.5">
      <c r="C62" s="2">
        <v>48</v>
      </c>
      <c r="D62" s="26">
        <f>豚モデル!D62</f>
        <v>46222</v>
      </c>
      <c r="E62" s="41">
        <f ca="1">豚モデル!E62</f>
        <v>27.4</v>
      </c>
      <c r="F62" s="27"/>
      <c r="G62" s="3">
        <f t="shared" ca="1" si="0"/>
        <v>1.1609690426744046</v>
      </c>
      <c r="H62" s="3">
        <f ca="1">IF(豚硝化判定!P62&gt;豚硝化判定!$P$6,豚硝化モデル!G62,0)</f>
        <v>1.1609690426744046</v>
      </c>
      <c r="I62" s="16">
        <f t="shared" ca="1" si="2"/>
        <v>39.680773907110201</v>
      </c>
      <c r="J62" s="16">
        <f t="shared" ca="1" si="3"/>
        <v>24.709772160783636</v>
      </c>
      <c r="K62" s="16">
        <f t="shared" ca="1" si="1"/>
        <v>49.419544321567273</v>
      </c>
      <c r="L62" s="16"/>
    </row>
    <row r="63" spans="3:12" ht="13.5">
      <c r="C63" s="2">
        <v>49</v>
      </c>
      <c r="D63" s="26">
        <f>豚モデル!D63</f>
        <v>46223</v>
      </c>
      <c r="E63" s="41">
        <f ca="1">豚モデル!E63</f>
        <v>27.5</v>
      </c>
      <c r="F63" s="27"/>
      <c r="G63" s="3">
        <f t="shared" ca="1" si="0"/>
        <v>1.1681511198599102</v>
      </c>
      <c r="H63" s="3">
        <f ca="1">IF(豚硝化判定!P63&gt;豚硝化判定!$P$6,豚硝化モデル!G63,0)</f>
        <v>1.1681511198599102</v>
      </c>
      <c r="I63" s="16">
        <f t="shared" ca="1" si="2"/>
        <v>40.841742949784603</v>
      </c>
      <c r="J63" s="16">
        <f t="shared" ca="1" si="3"/>
        <v>25.432723799714932</v>
      </c>
      <c r="K63" s="16">
        <f t="shared" ca="1" si="1"/>
        <v>50.865447599429864</v>
      </c>
      <c r="L63" s="16"/>
    </row>
    <row r="64" spans="3:12" ht="13.5">
      <c r="C64" s="2">
        <v>50</v>
      </c>
      <c r="D64" s="26">
        <f>豚モデル!D64</f>
        <v>46224</v>
      </c>
      <c r="E64" s="41">
        <f ca="1">豚モデル!E64</f>
        <v>27.6</v>
      </c>
      <c r="F64" s="27"/>
      <c r="G64" s="3">
        <f t="shared" ca="1" si="0"/>
        <v>1.1753728044840408</v>
      </c>
      <c r="H64" s="3">
        <f ca="1">IF(豚硝化判定!P64&gt;豚硝化判定!$P$6,豚硝化モデル!G64,0)</f>
        <v>1.1753728044840408</v>
      </c>
      <c r="I64" s="16">
        <f t="shared" ca="1" si="2"/>
        <v>42.00989406964451</v>
      </c>
      <c r="J64" s="16">
        <f t="shared" ca="1" si="3"/>
        <v>26.160147818426683</v>
      </c>
      <c r="K64" s="16">
        <f t="shared" ca="1" si="1"/>
        <v>52.320295636853366</v>
      </c>
      <c r="L64" s="16"/>
    </row>
    <row r="65" spans="3:12" ht="13.5">
      <c r="C65" s="2">
        <v>51</v>
      </c>
      <c r="D65" s="26">
        <f>豚モデル!D65</f>
        <v>46225</v>
      </c>
      <c r="E65" s="41">
        <f ca="1">豚モデル!E65</f>
        <v>27.7</v>
      </c>
      <c r="F65" s="27"/>
      <c r="G65" s="3">
        <f t="shared" ca="1" si="0"/>
        <v>1.1826342867990929</v>
      </c>
      <c r="H65" s="3">
        <f ca="1">IF(豚硝化判定!P65&gt;豚硝化判定!$P$6,豚硝化モデル!G65,0)</f>
        <v>1.1826342867990929</v>
      </c>
      <c r="I65" s="16">
        <f t="shared" ca="1" si="2"/>
        <v>43.185266874128551</v>
      </c>
      <c r="J65" s="16">
        <f t="shared" ca="1" si="3"/>
        <v>26.892068881024151</v>
      </c>
      <c r="K65" s="16">
        <f t="shared" ca="1" si="1"/>
        <v>53.784137762048303</v>
      </c>
      <c r="L65" s="16"/>
    </row>
    <row r="66" spans="3:12" ht="13.5">
      <c r="C66" s="2">
        <v>52</v>
      </c>
      <c r="D66" s="26">
        <f>豚モデル!D66</f>
        <v>46226</v>
      </c>
      <c r="E66" s="41">
        <f ca="1">豚モデル!E66</f>
        <v>27.9</v>
      </c>
      <c r="F66" s="27"/>
      <c r="G66" s="3">
        <f t="shared" ca="1" si="0"/>
        <v>1.1972774093514988</v>
      </c>
      <c r="H66" s="3">
        <f ca="1">IF(豚硝化判定!P66&gt;豚硝化判定!$P$6,豚硝化モデル!G66,0)</f>
        <v>1.1972774093514988</v>
      </c>
      <c r="I66" s="16">
        <f t="shared" ca="1" si="2"/>
        <v>44.367901160927644</v>
      </c>
      <c r="J66" s="16">
        <f t="shared" ca="1" si="3"/>
        <v>27.62851177008535</v>
      </c>
      <c r="K66" s="16">
        <f t="shared" ca="1" si="1"/>
        <v>55.2570235401707</v>
      </c>
      <c r="L66" s="16"/>
    </row>
    <row r="67" spans="3:12" ht="13.5">
      <c r="C67" s="2">
        <v>53</v>
      </c>
      <c r="D67" s="26">
        <f>豚モデル!D67</f>
        <v>46227</v>
      </c>
      <c r="E67" s="41">
        <f ca="1">豚モデル!E67</f>
        <v>28</v>
      </c>
      <c r="F67" s="27"/>
      <c r="G67" s="3">
        <f t="shared" ca="1" si="0"/>
        <v>1.2046594339411101</v>
      </c>
      <c r="H67" s="3">
        <f ca="1">IF(豚硝化判定!P67&gt;豚硝化判定!$P$6,豚硝化モデル!G67,0)</f>
        <v>1.2046594339411101</v>
      </c>
      <c r="I67" s="16">
        <f t="shared" ca="1" si="2"/>
        <v>45.565178570279144</v>
      </c>
      <c r="J67" s="16">
        <f t="shared" ca="1" si="3"/>
        <v>28.374073136090555</v>
      </c>
      <c r="K67" s="16">
        <f t="shared" ca="1" si="1"/>
        <v>56.74814627218111</v>
      </c>
      <c r="L67" s="16"/>
    </row>
    <row r="68" spans="3:12" ht="13.5">
      <c r="C68" s="2">
        <v>54</v>
      </c>
      <c r="D68" s="26">
        <f>豚モデル!D68</f>
        <v>46228</v>
      </c>
      <c r="E68" s="41">
        <f ca="1">豚モデル!E68</f>
        <v>28.1</v>
      </c>
      <c r="F68" s="27"/>
      <c r="G68" s="3">
        <f t="shared" ca="1" si="0"/>
        <v>1.212082024931044</v>
      </c>
      <c r="H68" s="3">
        <f ca="1">IF(豚硝化判定!P68&gt;豚硝化判定!$P$6,豚硝化モデル!G68,0)</f>
        <v>1.212082024931044</v>
      </c>
      <c r="I68" s="16">
        <f t="shared" ca="1" si="2"/>
        <v>46.769838004220254</v>
      </c>
      <c r="J68" s="16">
        <f t="shared" ca="1" si="3"/>
        <v>29.124231391917558</v>
      </c>
      <c r="K68" s="16">
        <f t="shared" ca="1" si="1"/>
        <v>58.248462783835116</v>
      </c>
      <c r="L68" s="16"/>
    </row>
    <row r="69" spans="3:12" ht="13.5">
      <c r="C69" s="2">
        <v>55</v>
      </c>
      <c r="D69" s="26">
        <f>豚モデル!D69</f>
        <v>46229</v>
      </c>
      <c r="E69" s="41">
        <f ca="1">豚モデル!E69</f>
        <v>28.2</v>
      </c>
      <c r="F69" s="27"/>
      <c r="G69" s="3">
        <f t="shared" ca="1" si="0"/>
        <v>1.2195453764359221</v>
      </c>
      <c r="H69" s="3">
        <f ca="1">IF(豚硝化判定!P69&gt;豚硝化判定!$P$6,豚硝化モデル!G69,0)</f>
        <v>1.2195453764359221</v>
      </c>
      <c r="I69" s="16">
        <f t="shared" ca="1" si="2"/>
        <v>47.981920029151297</v>
      </c>
      <c r="J69" s="16">
        <f t="shared" ca="1" si="3"/>
        <v>29.879011798830458</v>
      </c>
      <c r="K69" s="16">
        <f t="shared" ca="1" si="1"/>
        <v>59.758023597660916</v>
      </c>
      <c r="L69" s="16"/>
    </row>
    <row r="70" spans="3:12" ht="13.5">
      <c r="C70" s="2">
        <v>56</v>
      </c>
      <c r="D70" s="26">
        <f>豚モデル!D70</f>
        <v>46230</v>
      </c>
      <c r="E70" s="41">
        <f ca="1">豚モデル!E70</f>
        <v>28.3</v>
      </c>
      <c r="F70" s="27"/>
      <c r="G70" s="3">
        <f t="shared" ca="1" si="0"/>
        <v>1.2270496833501807</v>
      </c>
      <c r="H70" s="3">
        <f ca="1">IF(豚硝化判定!P70&gt;豚硝化判定!$P$6,豚硝化モデル!G70,0)</f>
        <v>1.2270496833501807</v>
      </c>
      <c r="I70" s="16">
        <f t="shared" ca="1" si="2"/>
        <v>49.201465405587221</v>
      </c>
      <c r="J70" s="16">
        <f t="shared" ca="1" si="3"/>
        <v>30.63843973897124</v>
      </c>
      <c r="K70" s="16">
        <f t="shared" ca="1" si="1"/>
        <v>61.276879477942479</v>
      </c>
      <c r="L70" s="16"/>
    </row>
    <row r="71" spans="3:12" ht="13.5">
      <c r="C71" s="2">
        <v>57</v>
      </c>
      <c r="D71" s="26">
        <f>豚モデル!D71</f>
        <v>46231</v>
      </c>
      <c r="E71" s="41">
        <f ca="1">豚モデル!E71</f>
        <v>28.4</v>
      </c>
      <c r="F71" s="27"/>
      <c r="G71" s="3">
        <f t="shared" ca="1" si="0"/>
        <v>1.2345951413505307</v>
      </c>
      <c r="H71" s="3">
        <f ca="1">IF(豚硝化判定!P71&gt;豚硝化判定!$P$6,豚硝化モデル!G71,0)</f>
        <v>1.2345951413505307</v>
      </c>
      <c r="I71" s="16">
        <f t="shared" ca="1" si="2"/>
        <v>50.428515088937402</v>
      </c>
      <c r="J71" s="16">
        <f t="shared" ca="1" si="3"/>
        <v>31.402540715845376</v>
      </c>
      <c r="K71" s="16">
        <f t="shared" ca="1" si="1"/>
        <v>62.805081431690752</v>
      </c>
      <c r="L71" s="16"/>
    </row>
    <row r="72" spans="3:12" ht="13.5">
      <c r="C72" s="2">
        <v>58</v>
      </c>
      <c r="D72" s="26">
        <f>豚モデル!D72</f>
        <v>46232</v>
      </c>
      <c r="E72" s="41">
        <f ca="1">豚モデル!E72</f>
        <v>28.5</v>
      </c>
      <c r="F72" s="27"/>
      <c r="G72" s="3">
        <f t="shared" ca="1" si="0"/>
        <v>1.2421819468984272</v>
      </c>
      <c r="H72" s="3">
        <f ca="1">IF(豚硝化判定!P72&gt;豚硝化判定!$P$6,豚硝化モデル!G72,0)</f>
        <v>1.2421819468984272</v>
      </c>
      <c r="I72" s="16">
        <f t="shared" ca="1" si="2"/>
        <v>51.663110230287934</v>
      </c>
      <c r="J72" s="16">
        <f t="shared" ca="1" si="3"/>
        <v>32.171340354808962</v>
      </c>
      <c r="K72" s="16">
        <f t="shared" ca="1" si="1"/>
        <v>64.342680709617923</v>
      </c>
      <c r="L72" s="16"/>
    </row>
    <row r="73" spans="3:12" ht="13.5">
      <c r="C73" s="2">
        <v>59</v>
      </c>
      <c r="D73" s="26">
        <f>豚モデル!D73</f>
        <v>46233</v>
      </c>
      <c r="E73" s="41">
        <f ca="1">豚モデル!E73</f>
        <v>28.6</v>
      </c>
      <c r="F73" s="27"/>
      <c r="G73" s="3">
        <f t="shared" ca="1" si="0"/>
        <v>1.2498102972425389</v>
      </c>
      <c r="H73" s="3">
        <f ca="1">IF(豚硝化判定!P73&gt;豚硝化判定!$P$6,豚硝化モデル!G73,0)</f>
        <v>1.2498102972425389</v>
      </c>
      <c r="I73" s="16">
        <f t="shared" ca="1" si="2"/>
        <v>52.905292177186361</v>
      </c>
      <c r="J73" s="16">
        <f t="shared" ca="1" si="3"/>
        <v>32.944864403557389</v>
      </c>
      <c r="K73" s="16">
        <f t="shared" ca="1" si="1"/>
        <v>65.889728807114778</v>
      </c>
      <c r="L73" s="16"/>
    </row>
    <row r="74" spans="3:12" ht="13.5">
      <c r="C74" s="2">
        <v>60</v>
      </c>
      <c r="D74" s="26">
        <f>豚モデル!D74</f>
        <v>46234</v>
      </c>
      <c r="E74" s="41">
        <f ca="1">豚モデル!E74</f>
        <v>28.7</v>
      </c>
      <c r="F74" s="27"/>
      <c r="G74" s="3">
        <f t="shared" ca="1" si="0"/>
        <v>1.2574803904212275</v>
      </c>
      <c r="H74" s="3">
        <f ca="1">IF(豚硝化判定!P74&gt;豚硝化判定!$P$6,豚硝化モデル!G74,0)</f>
        <v>1.2574803904212275</v>
      </c>
      <c r="I74" s="16">
        <f t="shared" ca="1" si="2"/>
        <v>54.155102474428901</v>
      </c>
      <c r="J74" s="16">
        <f t="shared" ca="1" si="3"/>
        <v>33.723138732615546</v>
      </c>
      <c r="K74" s="16">
        <f t="shared" ca="1" si="1"/>
        <v>67.446277465231091</v>
      </c>
      <c r="L74" s="16"/>
    </row>
    <row r="75" spans="3:12" ht="13.5">
      <c r="C75" s="2">
        <v>61</v>
      </c>
      <c r="D75" s="26">
        <f>豚モデル!D75</f>
        <v>46235</v>
      </c>
      <c r="E75" s="41">
        <f ca="1">豚モデル!E75</f>
        <v>28.7</v>
      </c>
      <c r="F75" s="27"/>
      <c r="G75" s="3">
        <f t="shared" ca="1" si="0"/>
        <v>1.2574803904212275</v>
      </c>
      <c r="H75" s="3">
        <f ca="1">IF(豚硝化判定!P75&gt;豚硝化判定!$P$6,豚硝化モデル!G75,0)</f>
        <v>1.2574803904212275</v>
      </c>
      <c r="I75" s="16">
        <f t="shared" ca="1" si="2"/>
        <v>55.41258286485013</v>
      </c>
      <c r="J75" s="16">
        <f t="shared" ca="1" si="3"/>
        <v>34.506189335829561</v>
      </c>
      <c r="K75" s="16">
        <f t="shared" ca="1" si="1"/>
        <v>69.012378671659121</v>
      </c>
      <c r="L75" s="16"/>
    </row>
    <row r="76" spans="3:12" ht="13.5">
      <c r="C76" s="2">
        <v>62</v>
      </c>
      <c r="D76" s="26">
        <f>豚モデル!D76</f>
        <v>46236</v>
      </c>
      <c r="E76" s="41">
        <f ca="1">豚モデル!E76</f>
        <v>28.8</v>
      </c>
      <c r="F76" s="27"/>
      <c r="G76" s="3">
        <f t="shared" ca="1" si="0"/>
        <v>1.2651924252650304</v>
      </c>
      <c r="H76" s="3">
        <f ca="1">IF(豚硝化判定!P76&gt;豚硝化判定!$P$6,豚硝化モデル!G76,0)</f>
        <v>1.2651924252650304</v>
      </c>
      <c r="I76" s="16">
        <f t="shared" ca="1" si="2"/>
        <v>56.670063255271359</v>
      </c>
      <c r="J76" s="16">
        <f t="shared" ca="1" si="3"/>
        <v>35.289239939043583</v>
      </c>
      <c r="K76" s="16">
        <f t="shared" ca="1" si="1"/>
        <v>70.578479878087165</v>
      </c>
      <c r="L76" s="16"/>
    </row>
    <row r="77" spans="3:12" ht="13.5">
      <c r="C77" s="2">
        <v>63</v>
      </c>
      <c r="D77" s="26">
        <f>豚モデル!D77</f>
        <v>46237</v>
      </c>
      <c r="E77" s="41">
        <f ca="1">豚モデル!E77</f>
        <v>28.8</v>
      </c>
      <c r="F77" s="27"/>
      <c r="G77" s="3">
        <f t="shared" ca="1" si="0"/>
        <v>1.2651924252650304</v>
      </c>
      <c r="H77" s="3">
        <f ca="1">IF(豚硝化判定!P77&gt;豚硝化判定!$P$6,豚硝化モデル!G77,0)</f>
        <v>1.2651924252650304</v>
      </c>
      <c r="I77" s="16">
        <f t="shared" ca="1" si="2"/>
        <v>57.935255680536386</v>
      </c>
      <c r="J77" s="16">
        <f t="shared" ca="1" si="3"/>
        <v>36.077092934074166</v>
      </c>
      <c r="K77" s="16">
        <f t="shared" ca="1" si="1"/>
        <v>72.154185868148332</v>
      </c>
      <c r="L77" s="16"/>
    </row>
    <row r="78" spans="3:12" ht="13.5">
      <c r="C78" s="2">
        <v>64</v>
      </c>
      <c r="D78" s="26">
        <f>豚モデル!D78</f>
        <v>46238</v>
      </c>
      <c r="E78" s="41">
        <f ca="1">豚モデル!E78</f>
        <v>28.8</v>
      </c>
      <c r="F78" s="27"/>
      <c r="G78" s="3">
        <f t="shared" ca="1" si="0"/>
        <v>1.2651924252650304</v>
      </c>
      <c r="H78" s="3">
        <f ca="1">IF(豚硝化判定!P78&gt;豚硝化判定!$P$6,豚硝化モデル!G78,0)</f>
        <v>1.2651924252650304</v>
      </c>
      <c r="I78" s="16">
        <f t="shared" ca="1" si="2"/>
        <v>59.200448105801414</v>
      </c>
      <c r="J78" s="16">
        <f t="shared" ca="1" si="3"/>
        <v>36.864945929104749</v>
      </c>
      <c r="K78" s="16">
        <f t="shared" ca="1" si="1"/>
        <v>73.729891858209498</v>
      </c>
      <c r="L78" s="16"/>
    </row>
    <row r="79" spans="3:12" ht="13.5">
      <c r="C79" s="2">
        <v>65</v>
      </c>
      <c r="D79" s="26">
        <f>豚モデル!D79</f>
        <v>46239</v>
      </c>
      <c r="E79" s="41">
        <f ca="1">豚モデル!E79</f>
        <v>28.9</v>
      </c>
      <c r="F79" s="27"/>
      <c r="G79" s="3">
        <f t="shared" ref="G79:G142" ca="1" si="4">EXP($B$3*(E79-25)/(1.987*(273+E79)*298))</f>
        <v>1.2729466013991468</v>
      </c>
      <c r="H79" s="3">
        <f ca="1">IF(豚硝化判定!P79&gt;豚硝化判定!$P$6,豚硝化モデル!G79,0)</f>
        <v>1.2729466013991468</v>
      </c>
      <c r="I79" s="16">
        <f t="shared" ca="1" si="2"/>
        <v>60.465640531066441</v>
      </c>
      <c r="J79" s="16">
        <f t="shared" ca="1" si="3"/>
        <v>37.652798924135325</v>
      </c>
      <c r="K79" s="16">
        <f t="shared" ref="K79:K142" ca="1" si="5">J79*2</f>
        <v>75.305597848270651</v>
      </c>
      <c r="L79" s="16"/>
    </row>
    <row r="80" spans="3:12" ht="13.5">
      <c r="C80" s="2">
        <v>66</v>
      </c>
      <c r="D80" s="26">
        <f>豚モデル!D80</f>
        <v>46240</v>
      </c>
      <c r="E80" s="41">
        <f ca="1">豚モデル!E80</f>
        <v>28.8</v>
      </c>
      <c r="F80" s="27"/>
      <c r="G80" s="3">
        <f t="shared" ca="1" si="4"/>
        <v>1.2651924252650304</v>
      </c>
      <c r="H80" s="3">
        <f ca="1">IF(豚硝化判定!P80&gt;豚硝化判定!$P$6,豚硝化モデル!G80,0)</f>
        <v>1.2651924252650304</v>
      </c>
      <c r="I80" s="16">
        <f t="shared" ref="I80:I143" ca="1" si="6">I79+H79</f>
        <v>61.738587132465589</v>
      </c>
      <c r="J80" s="16">
        <f t="shared" ref="J80:J143" ca="1" si="7">I80*$B$4</f>
        <v>38.445480552952567</v>
      </c>
      <c r="K80" s="16">
        <f t="shared" ca="1" si="5"/>
        <v>76.890961105905134</v>
      </c>
      <c r="L80" s="16"/>
    </row>
    <row r="81" spans="3:12" ht="13.5">
      <c r="C81" s="2">
        <v>67</v>
      </c>
      <c r="D81" s="26">
        <f>豚モデル!D81</f>
        <v>46241</v>
      </c>
      <c r="E81" s="41">
        <f ca="1">豚モデル!E81</f>
        <v>28.8</v>
      </c>
      <c r="F81" s="27"/>
      <c r="G81" s="3">
        <f t="shared" ca="1" si="4"/>
        <v>1.2651924252650304</v>
      </c>
      <c r="H81" s="3">
        <f ca="1">IF(豚硝化判定!P81&gt;豚硝化判定!$P$6,豚硝化モデル!G81,0)</f>
        <v>1.2651924252650304</v>
      </c>
      <c r="I81" s="16">
        <f t="shared" ca="1" si="6"/>
        <v>63.003779557730617</v>
      </c>
      <c r="J81" s="16">
        <f t="shared" ca="1" si="7"/>
        <v>39.23333354798315</v>
      </c>
      <c r="K81" s="16">
        <f t="shared" ca="1" si="5"/>
        <v>78.466667095966301</v>
      </c>
      <c r="L81" s="16"/>
    </row>
    <row r="82" spans="3:12" ht="13.5">
      <c r="C82" s="2">
        <v>68</v>
      </c>
      <c r="D82" s="26">
        <f>豚モデル!D82</f>
        <v>46242</v>
      </c>
      <c r="E82" s="41">
        <f ca="1">豚モデル!E82</f>
        <v>28.8</v>
      </c>
      <c r="F82" s="27"/>
      <c r="G82" s="3">
        <f t="shared" ca="1" si="4"/>
        <v>1.2651924252650304</v>
      </c>
      <c r="H82" s="3">
        <f ca="1">IF(豚硝化判定!P82&gt;豚硝化判定!$P$6,豚硝化モデル!G82,0)</f>
        <v>1.2651924252650304</v>
      </c>
      <c r="I82" s="16">
        <f t="shared" ca="1" si="6"/>
        <v>64.268971982995652</v>
      </c>
      <c r="J82" s="16">
        <f t="shared" ca="1" si="7"/>
        <v>40.021186543013734</v>
      </c>
      <c r="K82" s="16">
        <f t="shared" ca="1" si="5"/>
        <v>80.042373086027467</v>
      </c>
      <c r="L82" s="16"/>
    </row>
    <row r="83" spans="3:12" ht="13.5">
      <c r="C83" s="2">
        <v>69</v>
      </c>
      <c r="D83" s="26">
        <f>豚モデル!D83</f>
        <v>46243</v>
      </c>
      <c r="E83" s="41">
        <f ca="1">豚モデル!E83</f>
        <v>28.8</v>
      </c>
      <c r="F83" s="27"/>
      <c r="G83" s="3">
        <f t="shared" ca="1" si="4"/>
        <v>1.2651924252650304</v>
      </c>
      <c r="H83" s="3">
        <f ca="1">IF(豚硝化判定!P83&gt;豚硝化判定!$P$6,豚硝化モデル!G83,0)</f>
        <v>1.2651924252650304</v>
      </c>
      <c r="I83" s="16">
        <f t="shared" ca="1" si="6"/>
        <v>65.534164408260679</v>
      </c>
      <c r="J83" s="16">
        <f t="shared" ca="1" si="7"/>
        <v>40.809039538044317</v>
      </c>
      <c r="K83" s="16">
        <f t="shared" ca="1" si="5"/>
        <v>81.618079076088634</v>
      </c>
      <c r="L83" s="16"/>
    </row>
    <row r="84" spans="3:12" ht="13.5">
      <c r="C84" s="2">
        <v>70</v>
      </c>
      <c r="D84" s="26">
        <f>豚モデル!D84</f>
        <v>46244</v>
      </c>
      <c r="E84" s="41">
        <f ca="1">豚モデル!E84</f>
        <v>28.7</v>
      </c>
      <c r="F84" s="27"/>
      <c r="G84" s="3">
        <f t="shared" ca="1" si="4"/>
        <v>1.2574803904212275</v>
      </c>
      <c r="H84" s="3">
        <f ca="1">IF(豚硝化判定!P84&gt;豚硝化判定!$P$6,豚硝化モデル!G84,0)</f>
        <v>1.2574803904212275</v>
      </c>
      <c r="I84" s="16">
        <f t="shared" ca="1" si="6"/>
        <v>66.799356833525707</v>
      </c>
      <c r="J84" s="16">
        <f t="shared" ca="1" si="7"/>
        <v>41.5968925330749</v>
      </c>
      <c r="K84" s="16">
        <f t="shared" ca="1" si="5"/>
        <v>83.1937850661498</v>
      </c>
      <c r="L84" s="16"/>
    </row>
    <row r="85" spans="3:12" ht="13.5">
      <c r="C85" s="2">
        <v>71</v>
      </c>
      <c r="D85" s="26">
        <f>豚モデル!D85</f>
        <v>46245</v>
      </c>
      <c r="E85" s="41">
        <f ca="1">豚モデル!E85</f>
        <v>28.7</v>
      </c>
      <c r="F85" s="27"/>
      <c r="G85" s="3">
        <f t="shared" ca="1" si="4"/>
        <v>1.2574803904212275</v>
      </c>
      <c r="H85" s="3">
        <f ca="1">IF(豚硝化判定!P85&gt;豚硝化判定!$P$6,豚硝化モデル!G85,0)</f>
        <v>1.2574803904212275</v>
      </c>
      <c r="I85" s="16">
        <f t="shared" ca="1" si="6"/>
        <v>68.056837223946928</v>
      </c>
      <c r="J85" s="16">
        <f t="shared" ca="1" si="7"/>
        <v>42.379943136288915</v>
      </c>
      <c r="K85" s="16">
        <f t="shared" ca="1" si="5"/>
        <v>84.75988627257783</v>
      </c>
    </row>
    <row r="86" spans="3:12" ht="13.5">
      <c r="C86" s="2">
        <v>72</v>
      </c>
      <c r="D86" s="26">
        <f>豚モデル!D86</f>
        <v>46246</v>
      </c>
      <c r="E86" s="41">
        <f ca="1">豚モデル!E86</f>
        <v>28.6</v>
      </c>
      <c r="F86" s="27"/>
      <c r="G86" s="3">
        <f t="shared" ca="1" si="4"/>
        <v>1.2498102972425389</v>
      </c>
      <c r="H86" s="3">
        <f ca="1">IF(豚硝化判定!P86&gt;豚硝化判定!$P$6,豚硝化モデル!G86,0)</f>
        <v>1.2498102972425389</v>
      </c>
      <c r="I86" s="16">
        <f t="shared" ca="1" si="6"/>
        <v>69.31431761436815</v>
      </c>
      <c r="J86" s="16">
        <f t="shared" ca="1" si="7"/>
        <v>43.16299373950293</v>
      </c>
      <c r="K86" s="16">
        <f t="shared" ca="1" si="5"/>
        <v>86.32598747900586</v>
      </c>
    </row>
    <row r="87" spans="3:12" ht="13.5">
      <c r="C87" s="2">
        <v>73</v>
      </c>
      <c r="D87" s="26">
        <f>豚モデル!D87</f>
        <v>46247</v>
      </c>
      <c r="E87" s="41">
        <f ca="1">豚モデル!E87</f>
        <v>28.6</v>
      </c>
      <c r="F87" s="27"/>
      <c r="G87" s="3">
        <f t="shared" ca="1" si="4"/>
        <v>1.2498102972425389</v>
      </c>
      <c r="H87" s="3">
        <f ca="1">IF(豚硝化判定!P87&gt;豚硝化判定!$P$6,豚硝化モデル!G87,0)</f>
        <v>1.2498102972425389</v>
      </c>
      <c r="I87" s="16">
        <f t="shared" ca="1" si="6"/>
        <v>70.564127911610683</v>
      </c>
      <c r="J87" s="16">
        <f t="shared" ca="1" si="7"/>
        <v>43.941268068561079</v>
      </c>
      <c r="K87" s="16">
        <f t="shared" ca="1" si="5"/>
        <v>87.882536137122159</v>
      </c>
    </row>
    <row r="88" spans="3:12" ht="13.5">
      <c r="C88" s="2">
        <v>74</v>
      </c>
      <c r="D88" s="26">
        <f>豚モデル!D88</f>
        <v>46248</v>
      </c>
      <c r="E88" s="41">
        <f ca="1">豚モデル!E88</f>
        <v>28.5</v>
      </c>
      <c r="F88" s="27"/>
      <c r="G88" s="3">
        <f t="shared" ca="1" si="4"/>
        <v>1.2421819468984272</v>
      </c>
      <c r="H88" s="3">
        <f ca="1">IF(豚硝化判定!P88&gt;豚硝化判定!$P$6,豚硝化モデル!G88,0)</f>
        <v>1.2421819468984272</v>
      </c>
      <c r="I88" s="16">
        <f t="shared" ca="1" si="6"/>
        <v>71.813938208853216</v>
      </c>
      <c r="J88" s="16">
        <f t="shared" ca="1" si="7"/>
        <v>44.719542397619229</v>
      </c>
      <c r="K88" s="16">
        <f t="shared" ca="1" si="5"/>
        <v>89.439084795238458</v>
      </c>
    </row>
    <row r="89" spans="3:12" ht="13.5">
      <c r="C89" s="2">
        <v>75</v>
      </c>
      <c r="D89" s="26">
        <f>豚モデル!D89</f>
        <v>46249</v>
      </c>
      <c r="E89" s="41">
        <f ca="1">豚モデル!E89</f>
        <v>28.5</v>
      </c>
      <c r="F89" s="27"/>
      <c r="G89" s="3">
        <f t="shared" ca="1" si="4"/>
        <v>1.2421819468984272</v>
      </c>
      <c r="H89" s="3">
        <f ca="1">IF(豚硝化判定!P89&gt;豚硝化判定!$P$6,豚硝化モデル!G89,0)</f>
        <v>1.2421819468984272</v>
      </c>
      <c r="I89" s="16">
        <f t="shared" ca="1" si="6"/>
        <v>73.056120155751643</v>
      </c>
      <c r="J89" s="16">
        <f t="shared" ca="1" si="7"/>
        <v>45.493066446367649</v>
      </c>
      <c r="K89" s="16">
        <f t="shared" ca="1" si="5"/>
        <v>90.986132892735299</v>
      </c>
    </row>
    <row r="90" spans="3:12" ht="13.5">
      <c r="C90" s="2">
        <v>76</v>
      </c>
      <c r="D90" s="26">
        <f>豚モデル!D90</f>
        <v>46250</v>
      </c>
      <c r="E90" s="41">
        <f ca="1">豚モデル!E90</f>
        <v>28.4</v>
      </c>
      <c r="F90" s="27"/>
      <c r="G90" s="3">
        <f t="shared" ca="1" si="4"/>
        <v>1.2345951413505307</v>
      </c>
      <c r="H90" s="3">
        <f ca="1">IF(豚硝化判定!P90&gt;豚硝化判定!$P$6,豚硝化モデル!G90,0)</f>
        <v>1.2345951413505307</v>
      </c>
      <c r="I90" s="16">
        <f t="shared" ca="1" si="6"/>
        <v>74.298302102650069</v>
      </c>
      <c r="J90" s="16">
        <f t="shared" ca="1" si="7"/>
        <v>46.266590495116077</v>
      </c>
      <c r="K90" s="16">
        <f t="shared" ca="1" si="5"/>
        <v>92.533180990232154</v>
      </c>
    </row>
    <row r="91" spans="3:12" ht="13.5">
      <c r="C91" s="2">
        <v>77</v>
      </c>
      <c r="D91" s="26">
        <f>豚モデル!D91</f>
        <v>46251</v>
      </c>
      <c r="E91" s="41">
        <f ca="1">豚モデル!E91</f>
        <v>28.4</v>
      </c>
      <c r="F91" s="27"/>
      <c r="G91" s="3">
        <f t="shared" ca="1" si="4"/>
        <v>1.2345951413505307</v>
      </c>
      <c r="H91" s="3">
        <f ca="1">IF(豚硝化判定!P91&gt;豚硝化判定!$P$6,豚硝化モデル!G91,0)</f>
        <v>1.2345951413505307</v>
      </c>
      <c r="I91" s="16">
        <f t="shared" ca="1" si="6"/>
        <v>75.532897244000594</v>
      </c>
      <c r="J91" s="16">
        <f t="shared" ca="1" si="7"/>
        <v>47.035390134079663</v>
      </c>
      <c r="K91" s="16">
        <f t="shared" ca="1" si="5"/>
        <v>94.070780268159325</v>
      </c>
    </row>
    <row r="92" spans="3:12" ht="13.5">
      <c r="C92" s="2">
        <v>78</v>
      </c>
      <c r="D92" s="26">
        <f>豚モデル!D92</f>
        <v>46252</v>
      </c>
      <c r="E92" s="41">
        <f ca="1">豚モデル!E92</f>
        <v>28.3</v>
      </c>
      <c r="F92" s="27"/>
      <c r="G92" s="3">
        <f t="shared" ca="1" si="4"/>
        <v>1.2270496833501807</v>
      </c>
      <c r="H92" s="3">
        <f ca="1">IF(豚硝化判定!P92&gt;豚硝化判定!$P$6,豚硝化モデル!G92,0)</f>
        <v>1.2270496833501807</v>
      </c>
      <c r="I92" s="16">
        <f t="shared" ca="1" si="6"/>
        <v>76.767492385351119</v>
      </c>
      <c r="J92" s="16">
        <f t="shared" ca="1" si="7"/>
        <v>47.804189773043248</v>
      </c>
      <c r="K92" s="16">
        <f t="shared" ca="1" si="5"/>
        <v>95.608379546086496</v>
      </c>
    </row>
    <row r="93" spans="3:12" ht="13.5">
      <c r="C93" s="2">
        <v>79</v>
      </c>
      <c r="D93" s="26">
        <f>豚モデル!D93</f>
        <v>46253</v>
      </c>
      <c r="E93" s="41">
        <f ca="1">豚モデル!E93</f>
        <v>28.2</v>
      </c>
      <c r="F93" s="27"/>
      <c r="G93" s="3">
        <f t="shared" ca="1" si="4"/>
        <v>1.2195453764359221</v>
      </c>
      <c r="H93" s="3">
        <f ca="1">IF(豚硝化判定!P93&gt;豚硝化判定!$P$6,豚硝化モデル!G93,0)</f>
        <v>1.2195453764359221</v>
      </c>
      <c r="I93" s="16">
        <f t="shared" ca="1" si="6"/>
        <v>77.994542068701293</v>
      </c>
      <c r="J93" s="16">
        <f t="shared" ca="1" si="7"/>
        <v>48.568290749917381</v>
      </c>
      <c r="K93" s="16">
        <f t="shared" ca="1" si="5"/>
        <v>97.136581499834762</v>
      </c>
    </row>
    <row r="94" spans="3:12" ht="13.5">
      <c r="C94" s="2">
        <v>80</v>
      </c>
      <c r="D94" s="26">
        <f>豚モデル!D94</f>
        <v>46254</v>
      </c>
      <c r="E94" s="41">
        <f ca="1">豚モデル!E94</f>
        <v>28.2</v>
      </c>
      <c r="F94" s="27"/>
      <c r="G94" s="3">
        <f t="shared" ca="1" si="4"/>
        <v>1.2195453764359221</v>
      </c>
      <c r="H94" s="3">
        <f ca="1">IF(豚硝化判定!P94&gt;豚硝化判定!$P$6,豚硝化モデル!G94,0)</f>
        <v>1.2195453764359221</v>
      </c>
      <c r="I94" s="16">
        <f t="shared" ca="1" si="6"/>
        <v>79.21408744513721</v>
      </c>
      <c r="J94" s="16">
        <f t="shared" ca="1" si="7"/>
        <v>49.327718690058155</v>
      </c>
      <c r="K94" s="16">
        <f t="shared" ca="1" si="5"/>
        <v>98.655437380116311</v>
      </c>
    </row>
    <row r="95" spans="3:12" ht="13.5">
      <c r="C95" s="2">
        <v>81</v>
      </c>
      <c r="D95" s="26">
        <f>豚モデル!D95</f>
        <v>46255</v>
      </c>
      <c r="E95" s="41">
        <f ca="1">豚モデル!E95</f>
        <v>28.1</v>
      </c>
      <c r="F95" s="27"/>
      <c r="G95" s="3">
        <f t="shared" ca="1" si="4"/>
        <v>1.212082024931044</v>
      </c>
      <c r="H95" s="3">
        <f ca="1">IF(豚硝化判定!P95&gt;豚硝化判定!$P$6,豚硝化モデル!G95,0)</f>
        <v>1.212082024931044</v>
      </c>
      <c r="I95" s="16">
        <f t="shared" ca="1" si="6"/>
        <v>80.433632821573127</v>
      </c>
      <c r="J95" s="16">
        <f t="shared" ca="1" si="7"/>
        <v>50.087146630198937</v>
      </c>
      <c r="K95" s="16">
        <f t="shared" ca="1" si="5"/>
        <v>100.17429326039787</v>
      </c>
    </row>
    <row r="96" spans="3:12" ht="13.5">
      <c r="C96" s="2">
        <v>82</v>
      </c>
      <c r="D96" s="26">
        <f>豚モデル!D96</f>
        <v>46256</v>
      </c>
      <c r="E96" s="41">
        <f ca="1">豚モデル!E96</f>
        <v>28</v>
      </c>
      <c r="F96" s="27"/>
      <c r="G96" s="3">
        <f t="shared" ca="1" si="4"/>
        <v>1.2046594339411101</v>
      </c>
      <c r="H96" s="3">
        <f ca="1">IF(豚硝化判定!P96&gt;豚硝化判定!$P$6,豚硝化モデル!G96,0)</f>
        <v>1.2046594339411101</v>
      </c>
      <c r="I96" s="16">
        <f t="shared" ca="1" si="6"/>
        <v>81.645714846504177</v>
      </c>
      <c r="J96" s="16">
        <f t="shared" ca="1" si="7"/>
        <v>50.841927037111837</v>
      </c>
      <c r="K96" s="16">
        <f t="shared" ca="1" si="5"/>
        <v>101.68385407422367</v>
      </c>
    </row>
    <row r="97" spans="3:11" ht="13.5">
      <c r="C97" s="2">
        <v>83</v>
      </c>
      <c r="D97" s="26">
        <f>豚モデル!D97</f>
        <v>46257</v>
      </c>
      <c r="E97" s="41">
        <f ca="1">豚モデル!E97</f>
        <v>27.9</v>
      </c>
      <c r="F97" s="27"/>
      <c r="G97" s="3">
        <f t="shared" ca="1" si="4"/>
        <v>1.1972774093514988</v>
      </c>
      <c r="H97" s="3">
        <f ca="1">IF(豚硝化判定!P97&gt;豚硝化判定!$P$6,豚硝化モデル!G97,0)</f>
        <v>1.1972774093514988</v>
      </c>
      <c r="I97" s="16">
        <f t="shared" ca="1" si="6"/>
        <v>82.850374280445294</v>
      </c>
      <c r="J97" s="16">
        <f t="shared" ca="1" si="7"/>
        <v>51.59208529293884</v>
      </c>
      <c r="K97" s="16">
        <f t="shared" ca="1" si="5"/>
        <v>103.18417058587768</v>
      </c>
    </row>
    <row r="98" spans="3:11" ht="13.5">
      <c r="C98" s="2">
        <v>84</v>
      </c>
      <c r="D98" s="26">
        <f>豚モデル!D98</f>
        <v>46258</v>
      </c>
      <c r="E98" s="41">
        <f ca="1">豚モデル!E98</f>
        <v>27.8</v>
      </c>
      <c r="F98" s="27"/>
      <c r="G98" s="3">
        <f t="shared" ca="1" si="4"/>
        <v>1.1899357578249461</v>
      </c>
      <c r="H98" s="3">
        <f ca="1">IF(豚硝化判定!P98&gt;豚硝化判定!$P$6,豚硝化モデル!G98,0)</f>
        <v>1.1899357578249461</v>
      </c>
      <c r="I98" s="16">
        <f t="shared" ca="1" si="6"/>
        <v>84.047651689796794</v>
      </c>
      <c r="J98" s="16">
        <f t="shared" ca="1" si="7"/>
        <v>52.337646658944053</v>
      </c>
      <c r="K98" s="16">
        <f t="shared" ca="1" si="5"/>
        <v>104.67529331788811</v>
      </c>
    </row>
    <row r="99" spans="3:11" ht="13.5">
      <c r="C99" s="2">
        <v>85</v>
      </c>
      <c r="D99" s="26">
        <f>豚モデル!D99</f>
        <v>46259</v>
      </c>
      <c r="E99" s="41">
        <f ca="1">豚モデル!E99</f>
        <v>27.7</v>
      </c>
      <c r="F99" s="27"/>
      <c r="G99" s="3">
        <f t="shared" ca="1" si="4"/>
        <v>1.1826342867990929</v>
      </c>
      <c r="H99" s="3">
        <f ca="1">IF(豚硝化判定!P99&gt;豚硝化判定!$P$6,豚硝化モデル!G99,0)</f>
        <v>1.1826342867990929</v>
      </c>
      <c r="I99" s="16">
        <f t="shared" ca="1" si="6"/>
        <v>85.237587447621735</v>
      </c>
      <c r="J99" s="16">
        <f t="shared" ca="1" si="7"/>
        <v>53.078636275997738</v>
      </c>
      <c r="K99" s="16">
        <f t="shared" ca="1" si="5"/>
        <v>106.15727255199548</v>
      </c>
    </row>
    <row r="100" spans="3:11" ht="13.5">
      <c r="C100" s="2">
        <v>86</v>
      </c>
      <c r="D100" s="26">
        <f>豚モデル!D100</f>
        <v>46260</v>
      </c>
      <c r="E100" s="41">
        <f ca="1">豚モデル!E100</f>
        <v>27.6</v>
      </c>
      <c r="F100" s="27"/>
      <c r="G100" s="3">
        <f t="shared" ca="1" si="4"/>
        <v>1.1753728044840408</v>
      </c>
      <c r="H100" s="3">
        <f ca="1">IF(豚硝化判定!P100&gt;豚硝化判定!$P$6,豚硝化モデル!G100,0)</f>
        <v>1.1753728044840408</v>
      </c>
      <c r="I100" s="16">
        <f t="shared" ca="1" si="6"/>
        <v>86.420221734420821</v>
      </c>
      <c r="J100" s="16">
        <f t="shared" ca="1" si="7"/>
        <v>53.815079165058933</v>
      </c>
      <c r="K100" s="16">
        <f t="shared" ca="1" si="5"/>
        <v>107.63015833011787</v>
      </c>
    </row>
    <row r="101" spans="3:11" ht="13.5">
      <c r="C101" s="2">
        <v>87</v>
      </c>
      <c r="D101" s="26">
        <f>豚モデル!D101</f>
        <v>46261</v>
      </c>
      <c r="E101" s="41">
        <f ca="1">豚モデル!E101</f>
        <v>27.5</v>
      </c>
      <c r="F101" s="27"/>
      <c r="G101" s="3">
        <f t="shared" ca="1" si="4"/>
        <v>1.1681511198599102</v>
      </c>
      <c r="H101" s="3">
        <f ca="1">IF(豚硝化判定!P101&gt;豚硝化判定!$P$6,豚硝化モデル!G101,0)</f>
        <v>1.1681511198599102</v>
      </c>
      <c r="I101" s="16">
        <f t="shared" ca="1" si="6"/>
        <v>87.595594538904862</v>
      </c>
      <c r="J101" s="16">
        <f t="shared" ca="1" si="7"/>
        <v>54.547000227656405</v>
      </c>
      <c r="K101" s="16">
        <f t="shared" ca="1" si="5"/>
        <v>109.09400045531281</v>
      </c>
    </row>
    <row r="102" spans="3:11" ht="13.5">
      <c r="C102" s="2">
        <v>88</v>
      </c>
      <c r="D102" s="26">
        <f>豚モデル!D102</f>
        <v>46262</v>
      </c>
      <c r="E102" s="41">
        <f ca="1">豚モデル!E102</f>
        <v>27.4</v>
      </c>
      <c r="F102" s="27"/>
      <c r="G102" s="3">
        <f t="shared" ca="1" si="4"/>
        <v>1.1609690426744046</v>
      </c>
      <c r="H102" s="3">
        <f ca="1">IF(豚硝化判定!P102&gt;豚硝化判定!$P$6,豚硝化モデル!G102,0)</f>
        <v>1.1609690426744046</v>
      </c>
      <c r="I102" s="16">
        <f t="shared" ca="1" si="6"/>
        <v>88.763745658764776</v>
      </c>
      <c r="J102" s="16">
        <f t="shared" ca="1" si="7"/>
        <v>55.274424246368156</v>
      </c>
      <c r="K102" s="16">
        <f t="shared" ca="1" si="5"/>
        <v>110.54884849273631</v>
      </c>
    </row>
    <row r="103" spans="3:11" ht="13.5">
      <c r="C103" s="2">
        <v>89</v>
      </c>
      <c r="D103" s="26">
        <f>豚モデル!D103</f>
        <v>46263</v>
      </c>
      <c r="E103" s="41">
        <f ca="1">豚モデル!E103</f>
        <v>27.2</v>
      </c>
      <c r="F103" s="27"/>
      <c r="G103" s="3">
        <f t="shared" ca="1" si="4"/>
        <v>1.1467229534334191</v>
      </c>
      <c r="H103" s="3">
        <f ca="1">IF(豚硝化判定!P103&gt;豚硝化判定!$P$6,豚硝化モデル!G103,0)</f>
        <v>1.1467229534334191</v>
      </c>
      <c r="I103" s="16">
        <f t="shared" ca="1" si="6"/>
        <v>89.924714701439186</v>
      </c>
      <c r="J103" s="16">
        <f t="shared" ca="1" si="7"/>
        <v>55.997375885299462</v>
      </c>
      <c r="K103" s="16">
        <f t="shared" ca="1" si="5"/>
        <v>111.99475177059892</v>
      </c>
    </row>
    <row r="104" spans="3:11" ht="13.5">
      <c r="C104" s="2">
        <v>90</v>
      </c>
      <c r="D104" s="26">
        <f>豚モデル!D104</f>
        <v>46264</v>
      </c>
      <c r="E104" s="41">
        <f ca="1">豚モデル!E104</f>
        <v>27.1</v>
      </c>
      <c r="F104" s="27"/>
      <c r="G104" s="3">
        <f t="shared" ca="1" si="4"/>
        <v>1.1396585646894128</v>
      </c>
      <c r="H104" s="3">
        <f ca="1">IF(豚硝化判定!P104&gt;豚硝化判定!$P$6,豚硝化モデル!G104,0)</f>
        <v>1.1396585646894128</v>
      </c>
      <c r="I104" s="16">
        <f t="shared" ca="1" si="6"/>
        <v>91.071437654872611</v>
      </c>
      <c r="J104" s="16">
        <f t="shared" ca="1" si="7"/>
        <v>56.711456285475414</v>
      </c>
      <c r="K104" s="16">
        <f t="shared" ca="1" si="5"/>
        <v>113.42291257095083</v>
      </c>
    </row>
    <row r="105" spans="3:11" ht="13.5">
      <c r="C105" s="2">
        <v>91</v>
      </c>
      <c r="D105" s="26">
        <f>豚モデル!D105</f>
        <v>46265</v>
      </c>
      <c r="E105" s="41">
        <f ca="1">豚モデル!E105</f>
        <v>27</v>
      </c>
      <c r="F105" s="27"/>
      <c r="G105" s="3">
        <f t="shared" ca="1" si="4"/>
        <v>1.132633030002143</v>
      </c>
      <c r="H105" s="3">
        <f ca="1">IF(豚硝化判定!P105&gt;豚硝化判定!$P$6,豚硝化モデル!G105,0)</f>
        <v>1.132633030002143</v>
      </c>
      <c r="I105" s="16">
        <f t="shared" ca="1" si="6"/>
        <v>92.211096219562023</v>
      </c>
      <c r="J105" s="16">
        <f t="shared" ca="1" si="7"/>
        <v>57.421137592107264</v>
      </c>
      <c r="K105" s="16">
        <f t="shared" ca="1" si="5"/>
        <v>114.84227518421453</v>
      </c>
    </row>
    <row r="106" spans="3:11" ht="13.5">
      <c r="C106" s="2">
        <v>92</v>
      </c>
      <c r="D106" s="26">
        <f>豚モデル!D106</f>
        <v>46266</v>
      </c>
      <c r="E106" s="41">
        <f ca="1">豚モデル!E106</f>
        <v>26.9</v>
      </c>
      <c r="F106" s="27"/>
      <c r="G106" s="3">
        <f t="shared" ca="1" si="4"/>
        <v>1.125646162920874</v>
      </c>
      <c r="H106" s="3">
        <f ca="1">IF(豚硝化判定!P106&gt;豚硝化判定!$P$6,豚硝化モデル!G106,0)</f>
        <v>1.125646162920874</v>
      </c>
      <c r="I106" s="16">
        <f t="shared" ca="1" si="6"/>
        <v>93.343729249564163</v>
      </c>
      <c r="J106" s="16">
        <f t="shared" ca="1" si="7"/>
        <v>58.126444000158848</v>
      </c>
      <c r="K106" s="16">
        <f t="shared" ca="1" si="5"/>
        <v>116.2528880003177</v>
      </c>
    </row>
    <row r="107" spans="3:11" ht="13.5">
      <c r="C107" s="2">
        <v>93</v>
      </c>
      <c r="D107" s="26">
        <f>豚モデル!D107</f>
        <v>46267</v>
      </c>
      <c r="E107" s="41">
        <f ca="1">豚モデル!E107</f>
        <v>26.8</v>
      </c>
      <c r="F107" s="27"/>
      <c r="G107" s="3">
        <f t="shared" ca="1" si="4"/>
        <v>1.1186977777479483</v>
      </c>
      <c r="H107" s="3">
        <f ca="1">IF(豚硝化判定!P107&gt;豚硝化判定!$P$6,豚硝化モデル!G107,0)</f>
        <v>1.1186977777479483</v>
      </c>
      <c r="I107" s="16">
        <f t="shared" ca="1" si="6"/>
        <v>94.469375412485036</v>
      </c>
      <c r="J107" s="16">
        <f t="shared" ca="1" si="7"/>
        <v>58.827399588488525</v>
      </c>
      <c r="K107" s="16">
        <f t="shared" ca="1" si="5"/>
        <v>117.65479917697705</v>
      </c>
    </row>
    <row r="108" spans="3:11" ht="13.5">
      <c r="C108" s="2">
        <v>94</v>
      </c>
      <c r="D108" s="26">
        <f>豚モデル!D108</f>
        <v>46268</v>
      </c>
      <c r="E108" s="41">
        <f ca="1">豚モデル!E108</f>
        <v>26.6</v>
      </c>
      <c r="F108" s="27"/>
      <c r="G108" s="3">
        <f t="shared" ca="1" si="4"/>
        <v>1.1049157140874912</v>
      </c>
      <c r="H108" s="3">
        <f ca="1">IF(豚硝化判定!P108&gt;豚硝化判定!$P$6,豚硝化モデル!G108,0)</f>
        <v>1.1049157140874912</v>
      </c>
      <c r="I108" s="16">
        <f t="shared" ca="1" si="6"/>
        <v>95.58807319023299</v>
      </c>
      <c r="J108" s="16">
        <f t="shared" ca="1" si="7"/>
        <v>59.524028320318116</v>
      </c>
      <c r="K108" s="16">
        <f t="shared" ca="1" si="5"/>
        <v>119.04805664063623</v>
      </c>
    </row>
    <row r="109" spans="3:11" ht="13.5">
      <c r="C109" s="2">
        <v>95</v>
      </c>
      <c r="D109" s="26">
        <f>豚モデル!D109</f>
        <v>46269</v>
      </c>
      <c r="E109" s="41">
        <f ca="1">豚モデル!E109</f>
        <v>26.5</v>
      </c>
      <c r="F109" s="27"/>
      <c r="G109" s="3">
        <f t="shared" ca="1" si="4"/>
        <v>1.0980816679484626</v>
      </c>
      <c r="H109" s="3">
        <f ca="1">IF(豚硝化判定!P109&gt;豚硝化判定!$P$6,豚硝化モデル!G109,0)</f>
        <v>1.0980816679484626</v>
      </c>
      <c r="I109" s="16">
        <f t="shared" ca="1" si="6"/>
        <v>96.692988904320487</v>
      </c>
      <c r="J109" s="16">
        <f t="shared" ca="1" si="7"/>
        <v>60.212074768602719</v>
      </c>
      <c r="K109" s="16">
        <f t="shared" ca="1" si="5"/>
        <v>120.42414953720544</v>
      </c>
    </row>
    <row r="110" spans="3:11" ht="13.5">
      <c r="C110" s="2">
        <v>96</v>
      </c>
      <c r="D110" s="26">
        <f>豚モデル!D110</f>
        <v>46270</v>
      </c>
      <c r="E110" s="41">
        <f ca="1">豚モデル!E110</f>
        <v>26.4</v>
      </c>
      <c r="F110" s="27"/>
      <c r="G110" s="3">
        <f t="shared" ca="1" si="4"/>
        <v>1.0912853684100103</v>
      </c>
      <c r="H110" s="3">
        <f ca="1">IF(豚硝化判定!P110&gt;豚硝化判定!$P$6,豚硝化モデル!G110,0)</f>
        <v>1.0912853684100103</v>
      </c>
      <c r="I110" s="16">
        <f t="shared" ca="1" si="6"/>
        <v>97.79107057226895</v>
      </c>
      <c r="J110" s="16">
        <f t="shared" ca="1" si="7"/>
        <v>60.895865560900695</v>
      </c>
      <c r="K110" s="16">
        <f t="shared" ca="1" si="5"/>
        <v>121.79173112180139</v>
      </c>
    </row>
    <row r="111" spans="3:11" ht="13.5">
      <c r="C111" s="2">
        <v>97</v>
      </c>
      <c r="D111" s="26">
        <f>豚モデル!D111</f>
        <v>46271</v>
      </c>
      <c r="E111" s="41">
        <f ca="1">豚モデル!E111</f>
        <v>26.2</v>
      </c>
      <c r="F111" s="27"/>
      <c r="G111" s="3">
        <f t="shared" ca="1" si="4"/>
        <v>1.0778052820009612</v>
      </c>
      <c r="H111" s="3">
        <f ca="1">IF(豚硝化判定!P111&gt;豚硝化判定!$P$6,豚硝化モデル!G111,0)</f>
        <v>1.0778052820009612</v>
      </c>
      <c r="I111" s="16">
        <f t="shared" ca="1" si="6"/>
        <v>98.882355940678963</v>
      </c>
      <c r="J111" s="16">
        <f t="shared" ca="1" si="7"/>
        <v>61.57542420254746</v>
      </c>
      <c r="K111" s="16">
        <f t="shared" ca="1" si="5"/>
        <v>123.15084840509492</v>
      </c>
    </row>
    <row r="112" spans="3:11" ht="13.5">
      <c r="C112" s="2">
        <v>98</v>
      </c>
      <c r="D112" s="26">
        <f>豚モデル!D112</f>
        <v>46272</v>
      </c>
      <c r="E112" s="41">
        <f ca="1">豚モデル!E112</f>
        <v>26.1</v>
      </c>
      <c r="F112" s="27"/>
      <c r="G112" s="3">
        <f t="shared" ca="1" si="4"/>
        <v>1.0711211334079551</v>
      </c>
      <c r="H112" s="3">
        <f ca="1">IF(豚硝化判定!P112&gt;豚硝化判定!$P$6,豚硝化モデル!G112,0)</f>
        <v>1.0711211334079551</v>
      </c>
      <c r="I112" s="16">
        <f t="shared" ca="1" si="6"/>
        <v>99.960161222679929</v>
      </c>
      <c r="J112" s="16">
        <f t="shared" ca="1" si="7"/>
        <v>62.246588606101618</v>
      </c>
      <c r="K112" s="16">
        <f t="shared" ca="1" si="5"/>
        <v>124.49317721220324</v>
      </c>
    </row>
    <row r="113" spans="3:11" ht="13.5">
      <c r="C113" s="2">
        <v>99</v>
      </c>
      <c r="D113" s="26">
        <f>豚モデル!D113</f>
        <v>46273</v>
      </c>
      <c r="E113" s="41">
        <f ca="1">豚モデル!E113</f>
        <v>26</v>
      </c>
      <c r="F113" s="27"/>
      <c r="G113" s="3">
        <f t="shared" ca="1" si="4"/>
        <v>1.0644740079659751</v>
      </c>
      <c r="H113" s="3">
        <f ca="1">IF(豚硝化判定!P113&gt;豚硝化判定!$P$6,豚硝化モデル!G113,0)</f>
        <v>1.0644740079659751</v>
      </c>
      <c r="I113" s="16">
        <f t="shared" ca="1" si="6"/>
        <v>101.03128235608789</v>
      </c>
      <c r="J113" s="16">
        <f t="shared" ca="1" si="7"/>
        <v>62.913590696964782</v>
      </c>
      <c r="K113" s="16">
        <f t="shared" ca="1" si="5"/>
        <v>125.82718139392956</v>
      </c>
    </row>
    <row r="114" spans="3:11" ht="13.5">
      <c r="C114" s="2">
        <v>100</v>
      </c>
      <c r="D114" s="26">
        <f>豚モデル!D114</f>
        <v>46274</v>
      </c>
      <c r="E114" s="41">
        <f ca="1">豚モデル!E114</f>
        <v>25.8</v>
      </c>
      <c r="F114" s="27"/>
      <c r="G114" s="3">
        <f t="shared" ca="1" si="4"/>
        <v>1.0512901111551534</v>
      </c>
      <c r="H114" s="3">
        <f ca="1">IF(豚硝化判定!P114&gt;豚硝化判定!$P$6,豚硝化モデル!G114,0)</f>
        <v>1.0512901111551534</v>
      </c>
      <c r="I114" s="16">
        <f t="shared" ca="1" si="6"/>
        <v>102.09575636405386</v>
      </c>
      <c r="J114" s="16">
        <f t="shared" ca="1" si="7"/>
        <v>63.576453529970223</v>
      </c>
      <c r="K114" s="16">
        <f t="shared" ca="1" si="5"/>
        <v>127.15290705994045</v>
      </c>
    </row>
    <row r="115" spans="3:11" ht="13.5">
      <c r="C115" s="2">
        <v>101</v>
      </c>
      <c r="D115" s="26">
        <f>豚モデル!D115</f>
        <v>46275</v>
      </c>
      <c r="E115" s="41">
        <f ca="1">豚モデル!E115</f>
        <v>25.6</v>
      </c>
      <c r="F115" s="27"/>
      <c r="G115" s="3">
        <f t="shared" ca="1" si="4"/>
        <v>1.0382521680876884</v>
      </c>
      <c r="H115" s="3">
        <f ca="1">IF(豚硝化判定!P115&gt;豚硝化判定!$P$6,豚硝化モデル!G115,0)</f>
        <v>1.0382521680876884</v>
      </c>
      <c r="I115" s="16">
        <f t="shared" ca="1" si="6"/>
        <v>103.14704647520901</v>
      </c>
      <c r="J115" s="16">
        <f t="shared" ca="1" si="7"/>
        <v>64.231106566282961</v>
      </c>
      <c r="K115" s="16">
        <f t="shared" ca="1" si="5"/>
        <v>128.46221313256592</v>
      </c>
    </row>
    <row r="116" spans="3:11" ht="13.5">
      <c r="C116" s="2">
        <v>102</v>
      </c>
      <c r="D116" s="26">
        <f>豚モデル!D116</f>
        <v>46276</v>
      </c>
      <c r="E116" s="41">
        <f ca="1">豚モデル!E116</f>
        <v>25.5</v>
      </c>
      <c r="F116" s="27"/>
      <c r="G116" s="3">
        <f t="shared" ca="1" si="4"/>
        <v>1.0317874875422537</v>
      </c>
      <c r="H116" s="3">
        <f ca="1">IF(豚硝化判定!P116&gt;豚硝化判定!$P$6,豚硝化モデル!G116,0)</f>
        <v>1.0317874875422537</v>
      </c>
      <c r="I116" s="16">
        <f t="shared" ca="1" si="6"/>
        <v>104.1852986432967</v>
      </c>
      <c r="J116" s="16">
        <f t="shared" ca="1" si="7"/>
        <v>64.877640693337611</v>
      </c>
      <c r="K116" s="16">
        <f t="shared" ca="1" si="5"/>
        <v>129.75528138667522</v>
      </c>
    </row>
    <row r="117" spans="3:11" ht="13.5">
      <c r="C117" s="2">
        <v>103</v>
      </c>
      <c r="D117" s="26">
        <f>豚モデル!D117</f>
        <v>46277</v>
      </c>
      <c r="E117" s="41">
        <f ca="1">豚モデル!E117</f>
        <v>25.3</v>
      </c>
      <c r="F117" s="27"/>
      <c r="G117" s="3">
        <f t="shared" ca="1" si="4"/>
        <v>1.0189658314048371</v>
      </c>
      <c r="H117" s="3">
        <f ca="1">IF(豚硝化判定!P117&gt;豚硝化判定!$P$6,豚硝化モデル!G117,0)</f>
        <v>1.0189658314048371</v>
      </c>
      <c r="I117" s="16">
        <f t="shared" ca="1" si="6"/>
        <v>105.21708613083896</v>
      </c>
      <c r="J117" s="16">
        <f t="shared" ca="1" si="7"/>
        <v>65.520149173519954</v>
      </c>
      <c r="K117" s="16">
        <f t="shared" ca="1" si="5"/>
        <v>131.04029834703991</v>
      </c>
    </row>
    <row r="118" spans="3:11" ht="13.5">
      <c r="C118" s="2">
        <v>104</v>
      </c>
      <c r="D118" s="26">
        <f>豚モデル!D118</f>
        <v>46278</v>
      </c>
      <c r="E118" s="41">
        <f ca="1">豚モデル!E118</f>
        <v>25.1</v>
      </c>
      <c r="F118" s="27"/>
      <c r="G118" s="3">
        <f t="shared" ca="1" si="4"/>
        <v>1.0062866208693326</v>
      </c>
      <c r="H118" s="3">
        <f ca="1">IF(豚硝化判定!P118&gt;豚硝化判定!$P$6,豚硝化モデル!G118,0)</f>
        <v>1.0062866208693326</v>
      </c>
      <c r="I118" s="16">
        <f t="shared" ca="1" si="6"/>
        <v>106.23605196224381</v>
      </c>
      <c r="J118" s="16">
        <f t="shared" ca="1" si="7"/>
        <v>66.154673429336583</v>
      </c>
      <c r="K118" s="16">
        <f t="shared" ca="1" si="5"/>
        <v>132.30934685867317</v>
      </c>
    </row>
    <row r="119" spans="3:11" ht="13.5">
      <c r="C119" s="2">
        <v>105</v>
      </c>
      <c r="D119" s="26">
        <f>豚モデル!D119</f>
        <v>46279</v>
      </c>
      <c r="E119" s="41">
        <f ca="1">豚モデル!E119</f>
        <v>24.9</v>
      </c>
      <c r="F119" s="27"/>
      <c r="G119" s="3">
        <f t="shared" ca="1" si="4"/>
        <v>0.99374847270789746</v>
      </c>
      <c r="H119" s="3">
        <f ca="1">IF(豚硝化判定!P119&gt;豚硝化判定!$P$6,豚硝化モデル!G119,0)</f>
        <v>0.99374847270789746</v>
      </c>
      <c r="I119" s="16">
        <f t="shared" ca="1" si="6"/>
        <v>107.24233858311314</v>
      </c>
      <c r="J119" s="16">
        <f t="shared" ca="1" si="7"/>
        <v>66.78130216365345</v>
      </c>
      <c r="K119" s="16">
        <f t="shared" ca="1" si="5"/>
        <v>133.5626043273069</v>
      </c>
    </row>
    <row r="120" spans="3:11" ht="13.5">
      <c r="C120" s="2">
        <v>106</v>
      </c>
      <c r="D120" s="26">
        <f>豚モデル!D120</f>
        <v>46280</v>
      </c>
      <c r="E120" s="41">
        <f ca="1">豚モデル!E120</f>
        <v>24.7</v>
      </c>
      <c r="F120" s="27"/>
      <c r="G120" s="3">
        <f t="shared" ca="1" si="4"/>
        <v>0.98135001502664632</v>
      </c>
      <c r="H120" s="3">
        <f ca="1">IF(豚硝化判定!P120&gt;豚硝化判定!$P$6,豚硝化モデル!G120,0)</f>
        <v>0.98135001502664632</v>
      </c>
      <c r="I120" s="16">
        <f t="shared" ca="1" si="6"/>
        <v>108.23608705582103</v>
      </c>
      <c r="J120" s="16">
        <f t="shared" ca="1" si="7"/>
        <v>67.400123217981189</v>
      </c>
      <c r="K120" s="16">
        <f t="shared" ca="1" si="5"/>
        <v>134.80024643596238</v>
      </c>
    </row>
    <row r="121" spans="3:11" ht="13.5">
      <c r="C121" s="2">
        <v>107</v>
      </c>
      <c r="D121" s="26">
        <f>豚モデル!D121</f>
        <v>46281</v>
      </c>
      <c r="E121" s="41">
        <f ca="1">豚モデル!E121</f>
        <v>24.5</v>
      </c>
      <c r="F121" s="27"/>
      <c r="G121" s="3">
        <f t="shared" ca="1" si="4"/>
        <v>0.96908988719207689</v>
      </c>
      <c r="H121" s="3">
        <f ca="1">IF(豚硝化判定!P121&gt;豚硝化判定!$P$6,豚硝化モデル!G121,0)</f>
        <v>0.96908988719207689</v>
      </c>
      <c r="I121" s="16">
        <f t="shared" ca="1" si="6"/>
        <v>109.21743707084768</v>
      </c>
      <c r="J121" s="16">
        <f t="shared" ca="1" si="7"/>
        <v>68.011223579532981</v>
      </c>
      <c r="K121" s="16">
        <f t="shared" ca="1" si="5"/>
        <v>136.02244715906596</v>
      </c>
    </row>
    <row r="122" spans="3:11" ht="13.5">
      <c r="C122" s="2">
        <v>108</v>
      </c>
      <c r="D122" s="26">
        <f>豚モデル!D122</f>
        <v>46282</v>
      </c>
      <c r="E122" s="41">
        <f ca="1">豚モデル!E122</f>
        <v>24.3</v>
      </c>
      <c r="F122" s="27"/>
      <c r="G122" s="3">
        <f t="shared" ca="1" si="4"/>
        <v>0.95696673975782431</v>
      </c>
      <c r="H122" s="3">
        <f ca="1">IF(豚硝化判定!P122&gt;豚硝化判定!$P$6,豚硝化モデル!G122,0)</f>
        <v>0.95696673975782431</v>
      </c>
      <c r="I122" s="16">
        <f t="shared" ca="1" si="6"/>
        <v>110.18652695803976</v>
      </c>
      <c r="J122" s="16">
        <f t="shared" ca="1" si="7"/>
        <v>68.614689388236513</v>
      </c>
      <c r="K122" s="16">
        <f t="shared" ca="1" si="5"/>
        <v>137.22937877647303</v>
      </c>
    </row>
    <row r="123" spans="3:11" ht="13.5">
      <c r="C123" s="2">
        <v>109</v>
      </c>
      <c r="D123" s="26">
        <f>豚モデル!D123</f>
        <v>46283</v>
      </c>
      <c r="E123" s="41">
        <f ca="1">豚モデル!E123</f>
        <v>24.1</v>
      </c>
      <c r="F123" s="27"/>
      <c r="G123" s="3">
        <f t="shared" ca="1" si="4"/>
        <v>0.94497923439174059</v>
      </c>
      <c r="H123" s="3">
        <f ca="1">IF(豚硝化判定!P123&gt;豚硝化判定!$P$6,豚硝化モデル!G123,0)</f>
        <v>0.94497923439174059</v>
      </c>
      <c r="I123" s="16">
        <f t="shared" ca="1" si="6"/>
        <v>111.1434936977976</v>
      </c>
      <c r="J123" s="16">
        <f t="shared" ca="1" si="7"/>
        <v>69.21060594370033</v>
      </c>
      <c r="K123" s="16">
        <f t="shared" ca="1" si="5"/>
        <v>138.42121188740066</v>
      </c>
    </row>
    <row r="124" spans="3:11" ht="13.5">
      <c r="C124" s="2">
        <v>110</v>
      </c>
      <c r="D124" s="26">
        <f>豚モデル!D124</f>
        <v>46284</v>
      </c>
      <c r="E124" s="41">
        <f ca="1">豚モデル!E124</f>
        <v>23.9</v>
      </c>
      <c r="F124" s="27"/>
      <c r="G124" s="3">
        <f t="shared" ca="1" si="4"/>
        <v>0.93312604380329978</v>
      </c>
      <c r="H124" s="3">
        <f ca="1">IF(豚硝化判定!P124&gt;豚硝化判定!$P$6,豚硝化モデル!G124,0)</f>
        <v>0.93312604380329978</v>
      </c>
      <c r="I124" s="16">
        <f t="shared" ca="1" si="6"/>
        <v>112.08847293218933</v>
      </c>
      <c r="J124" s="16">
        <f t="shared" ca="1" si="7"/>
        <v>69.799057712134911</v>
      </c>
      <c r="K124" s="16">
        <f t="shared" ca="1" si="5"/>
        <v>139.59811542426982</v>
      </c>
    </row>
    <row r="125" spans="3:11" ht="13.5">
      <c r="C125" s="2">
        <v>111</v>
      </c>
      <c r="D125" s="26">
        <f>豚モデル!D125</f>
        <v>46285</v>
      </c>
      <c r="E125" s="41">
        <f ca="1">豚モデル!E125</f>
        <v>23.7</v>
      </c>
      <c r="F125" s="27"/>
      <c r="G125" s="3">
        <f t="shared" ca="1" si="4"/>
        <v>0.92140585167132982</v>
      </c>
      <c r="H125" s="3">
        <f ca="1">IF(豚硝化判定!P125&gt;豚硝化判定!$P$6,豚硝化モデル!G125,0)</f>
        <v>0.92140585167132982</v>
      </c>
      <c r="I125" s="16">
        <f t="shared" ca="1" si="6"/>
        <v>113.02159897599263</v>
      </c>
      <c r="J125" s="16">
        <f t="shared" ca="1" si="7"/>
        <v>70.380128333228356</v>
      </c>
      <c r="K125" s="16">
        <f t="shared" ca="1" si="5"/>
        <v>140.76025666645671</v>
      </c>
    </row>
    <row r="126" spans="3:11" ht="13.5">
      <c r="C126" s="2">
        <v>112</v>
      </c>
      <c r="D126" s="26">
        <f>豚モデル!D126</f>
        <v>46286</v>
      </c>
      <c r="E126" s="41">
        <f ca="1">豚モデル!E126</f>
        <v>23.5</v>
      </c>
      <c r="F126" s="27"/>
      <c r="G126" s="3">
        <f t="shared" ca="1" si="4"/>
        <v>0.90981735257206631</v>
      </c>
      <c r="H126" s="3">
        <f ca="1">IF(豚硝化判定!P126&gt;豚硝化判定!$P$6,豚硝化モデル!G126,0)</f>
        <v>0.90981735257206631</v>
      </c>
      <c r="I126" s="16">
        <f t="shared" ca="1" si="6"/>
        <v>113.94300482766396</v>
      </c>
      <c r="J126" s="16">
        <f t="shared" ca="1" si="7"/>
        <v>70.953900626977173</v>
      </c>
      <c r="K126" s="16">
        <f t="shared" ca="1" si="5"/>
        <v>141.90780125395435</v>
      </c>
    </row>
    <row r="127" spans="3:11" ht="13.5">
      <c r="C127" s="2">
        <v>113</v>
      </c>
      <c r="D127" s="26">
        <f>豚モデル!D127</f>
        <v>46287</v>
      </c>
      <c r="E127" s="41">
        <f ca="1">豚モデル!E127</f>
        <v>23.3</v>
      </c>
      <c r="F127" s="10"/>
      <c r="G127" s="3">
        <f t="shared" ca="1" si="4"/>
        <v>0.8983592519075333</v>
      </c>
      <c r="H127" s="3">
        <f ca="1">IF(豚硝化判定!P127&gt;豚硝化判定!$P$6,豚硝化モデル!G127,0)</f>
        <v>0.8983592519075333</v>
      </c>
      <c r="I127" s="16">
        <f t="shared" ca="1" si="6"/>
        <v>114.85282218023602</v>
      </c>
      <c r="J127" s="16">
        <f t="shared" ca="1" si="7"/>
        <v>71.520456600472315</v>
      </c>
      <c r="K127" s="16">
        <f t="shared" ca="1" si="5"/>
        <v>143.04091320094463</v>
      </c>
    </row>
    <row r="128" spans="3:11" ht="13.5">
      <c r="C128" s="2">
        <v>114</v>
      </c>
      <c r="D128" s="26">
        <f>豚モデル!D128</f>
        <v>46288</v>
      </c>
      <c r="E128" s="41">
        <f ca="1">豚モデル!E128</f>
        <v>23</v>
      </c>
      <c r="F128" s="10"/>
      <c r="G128" s="3">
        <f t="shared" ca="1" si="4"/>
        <v>0.88141379249143958</v>
      </c>
      <c r="H128" s="3">
        <f ca="1">IF(豚硝化判定!P128&gt;豚硝化判定!$P$6,豚硝化モデル!G128,0)</f>
        <v>0.88141379249143958</v>
      </c>
      <c r="I128" s="16">
        <f t="shared" ca="1" si="6"/>
        <v>115.75118143214355</v>
      </c>
      <c r="J128" s="16">
        <f t="shared" ca="1" si="7"/>
        <v>72.079877454640425</v>
      </c>
      <c r="K128" s="16">
        <f t="shared" ca="1" si="5"/>
        <v>144.15975490928085</v>
      </c>
    </row>
    <row r="129" spans="3:11" ht="13.5">
      <c r="C129" s="2">
        <v>115</v>
      </c>
      <c r="D129" s="26">
        <f>豚モデル!D129</f>
        <v>46289</v>
      </c>
      <c r="E129" s="41">
        <f ca="1">豚モデル!E129</f>
        <v>22.8</v>
      </c>
      <c r="F129" s="10"/>
      <c r="G129" s="3">
        <f t="shared" ca="1" si="4"/>
        <v>0.87027609444935705</v>
      </c>
      <c r="H129" s="3">
        <f ca="1">IF(豚硝化判定!P129&gt;豚硝化判定!$P$6,豚硝化モデル!G129,0)</f>
        <v>0.87027609444935705</v>
      </c>
      <c r="I129" s="16">
        <f t="shared" ca="1" si="6"/>
        <v>116.632595224635</v>
      </c>
      <c r="J129" s="16">
        <f t="shared" ca="1" si="7"/>
        <v>72.628746134541174</v>
      </c>
      <c r="K129" s="16">
        <f t="shared" ca="1" si="5"/>
        <v>145.25749226908235</v>
      </c>
    </row>
    <row r="130" spans="3:11" ht="13.5">
      <c r="C130" s="2">
        <v>116</v>
      </c>
      <c r="D130" s="26">
        <f>豚モデル!D130</f>
        <v>46290</v>
      </c>
      <c r="E130" s="41">
        <f ca="1">豚モデル!E130</f>
        <v>22.6</v>
      </c>
      <c r="F130" s="10"/>
      <c r="G130" s="3">
        <f t="shared" ca="1" si="4"/>
        <v>0.85926434797574158</v>
      </c>
      <c r="H130" s="3">
        <f ca="1">IF(豚硝化判定!P130&gt;豚硝化判定!$P$6,豚硝化モデル!G130,0)</f>
        <v>0.85926434797574158</v>
      </c>
      <c r="I130" s="16">
        <f t="shared" ca="1" si="6"/>
        <v>117.50287131908435</v>
      </c>
      <c r="J130" s="16">
        <f t="shared" ca="1" si="7"/>
        <v>73.170679214303178</v>
      </c>
      <c r="K130" s="16">
        <f t="shared" ca="1" si="5"/>
        <v>146.34135842860636</v>
      </c>
    </row>
    <row r="131" spans="3:11" ht="13.5">
      <c r="C131" s="2">
        <v>117</v>
      </c>
      <c r="D131" s="26">
        <f>豚モデル!D131</f>
        <v>46291</v>
      </c>
      <c r="E131" s="41">
        <f ca="1">豚モデル!E131</f>
        <v>22.4</v>
      </c>
      <c r="F131" s="10"/>
      <c r="G131" s="3">
        <f t="shared" ca="1" si="4"/>
        <v>0.8483773063110307</v>
      </c>
      <c r="H131" s="3">
        <f ca="1">IF(豚硝化判定!P131&gt;豚硝化判定!$P$6,豚硝化モデル!G131,0)</f>
        <v>0.8483773063110307</v>
      </c>
      <c r="I131" s="16">
        <f t="shared" ca="1" si="6"/>
        <v>118.36213566706009</v>
      </c>
      <c r="J131" s="16">
        <f t="shared" ca="1" si="7"/>
        <v>73.705755125727379</v>
      </c>
      <c r="K131" s="16">
        <f t="shared" ca="1" si="5"/>
        <v>147.41151025145476</v>
      </c>
    </row>
    <row r="132" spans="3:11" ht="13.5">
      <c r="C132" s="2">
        <v>118</v>
      </c>
      <c r="D132" s="26">
        <f>豚モデル!D132</f>
        <v>46292</v>
      </c>
      <c r="E132" s="41">
        <f ca="1">豚モデル!E132</f>
        <v>22.2</v>
      </c>
      <c r="F132" s="10"/>
      <c r="G132" s="3">
        <f t="shared" ca="1" si="4"/>
        <v>0.83761373313331211</v>
      </c>
      <c r="H132" s="3">
        <f ca="1">IF(豚硝化判定!P132&gt;豚硝化判定!$P$6,豚硝化モデル!G132,0)</f>
        <v>0.83761373313331211</v>
      </c>
      <c r="I132" s="16">
        <f t="shared" ca="1" si="6"/>
        <v>119.21051297337112</v>
      </c>
      <c r="J132" s="16">
        <f t="shared" ca="1" si="7"/>
        <v>74.23405152424013</v>
      </c>
      <c r="K132" s="16">
        <f t="shared" ca="1" si="5"/>
        <v>148.46810304848026</v>
      </c>
    </row>
    <row r="133" spans="3:11" ht="13.5">
      <c r="C133" s="2">
        <v>119</v>
      </c>
      <c r="D133" s="26">
        <f>豚モデル!D133</f>
        <v>46293</v>
      </c>
      <c r="E133" s="41">
        <f ca="1">豚モデル!E133</f>
        <v>22</v>
      </c>
      <c r="F133" s="10"/>
      <c r="G133" s="3">
        <f t="shared" ca="1" si="4"/>
        <v>0.82697240248879778</v>
      </c>
      <c r="H133" s="3">
        <f ca="1">IF(豚硝化判定!P133&gt;豚硝化判定!$P$6,豚硝化モデル!G133,0)</f>
        <v>0.82697240248879778</v>
      </c>
      <c r="I133" s="16">
        <f t="shared" ca="1" si="6"/>
        <v>120.04812670650443</v>
      </c>
      <c r="J133" s="16">
        <f t="shared" ca="1" si="7"/>
        <v>74.755645295392839</v>
      </c>
      <c r="K133" s="16">
        <f t="shared" ca="1" si="5"/>
        <v>149.51129059078568</v>
      </c>
    </row>
    <row r="134" spans="3:11" ht="13.5">
      <c r="C134" s="2">
        <v>120</v>
      </c>
      <c r="D134" s="26">
        <f>豚モデル!D134</f>
        <v>46294</v>
      </c>
      <c r="E134" s="41">
        <f ca="1">豚モデル!E134</f>
        <v>21.9</v>
      </c>
      <c r="F134" s="10"/>
      <c r="G134" s="3">
        <f t="shared" ca="1" si="4"/>
        <v>0.82169719782392991</v>
      </c>
      <c r="H134" s="3">
        <f ca="1">IF(豚硝化判定!P134&gt;豚硝化判定!$P$6,豚硝化モデル!G134,0)</f>
        <v>0.82169719782392991</v>
      </c>
      <c r="I134" s="16">
        <f t="shared" ca="1" si="6"/>
        <v>120.87509910899323</v>
      </c>
      <c r="J134" s="16">
        <f t="shared" ca="1" si="7"/>
        <v>75.270612561318373</v>
      </c>
      <c r="K134" s="16">
        <f t="shared" ca="1" si="5"/>
        <v>150.54122512263675</v>
      </c>
    </row>
    <row r="135" spans="3:11" ht="13.5">
      <c r="C135" s="2">
        <v>121</v>
      </c>
      <c r="D135" s="26">
        <f>豚モデル!D135</f>
        <v>46295</v>
      </c>
      <c r="E135" s="41">
        <f ca="1">豚モデル!E135</f>
        <v>21.7</v>
      </c>
      <c r="F135" s="10"/>
      <c r="G135" s="3">
        <f t="shared" ca="1" si="4"/>
        <v>0.81123695482591218</v>
      </c>
      <c r="H135" s="3">
        <f ca="1">IF(豚硝化判定!P135&gt;豚硝化判定!$P$6,豚硝化モデル!G135,0)</f>
        <v>0.81123695482591218</v>
      </c>
      <c r="I135" s="16">
        <f t="shared" ca="1" si="6"/>
        <v>121.69679630681715</v>
      </c>
      <c r="J135" s="16">
        <f t="shared" ca="1" si="7"/>
        <v>75.782294883616672</v>
      </c>
      <c r="K135" s="16">
        <f t="shared" ca="1" si="5"/>
        <v>151.56458976723334</v>
      </c>
    </row>
    <row r="136" spans="3:11" ht="13.5">
      <c r="C136" s="2">
        <v>122</v>
      </c>
      <c r="D136" s="26">
        <f>豚モデル!D136</f>
        <v>46296</v>
      </c>
      <c r="E136" s="41">
        <f ca="1">豚モデル!E136</f>
        <v>21.5</v>
      </c>
      <c r="F136" s="10"/>
      <c r="G136" s="3">
        <f t="shared" ca="1" si="4"/>
        <v>0.80089593438380513</v>
      </c>
      <c r="H136" s="3">
        <f ca="1">IF(豚硝化判定!P136&gt;豚硝化判定!$P$6,豚硝化モデル!G136,0)</f>
        <v>0.80089593438380513</v>
      </c>
      <c r="I136" s="16">
        <f t="shared" ca="1" si="6"/>
        <v>122.50803326164306</v>
      </c>
      <c r="J136" s="16">
        <f t="shared" ca="1" si="7"/>
        <v>76.287463466494643</v>
      </c>
      <c r="K136" s="16">
        <f t="shared" ca="1" si="5"/>
        <v>152.57492693298929</v>
      </c>
    </row>
    <row r="137" spans="3:11" ht="13.5">
      <c r="C137" s="2">
        <v>123</v>
      </c>
      <c r="D137" s="26">
        <f>豚モデル!D137</f>
        <v>46297</v>
      </c>
      <c r="E137" s="41">
        <f ca="1">豚モデル!E137</f>
        <v>21.3</v>
      </c>
      <c r="F137" s="10"/>
      <c r="G137" s="3">
        <f t="shared" ca="1" si="4"/>
        <v>0.79067294628936768</v>
      </c>
      <c r="H137" s="3">
        <f ca="1">IF(豚硝化判定!P137&gt;豚硝化判定!$P$6,豚硝化モデル!G137,0)</f>
        <v>0.79067294628936768</v>
      </c>
      <c r="I137" s="16">
        <f t="shared" ca="1" si="6"/>
        <v>123.30892919602687</v>
      </c>
      <c r="J137" s="16">
        <f t="shared" ca="1" si="7"/>
        <v>76.786192551503134</v>
      </c>
      <c r="K137" s="16">
        <f t="shared" ca="1" si="5"/>
        <v>153.57238510300627</v>
      </c>
    </row>
    <row r="138" spans="3:11" ht="13.5">
      <c r="C138" s="2">
        <v>124</v>
      </c>
      <c r="D138" s="26">
        <f>豚モデル!D138</f>
        <v>46298</v>
      </c>
      <c r="E138" s="41">
        <f ca="1">豚モデル!E138</f>
        <v>21.2</v>
      </c>
      <c r="F138" s="10"/>
      <c r="G138" s="3">
        <f t="shared" ca="1" si="4"/>
        <v>0.78560534518487257</v>
      </c>
      <c r="H138" s="3">
        <f ca="1">IF(豚硝化判定!P138&gt;豚硝化判定!$P$6,豚硝化モデル!G138,0)</f>
        <v>0.78560534518487257</v>
      </c>
      <c r="I138" s="16">
        <f t="shared" ca="1" si="6"/>
        <v>124.09960214231623</v>
      </c>
      <c r="J138" s="16">
        <f t="shared" ca="1" si="7"/>
        <v>77.278555639033655</v>
      </c>
      <c r="K138" s="16">
        <f t="shared" ca="1" si="5"/>
        <v>154.55711127806731</v>
      </c>
    </row>
    <row r="139" spans="3:11" ht="13.5">
      <c r="C139" s="2">
        <v>125</v>
      </c>
      <c r="D139" s="26">
        <f>豚モデル!D139</f>
        <v>46299</v>
      </c>
      <c r="E139" s="41">
        <f ca="1">豚モデル!E139</f>
        <v>21</v>
      </c>
      <c r="F139" s="10"/>
      <c r="G139" s="3">
        <f t="shared" ca="1" si="4"/>
        <v>0.7755571959574894</v>
      </c>
      <c r="H139" s="3">
        <f ca="1">IF(豚硝化判定!P139&gt;豚硝化判定!$P$6,豚硝化モデル!G139,0)</f>
        <v>0.7755571959574894</v>
      </c>
      <c r="I139" s="16">
        <f t="shared" ca="1" si="6"/>
        <v>124.88520748750111</v>
      </c>
      <c r="J139" s="16">
        <f t="shared" ca="1" si="7"/>
        <v>77.767763060573728</v>
      </c>
      <c r="K139" s="16">
        <f t="shared" ca="1" si="5"/>
        <v>155.53552612114746</v>
      </c>
    </row>
    <row r="140" spans="3:11" ht="13.5">
      <c r="C140" s="2">
        <v>126</v>
      </c>
      <c r="D140" s="26">
        <f>豚モデル!D140</f>
        <v>46300</v>
      </c>
      <c r="E140" s="41">
        <f ca="1">豚モデル!E140</f>
        <v>20.8</v>
      </c>
      <c r="F140" s="10"/>
      <c r="G140" s="3">
        <f t="shared" ca="1" si="4"/>
        <v>0.76562414741809637</v>
      </c>
      <c r="H140" s="3">
        <f ca="1">IF(豚硝化判定!P140&gt;豚硝化判定!$P$6,豚硝化モデル!G140,0)</f>
        <v>0.76562414741809637</v>
      </c>
      <c r="I140" s="16">
        <f t="shared" ca="1" si="6"/>
        <v>125.66076468345859</v>
      </c>
      <c r="J140" s="16">
        <f t="shared" ca="1" si="7"/>
        <v>78.250713359240464</v>
      </c>
      <c r="K140" s="16">
        <f t="shared" ca="1" si="5"/>
        <v>156.50142671848093</v>
      </c>
    </row>
    <row r="141" spans="3:11" ht="13.5">
      <c r="C141" s="2">
        <v>127</v>
      </c>
      <c r="D141" s="26">
        <f>豚モデル!D141</f>
        <v>46301</v>
      </c>
      <c r="E141" s="41">
        <f ca="1">豚モデル!E141</f>
        <v>20.7</v>
      </c>
      <c r="F141" s="10"/>
      <c r="G141" s="3">
        <f t="shared" ca="1" si="4"/>
        <v>0.76070042449164466</v>
      </c>
      <c r="H141" s="3">
        <f ca="1">IF(豚硝化判定!P141&gt;豚硝化判定!$P$6,豚硝化モデル!G141,0)</f>
        <v>0.76070042449164466</v>
      </c>
      <c r="I141" s="16">
        <f t="shared" ca="1" si="6"/>
        <v>126.42638883087669</v>
      </c>
      <c r="J141" s="16">
        <f t="shared" ca="1" si="7"/>
        <v>78.727478209839944</v>
      </c>
      <c r="K141" s="16">
        <f t="shared" ca="1" si="5"/>
        <v>157.45495641967989</v>
      </c>
    </row>
    <row r="142" spans="3:11" ht="13.5">
      <c r="C142" s="2">
        <v>128</v>
      </c>
      <c r="D142" s="26">
        <f>豚モデル!D142</f>
        <v>46302</v>
      </c>
      <c r="E142" s="41">
        <f ca="1">豚モデル!E142</f>
        <v>20.5</v>
      </c>
      <c r="F142" s="29"/>
      <c r="G142" s="3">
        <f t="shared" ca="1" si="4"/>
        <v>0.75093786387521144</v>
      </c>
      <c r="H142" s="3">
        <f ca="1">IF(豚硝化判定!P142&gt;豚硝化判定!$P$6,豚硝化モデル!G142,0)</f>
        <v>0.75093786387521144</v>
      </c>
      <c r="I142" s="16">
        <f t="shared" ca="1" si="6"/>
        <v>127.18708925536833</v>
      </c>
      <c r="J142" s="16">
        <f t="shared" ca="1" si="7"/>
        <v>79.201176989400082</v>
      </c>
      <c r="K142" s="16">
        <f t="shared" ca="1" si="5"/>
        <v>158.40235397880016</v>
      </c>
    </row>
    <row r="143" spans="3:11" ht="13.5">
      <c r="C143" s="2">
        <v>129</v>
      </c>
      <c r="D143" s="26">
        <f>豚モデル!D143</f>
        <v>46303</v>
      </c>
      <c r="E143" s="41">
        <f ca="1">豚モデル!E143</f>
        <v>20.3</v>
      </c>
      <c r="F143" s="29"/>
      <c r="G143" s="3">
        <f t="shared" ref="G143:G206" ca="1" si="8">EXP($B$3*(E143-25)/(1.987*(273+E143)*298))</f>
        <v>0.74128753410289061</v>
      </c>
      <c r="H143" s="3">
        <f ca="1">IF(豚硝化判定!P143&gt;豚硝化判定!$P$6,豚硝化モデル!G143,0)</f>
        <v>0.74128753410289061</v>
      </c>
      <c r="I143" s="16">
        <f t="shared" ca="1" si="6"/>
        <v>127.93802711924354</v>
      </c>
      <c r="J143" s="16">
        <f t="shared" ca="1" si="7"/>
        <v>79.668796486103929</v>
      </c>
      <c r="K143" s="16">
        <f t="shared" ref="K143:K206" ca="1" si="9">J143*2</f>
        <v>159.33759297220786</v>
      </c>
    </row>
    <row r="144" spans="3:11" ht="13.5">
      <c r="C144" s="2">
        <v>130</v>
      </c>
      <c r="D144" s="26">
        <f>豚モデル!D144</f>
        <v>46304</v>
      </c>
      <c r="E144" s="41">
        <f ca="1">豚モデル!E144</f>
        <v>20.2</v>
      </c>
      <c r="F144" s="29"/>
      <c r="G144" s="3">
        <f t="shared" ca="1" si="8"/>
        <v>0.73650410201052963</v>
      </c>
      <c r="H144" s="3">
        <f ca="1">IF(豚硝化判定!P144&gt;豚硝化判定!$P$6,豚硝化モデル!G144,0)</f>
        <v>0.73650410201052963</v>
      </c>
      <c r="I144" s="16">
        <f t="shared" ref="I144:I207" ca="1" si="10">I143+H143</f>
        <v>128.67931465334644</v>
      </c>
      <c r="J144" s="16">
        <f t="shared" ref="J144:J207" ca="1" si="11">I144*$B$4</f>
        <v>80.130406587665718</v>
      </c>
      <c r="K144" s="16">
        <f t="shared" ca="1" si="9"/>
        <v>160.26081317533144</v>
      </c>
    </row>
    <row r="145" spans="3:11" ht="13.5">
      <c r="C145" s="2">
        <v>131</v>
      </c>
      <c r="D145" s="26">
        <f>豚モデル!D145</f>
        <v>46305</v>
      </c>
      <c r="E145" s="41">
        <f ca="1">豚モデル!E145</f>
        <v>20</v>
      </c>
      <c r="F145" s="29"/>
      <c r="G145" s="3">
        <f t="shared" ca="1" si="8"/>
        <v>0.72702000115650289</v>
      </c>
      <c r="H145" s="3">
        <f ca="1">IF(豚硝化判定!P145&gt;豚硝化判定!$P$6,豚硝化モデル!G145,0)</f>
        <v>0.72702000115650289</v>
      </c>
      <c r="I145" s="16">
        <f t="shared" ca="1" si="10"/>
        <v>129.41581875535698</v>
      </c>
      <c r="J145" s="16">
        <f t="shared" ca="1" si="11"/>
        <v>80.589037979250108</v>
      </c>
      <c r="K145" s="16">
        <f t="shared" ca="1" si="9"/>
        <v>161.17807595850022</v>
      </c>
    </row>
    <row r="146" spans="3:11" ht="13.5">
      <c r="C146" s="2">
        <v>132</v>
      </c>
      <c r="D146" s="26">
        <f>豚モデル!D146</f>
        <v>46306</v>
      </c>
      <c r="E146" s="41">
        <f ca="1">豚モデル!E146</f>
        <v>19.8</v>
      </c>
      <c r="F146" s="29"/>
      <c r="G146" s="3">
        <f t="shared" ca="1" si="8"/>
        <v>0.71764532207569265</v>
      </c>
      <c r="H146" s="3">
        <f ca="1">IF(豚硝化判定!P146&gt;豚硝化判定!$P$6,豚硝化モデル!G146,0)</f>
        <v>0.71764532207569265</v>
      </c>
      <c r="I146" s="16">
        <f t="shared" ca="1" si="10"/>
        <v>130.14283875651347</v>
      </c>
      <c r="J146" s="16">
        <f t="shared" ca="1" si="11"/>
        <v>81.04176348876166</v>
      </c>
      <c r="K146" s="16">
        <f t="shared" ca="1" si="9"/>
        <v>162.08352697752332</v>
      </c>
    </row>
    <row r="147" spans="3:11" ht="13.5">
      <c r="C147" s="2">
        <v>133</v>
      </c>
      <c r="D147" s="26">
        <f>豚モデル!D147</f>
        <v>46307</v>
      </c>
      <c r="E147" s="41">
        <f ca="1">豚モデル!E147</f>
        <v>19.600000000000001</v>
      </c>
      <c r="F147" s="29"/>
      <c r="G147" s="3">
        <f t="shared" ca="1" si="8"/>
        <v>0.70837895792492911</v>
      </c>
      <c r="H147" s="3">
        <f ca="1">IF(豚硝化判定!P147&gt;豚硝化判定!$P$6,豚硝化モデル!G147,0)</f>
        <v>0.70837895792492911</v>
      </c>
      <c r="I147" s="16">
        <f t="shared" ca="1" si="10"/>
        <v>130.86048407858917</v>
      </c>
      <c r="J147" s="16">
        <f t="shared" ca="1" si="11"/>
        <v>81.488651254666991</v>
      </c>
      <c r="K147" s="16">
        <f t="shared" ca="1" si="9"/>
        <v>162.97730250933398</v>
      </c>
    </row>
    <row r="148" spans="3:11" ht="13.5">
      <c r="C148" s="2">
        <v>134</v>
      </c>
      <c r="D148" s="26">
        <f>豚モデル!D148</f>
        <v>46308</v>
      </c>
      <c r="E148" s="41">
        <f ca="1">豚モデル!E148</f>
        <v>19.399999999999999</v>
      </c>
      <c r="F148" s="29"/>
      <c r="G148" s="3">
        <f t="shared" ca="1" si="8"/>
        <v>0.69921981135429789</v>
      </c>
      <c r="H148" s="3">
        <f ca="1">IF(豚硝化判定!P148&gt;豚硝化判定!$P$6,豚硝化モデル!G148,0)</f>
        <v>0.69921981135429789</v>
      </c>
      <c r="I148" s="16">
        <f t="shared" ca="1" si="10"/>
        <v>131.5688630365141</v>
      </c>
      <c r="J148" s="16">
        <f t="shared" ca="1" si="11"/>
        <v>81.929768726185912</v>
      </c>
      <c r="K148" s="16">
        <f t="shared" ca="1" si="9"/>
        <v>163.85953745237182</v>
      </c>
    </row>
    <row r="149" spans="3:11" ht="13.5">
      <c r="C149" s="2">
        <v>135</v>
      </c>
      <c r="D149" s="26">
        <f>豚モデル!D149</f>
        <v>46309</v>
      </c>
      <c r="E149" s="41">
        <f ca="1">豚モデル!E149</f>
        <v>19.2</v>
      </c>
      <c r="F149" s="29"/>
      <c r="G149" s="3">
        <f t="shared" ca="1" si="8"/>
        <v>0.69016679444205076</v>
      </c>
      <c r="H149" s="3">
        <f ca="1">IF(豚硝化判定!P149&gt;豚硝化判定!$P$6,豚硝化モデル!G149,0)</f>
        <v>0.69016679444205076</v>
      </c>
      <c r="I149" s="16">
        <f t="shared" ca="1" si="10"/>
        <v>132.26808284786841</v>
      </c>
      <c r="J149" s="16">
        <f t="shared" ca="1" si="11"/>
        <v>82.365182669203165</v>
      </c>
      <c r="K149" s="16">
        <f t="shared" ca="1" si="9"/>
        <v>164.73036533840633</v>
      </c>
    </row>
    <row r="150" spans="3:11" ht="13.5">
      <c r="C150" s="2">
        <v>136</v>
      </c>
      <c r="D150" s="26">
        <f>豚モデル!D150</f>
        <v>46310</v>
      </c>
      <c r="E150" s="41">
        <f ca="1">豚モデル!E150</f>
        <v>19</v>
      </c>
      <c r="F150" s="29"/>
      <c r="G150" s="3">
        <f t="shared" ca="1" si="8"/>
        <v>0.68121882862982752</v>
      </c>
      <c r="H150" s="3">
        <f ca="1">IF(豚硝化判定!P150&gt;豚硝化判定!$P$6,豚硝化モデル!G150,0)</f>
        <v>0.68121882862982752</v>
      </c>
      <c r="I150" s="16">
        <f t="shared" ca="1" si="10"/>
        <v>132.95824964231048</v>
      </c>
      <c r="J150" s="16">
        <f t="shared" ca="1" si="11"/>
        <v>82.794959172139414</v>
      </c>
      <c r="K150" s="16">
        <f t="shared" ca="1" si="9"/>
        <v>165.58991834427883</v>
      </c>
    </row>
    <row r="151" spans="3:11" ht="13.5">
      <c r="C151" s="2">
        <v>137</v>
      </c>
      <c r="D151" s="26">
        <f>豚モデル!D151</f>
        <v>46311</v>
      </c>
      <c r="E151" s="41">
        <f ca="1">豚モデル!E151</f>
        <v>18.7</v>
      </c>
      <c r="F151" s="29"/>
      <c r="G151" s="3">
        <f t="shared" ca="1" si="8"/>
        <v>0.66799151424590031</v>
      </c>
      <c r="H151" s="3">
        <f ca="1">IF(豚硝化判定!P151&gt;豚硝化判定!$P$6,豚硝化モデル!G151,0)</f>
        <v>0.66799151424590031</v>
      </c>
      <c r="I151" s="16">
        <f t="shared" ca="1" si="10"/>
        <v>133.6394684709403</v>
      </c>
      <c r="J151" s="16">
        <f t="shared" ca="1" si="11"/>
        <v>83.219163651781955</v>
      </c>
      <c r="K151" s="16">
        <f t="shared" ca="1" si="9"/>
        <v>166.43832730356391</v>
      </c>
    </row>
    <row r="152" spans="3:11" ht="13.5">
      <c r="C152" s="2">
        <v>138</v>
      </c>
      <c r="D152" s="26">
        <f>豚モデル!D152</f>
        <v>46312</v>
      </c>
      <c r="E152" s="41">
        <f ca="1">豚モデル!E152</f>
        <v>18.5</v>
      </c>
      <c r="F152" s="29"/>
      <c r="G152" s="3">
        <f t="shared" ca="1" si="8"/>
        <v>0.65930151835729467</v>
      </c>
      <c r="H152" s="3">
        <f ca="1">IF(豚硝化判定!P152&gt;豚硝化判定!$P$6,豚硝化モデル!G152,0)</f>
        <v>0.65930151835729467</v>
      </c>
      <c r="I152" s="16">
        <f t="shared" ca="1" si="10"/>
        <v>134.3074599851862</v>
      </c>
      <c r="J152" s="16">
        <f t="shared" ca="1" si="11"/>
        <v>83.635131298002563</v>
      </c>
      <c r="K152" s="16">
        <f t="shared" ca="1" si="9"/>
        <v>167.27026259600513</v>
      </c>
    </row>
    <row r="153" spans="3:11" ht="13.5">
      <c r="C153" s="2">
        <v>139</v>
      </c>
      <c r="D153" s="26">
        <f>豚モデル!D153</f>
        <v>46313</v>
      </c>
      <c r="E153" s="41">
        <f ca="1">豚モデル!E153</f>
        <v>18.3</v>
      </c>
      <c r="F153" s="29"/>
      <c r="G153" s="3">
        <f t="shared" ca="1" si="8"/>
        <v>0.65071287142322909</v>
      </c>
      <c r="H153" s="3">
        <f ca="1">IF(豚硝化判定!P153&gt;豚硝化判定!$P$6,豚硝化モデル!G153,0)</f>
        <v>0.65071287142322909</v>
      </c>
      <c r="I153" s="16">
        <f t="shared" ca="1" si="10"/>
        <v>134.96676150354349</v>
      </c>
      <c r="J153" s="16">
        <f t="shared" ca="1" si="11"/>
        <v>84.045687562404169</v>
      </c>
      <c r="K153" s="16">
        <f t="shared" ca="1" si="9"/>
        <v>168.09137512480834</v>
      </c>
    </row>
    <row r="154" spans="3:11" ht="13.5">
      <c r="C154" s="2">
        <v>140</v>
      </c>
      <c r="D154" s="26">
        <f>豚モデル!D154</f>
        <v>46314</v>
      </c>
      <c r="E154" s="41">
        <f ca="1">豚モデル!E154</f>
        <v>18.100000000000001</v>
      </c>
      <c r="F154" s="29"/>
      <c r="G154" s="3">
        <f t="shared" ca="1" si="8"/>
        <v>0.64222453622732423</v>
      </c>
      <c r="H154" s="3">
        <f ca="1">IF(豚硝化判定!P154&gt;豚硝化判定!$P$6,豚硝化モデル!G154,0)</f>
        <v>0.64222453622732423</v>
      </c>
      <c r="I154" s="16">
        <f t="shared" ca="1" si="10"/>
        <v>135.61747437496672</v>
      </c>
      <c r="J154" s="16">
        <f t="shared" ca="1" si="11"/>
        <v>84.450895556396333</v>
      </c>
      <c r="K154" s="16">
        <f t="shared" ca="1" si="9"/>
        <v>168.90179111279267</v>
      </c>
    </row>
    <row r="155" spans="3:11" ht="13.5">
      <c r="C155" s="2">
        <v>141</v>
      </c>
      <c r="D155" s="26">
        <f>豚モデル!D155</f>
        <v>46315</v>
      </c>
      <c r="E155" s="41">
        <f ca="1">豚モデル!E155</f>
        <v>17.899999999999999</v>
      </c>
      <c r="F155" s="29"/>
      <c r="G155" s="3">
        <f t="shared" ca="1" si="8"/>
        <v>0.63383548456587435</v>
      </c>
      <c r="H155" s="3">
        <f ca="1">IF(豚硝化判定!P155&gt;豚硝化判定!$P$6,豚硝化モデル!G155,0)</f>
        <v>0.63383548456587435</v>
      </c>
      <c r="I155" s="16">
        <f t="shared" ca="1" si="10"/>
        <v>136.25969891119405</v>
      </c>
      <c r="J155" s="16">
        <f t="shared" ca="1" si="11"/>
        <v>84.850817745499583</v>
      </c>
      <c r="K155" s="16">
        <f t="shared" ca="1" si="9"/>
        <v>169.70163549099917</v>
      </c>
    </row>
    <row r="156" spans="3:11" ht="13.5">
      <c r="C156" s="2">
        <v>142</v>
      </c>
      <c r="D156" s="26">
        <f>豚モデル!D156</f>
        <v>46316</v>
      </c>
      <c r="E156" s="41">
        <f ca="1">豚モデル!E156</f>
        <v>17.600000000000001</v>
      </c>
      <c r="F156" s="29"/>
      <c r="G156" s="3">
        <f t="shared" ca="1" si="8"/>
        <v>0.62143583651499967</v>
      </c>
      <c r="H156" s="3">
        <f ca="1">IF(豚硝化判定!P156&gt;豚硝化判定!$P$6,豚硝化モデル!G156,0)</f>
        <v>0.62143583651499967</v>
      </c>
      <c r="I156" s="16">
        <f t="shared" ca="1" si="10"/>
        <v>136.89353439575993</v>
      </c>
      <c r="J156" s="16">
        <f t="shared" ca="1" si="11"/>
        <v>85.24551595495754</v>
      </c>
      <c r="K156" s="16">
        <f t="shared" ca="1" si="9"/>
        <v>170.49103190991508</v>
      </c>
    </row>
    <row r="157" spans="3:11" ht="13.5">
      <c r="C157" s="2">
        <v>143</v>
      </c>
      <c r="D157" s="26">
        <f>豚モデル!D157</f>
        <v>46317</v>
      </c>
      <c r="E157" s="41">
        <f ca="1">豚モデル!E157</f>
        <v>17.399999999999999</v>
      </c>
      <c r="F157" s="29"/>
      <c r="G157" s="3">
        <f t="shared" ca="1" si="8"/>
        <v>0.61329055387866693</v>
      </c>
      <c r="H157" s="3">
        <f ca="1">IF(豚硝化判定!P157&gt;豚硝化判定!$P$6,豚硝化モデル!G157,0)</f>
        <v>0.61329055387866693</v>
      </c>
      <c r="I157" s="16">
        <f t="shared" ca="1" si="10"/>
        <v>137.51497023227492</v>
      </c>
      <c r="J157" s="16">
        <f t="shared" ca="1" si="11"/>
        <v>85.632492730379752</v>
      </c>
      <c r="K157" s="16">
        <f t="shared" ca="1" si="9"/>
        <v>171.2649854607595</v>
      </c>
    </row>
    <row r="158" spans="3:11" ht="13.5">
      <c r="C158" s="2">
        <v>144</v>
      </c>
      <c r="D158" s="26">
        <f>豚モデル!D158</f>
        <v>46318</v>
      </c>
      <c r="E158" s="41">
        <f ca="1">豚モデル!E158</f>
        <v>17.2</v>
      </c>
      <c r="F158" s="29"/>
      <c r="G158" s="3">
        <f t="shared" ca="1" si="8"/>
        <v>0.60524102613530073</v>
      </c>
      <c r="H158" s="3">
        <f ca="1">IF(豚硝化判定!P158&gt;豚硝化判定!$P$6,豚硝化モデル!G158,0)</f>
        <v>0.60524102613530073</v>
      </c>
      <c r="I158" s="16">
        <f t="shared" ca="1" si="10"/>
        <v>138.12826078615359</v>
      </c>
      <c r="J158" s="16">
        <f t="shared" ca="1" si="11"/>
        <v>86.014397324533533</v>
      </c>
      <c r="K158" s="16">
        <f t="shared" ca="1" si="9"/>
        <v>172.02879464906707</v>
      </c>
    </row>
    <row r="159" spans="3:11" ht="13.5">
      <c r="C159" s="2">
        <v>145</v>
      </c>
      <c r="D159" s="26">
        <f>豚モデル!D159</f>
        <v>46319</v>
      </c>
      <c r="E159" s="41">
        <f ca="1">豚モデル!E159</f>
        <v>17</v>
      </c>
      <c r="F159" s="29"/>
      <c r="G159" s="3">
        <f t="shared" ca="1" si="8"/>
        <v>0.59728626486600844</v>
      </c>
      <c r="H159" s="3">
        <f ca="1">IF(豚硝化判定!P159&gt;豚硝化判定!$P$6,豚硝化モデル!G159,0)</f>
        <v>0.59728626486600844</v>
      </c>
      <c r="I159" s="16">
        <f t="shared" ca="1" si="10"/>
        <v>138.73350181228889</v>
      </c>
      <c r="J159" s="16">
        <f t="shared" ca="1" si="11"/>
        <v>86.391289365328191</v>
      </c>
      <c r="K159" s="16">
        <f t="shared" ca="1" si="9"/>
        <v>172.78257873065638</v>
      </c>
    </row>
    <row r="160" spans="3:11" ht="13.5">
      <c r="C160" s="2">
        <v>146</v>
      </c>
      <c r="D160" s="26">
        <f>豚モデル!D160</f>
        <v>46320</v>
      </c>
      <c r="E160" s="41">
        <f ca="1">豚モデル!E160</f>
        <v>16.7</v>
      </c>
      <c r="F160" s="29"/>
      <c r="G160" s="3">
        <f t="shared" ca="1" si="8"/>
        <v>0.58552966925910765</v>
      </c>
      <c r="H160" s="3">
        <f ca="1">IF(豚硝化判定!P160&gt;豚硝化判定!$P$6,豚硝化モデル!G160,0)</f>
        <v>0.58552966925910765</v>
      </c>
      <c r="I160" s="16">
        <f t="shared" ca="1" si="10"/>
        <v>139.33078807715489</v>
      </c>
      <c r="J160" s="16">
        <f t="shared" ca="1" si="11"/>
        <v>86.763227865170805</v>
      </c>
      <c r="K160" s="16">
        <f t="shared" ca="1" si="9"/>
        <v>173.52645573034161</v>
      </c>
    </row>
    <row r="161" spans="3:11" ht="13.5">
      <c r="C161" s="2">
        <v>147</v>
      </c>
      <c r="D161" s="26">
        <f>豚モデル!D161</f>
        <v>46321</v>
      </c>
      <c r="E161" s="41">
        <f ca="1">豚モデル!E161</f>
        <v>16.5</v>
      </c>
      <c r="F161" s="29"/>
      <c r="G161" s="3">
        <f t="shared" ca="1" si="8"/>
        <v>0.57780755659748773</v>
      </c>
      <c r="H161" s="3">
        <f ca="1">IF(豚硝化判定!P161&gt;豚硝化判定!$P$6,豚硝化モデル!G161,0)</f>
        <v>0.57780755659748773</v>
      </c>
      <c r="I161" s="16">
        <f t="shared" ca="1" si="10"/>
        <v>139.91631774641399</v>
      </c>
      <c r="J161" s="16">
        <f t="shared" ca="1" si="11"/>
        <v>87.127845368716493</v>
      </c>
      <c r="K161" s="16">
        <f t="shared" ca="1" si="9"/>
        <v>174.25569073743299</v>
      </c>
    </row>
    <row r="162" spans="3:11" ht="13.5">
      <c r="C162" s="2">
        <v>148</v>
      </c>
      <c r="D162" s="26">
        <f>豚モデル!D162</f>
        <v>46322</v>
      </c>
      <c r="E162" s="41">
        <f ca="1">豚モデル!E162</f>
        <v>16.3</v>
      </c>
      <c r="F162" s="29"/>
      <c r="G162" s="3">
        <f t="shared" ca="1" si="8"/>
        <v>0.57017681883020843</v>
      </c>
      <c r="H162" s="3">
        <f ca="1">IF(豚硝化判定!P162&gt;豚硝化判定!$P$6,豚硝化モデル!G162,0)</f>
        <v>0.57017681883020843</v>
      </c>
      <c r="I162" s="16">
        <f t="shared" ca="1" si="10"/>
        <v>140.49412530301149</v>
      </c>
      <c r="J162" s="16">
        <f t="shared" ca="1" si="11"/>
        <v>87.487654204847701</v>
      </c>
      <c r="K162" s="16">
        <f t="shared" ca="1" si="9"/>
        <v>174.9753084096954</v>
      </c>
    </row>
    <row r="163" spans="3:11" ht="13.5">
      <c r="C163" s="2">
        <v>149</v>
      </c>
      <c r="D163" s="26">
        <f>豚モデル!D163</f>
        <v>46323</v>
      </c>
      <c r="E163" s="41">
        <f ca="1">豚モデル!E163</f>
        <v>16.100000000000001</v>
      </c>
      <c r="F163" s="29"/>
      <c r="G163" s="3">
        <f t="shared" ca="1" si="8"/>
        <v>0.56263650608023696</v>
      </c>
      <c r="H163" s="3">
        <f ca="1">IF(豚硝化判定!P163&gt;豚硝化判定!$P$6,豚硝化モデル!G163,0)</f>
        <v>0.56263650608023696</v>
      </c>
      <c r="I163" s="16">
        <f t="shared" ca="1" si="10"/>
        <v>141.06430212184171</v>
      </c>
      <c r="J163" s="16">
        <f t="shared" ca="1" si="11"/>
        <v>87.842711273987447</v>
      </c>
      <c r="K163" s="16">
        <f t="shared" ca="1" si="9"/>
        <v>175.68542254797489</v>
      </c>
    </row>
    <row r="164" spans="3:11" ht="13.5">
      <c r="C164" s="2">
        <v>150</v>
      </c>
      <c r="D164" s="26">
        <f>豚モデル!D164</f>
        <v>46324</v>
      </c>
      <c r="E164" s="41">
        <f ca="1">豚モデル!E164</f>
        <v>15.9</v>
      </c>
      <c r="F164" s="29"/>
      <c r="G164" s="3">
        <f t="shared" ca="1" si="8"/>
        <v>0.55518567686939524</v>
      </c>
      <c r="H164" s="3">
        <f ca="1">IF(豚硝化判定!P164&gt;豚硝化判定!$P$6,豚硝化モデル!G164,0)</f>
        <v>0.55518567686939524</v>
      </c>
      <c r="I164" s="16">
        <f t="shared" ca="1" si="10"/>
        <v>141.62693862792193</v>
      </c>
      <c r="J164" s="16">
        <f t="shared" ca="1" si="11"/>
        <v>88.193072885056992</v>
      </c>
      <c r="K164" s="16">
        <f t="shared" ca="1" si="9"/>
        <v>176.38614577011398</v>
      </c>
    </row>
    <row r="165" spans="3:11" ht="13.5">
      <c r="C165" s="2">
        <v>151</v>
      </c>
      <c r="D165" s="26">
        <f>豚モデル!D165</f>
        <v>46325</v>
      </c>
      <c r="E165" s="41">
        <f ca="1">豚モデル!E165</f>
        <v>15.7</v>
      </c>
      <c r="F165" s="29"/>
      <c r="G165" s="3">
        <f t="shared" ca="1" si="8"/>
        <v>0.54782339805864932</v>
      </c>
      <c r="H165" s="3">
        <f ca="1">IF(豚硝化判定!P165&gt;豚硝化判定!$P$6,豚硝化モデル!G165,0)</f>
        <v>0.54782339805864932</v>
      </c>
      <c r="I165" s="16">
        <f t="shared" ca="1" si="10"/>
        <v>142.18212430479133</v>
      </c>
      <c r="J165" s="16">
        <f t="shared" ca="1" si="11"/>
        <v>88.538794760706082</v>
      </c>
      <c r="K165" s="16">
        <f t="shared" ca="1" si="9"/>
        <v>177.07758952141216</v>
      </c>
    </row>
    <row r="166" spans="3:11" ht="13.5">
      <c r="C166" s="2">
        <v>152</v>
      </c>
      <c r="D166" s="26">
        <f>豚モデル!D166</f>
        <v>46326</v>
      </c>
      <c r="E166" s="41">
        <f ca="1">豚モデル!E166</f>
        <v>15.5</v>
      </c>
      <c r="F166" s="29"/>
      <c r="G166" s="3">
        <f t="shared" ca="1" si="8"/>
        <v>0.54054874478870296</v>
      </c>
      <c r="H166" s="3">
        <f ca="1">IF(豚硝化判定!P166&gt;豚硝化判定!$P$6,豚硝化モデル!G166,0)</f>
        <v>0.54054874478870296</v>
      </c>
      <c r="I166" s="16">
        <f t="shared" ca="1" si="10"/>
        <v>142.72994770284998</v>
      </c>
      <c r="J166" s="16">
        <f t="shared" ca="1" si="11"/>
        <v>88.879932042505658</v>
      </c>
      <c r="K166" s="16">
        <f t="shared" ca="1" si="9"/>
        <v>177.75986408501132</v>
      </c>
    </row>
    <row r="167" spans="3:11" ht="13.5">
      <c r="C167" s="2">
        <v>153</v>
      </c>
      <c r="D167" s="26">
        <f>豚モデル!D167</f>
        <v>46327</v>
      </c>
      <c r="E167" s="41">
        <f ca="1">豚モデル!E167</f>
        <v>15.3</v>
      </c>
      <c r="F167" s="29"/>
      <c r="G167" s="3">
        <f t="shared" ca="1" si="8"/>
        <v>0.53336080042089051</v>
      </c>
      <c r="H167" s="3">
        <f ca="1">IF(豚硝化判定!P167&gt;豚硝化判定!$P$6,豚硝化モデル!G167,0)</f>
        <v>0.53336080042089051</v>
      </c>
      <c r="I167" s="16">
        <f t="shared" ca="1" si="10"/>
        <v>143.27049644763869</v>
      </c>
      <c r="J167" s="16">
        <f t="shared" ca="1" si="11"/>
        <v>89.216539296103946</v>
      </c>
      <c r="K167" s="16">
        <f t="shared" ca="1" si="9"/>
        <v>178.43307859220789</v>
      </c>
    </row>
    <row r="168" spans="3:11" ht="13.5">
      <c r="C168" s="2">
        <v>154</v>
      </c>
      <c r="D168" s="26">
        <f>豚モデル!D168</f>
        <v>46328</v>
      </c>
      <c r="E168" s="41">
        <f ca="1">豚モデル!E168</f>
        <v>15.1</v>
      </c>
      <c r="F168" s="27"/>
      <c r="G168" s="3">
        <f t="shared" ca="1" si="8"/>
        <v>0.52625865647837056</v>
      </c>
      <c r="H168" s="3">
        <f ca="1">IF(豚硝化判定!P168&gt;豚硝化判定!$P$6,豚硝化モデル!G168,0)</f>
        <v>0.52625865647837056</v>
      </c>
      <c r="I168" s="16">
        <f t="shared" ca="1" si="10"/>
        <v>143.80385724805959</v>
      </c>
      <c r="J168" s="16">
        <f t="shared" ca="1" si="11"/>
        <v>89.548670516345382</v>
      </c>
      <c r="K168" s="16">
        <f t="shared" ca="1" si="9"/>
        <v>179.09734103269076</v>
      </c>
    </row>
    <row r="169" spans="3:11" ht="13.5">
      <c r="C169" s="2">
        <v>155</v>
      </c>
      <c r="D169" s="26">
        <f>豚モデル!D169</f>
        <v>46329</v>
      </c>
      <c r="E169" s="41">
        <f ca="1">豚モデル!E169</f>
        <v>15</v>
      </c>
      <c r="F169" s="27"/>
      <c r="G169" s="3">
        <f t="shared" ca="1" si="8"/>
        <v>0.52273947798492715</v>
      </c>
      <c r="H169" s="3">
        <f ca="1">IF(豚硝化判定!P169&gt;豚硝化判定!$P$6,豚硝化モデル!G169,0)</f>
        <v>0.52273947798492715</v>
      </c>
      <c r="I169" s="16">
        <f t="shared" ca="1" si="10"/>
        <v>144.33011590453796</v>
      </c>
      <c r="J169" s="16">
        <f t="shared" ca="1" si="11"/>
        <v>89.876379132353264</v>
      </c>
      <c r="K169" s="16">
        <f t="shared" ca="1" si="9"/>
        <v>179.75275826470653</v>
      </c>
    </row>
    <row r="170" spans="3:11" ht="13.5">
      <c r="C170" s="2">
        <v>156</v>
      </c>
      <c r="D170" s="26">
        <f>豚モデル!D170</f>
        <v>46330</v>
      </c>
      <c r="E170" s="41">
        <f ca="1">豚モデル!E170</f>
        <v>14.8</v>
      </c>
      <c r="F170" s="27"/>
      <c r="G170" s="3">
        <f t="shared" ca="1" si="8"/>
        <v>0.5157643489963526</v>
      </c>
      <c r="H170" s="3">
        <f ca="1">IF(豚硝化判定!P170&gt;豚硝化判定!$P$6,豚硝化モデル!G170,0)</f>
        <v>0.5157643489963526</v>
      </c>
      <c r="I170" s="16">
        <f t="shared" ca="1" si="10"/>
        <v>144.85285538252288</v>
      </c>
      <c r="J170" s="16">
        <f t="shared" ca="1" si="11"/>
        <v>90.201896306758471</v>
      </c>
      <c r="K170" s="16">
        <f t="shared" ca="1" si="9"/>
        <v>180.40379261351694</v>
      </c>
    </row>
    <row r="171" spans="3:11" ht="13.5">
      <c r="C171" s="2">
        <v>157</v>
      </c>
      <c r="D171" s="26">
        <f>豚モデル!D171</f>
        <v>46331</v>
      </c>
      <c r="E171" s="41">
        <f ca="1">豚モデル!E171</f>
        <v>14.6</v>
      </c>
      <c r="F171" s="27"/>
      <c r="G171" s="3">
        <f t="shared" ca="1" si="8"/>
        <v>0.50887278456573581</v>
      </c>
      <c r="H171" s="3">
        <f ca="1">IF(豚硝化判定!P171&gt;豚硝化判定!$P$6,豚硝化モデル!G171,0)</f>
        <v>0.50887278456573581</v>
      </c>
      <c r="I171" s="16">
        <f t="shared" ca="1" si="10"/>
        <v>145.36861973151923</v>
      </c>
      <c r="J171" s="16">
        <f t="shared" ca="1" si="11"/>
        <v>90.523069970916055</v>
      </c>
      <c r="K171" s="16">
        <f t="shared" ca="1" si="9"/>
        <v>181.04613994183211</v>
      </c>
    </row>
    <row r="172" spans="3:11" ht="13.5">
      <c r="C172" s="2">
        <v>158</v>
      </c>
      <c r="D172" s="26">
        <f>豚モデル!D172</f>
        <v>46332</v>
      </c>
      <c r="E172" s="41">
        <f ca="1">豚モデル!E172</f>
        <v>14.5</v>
      </c>
      <c r="F172" s="27"/>
      <c r="G172" s="3">
        <f t="shared" ca="1" si="8"/>
        <v>0.50545806363497547</v>
      </c>
      <c r="H172" s="3">
        <f ca="1">IF(豚硝化判定!P172&gt;豚硝化判定!$P$6,豚硝化モデル!G172,0)</f>
        <v>0.50545806363497547</v>
      </c>
      <c r="I172" s="16">
        <f t="shared" ca="1" si="10"/>
        <v>145.87749251608497</v>
      </c>
      <c r="J172" s="16">
        <f t="shared" ca="1" si="11"/>
        <v>90.839952161643424</v>
      </c>
      <c r="K172" s="16">
        <f t="shared" ca="1" si="9"/>
        <v>181.67990432328685</v>
      </c>
    </row>
    <row r="173" spans="3:11" ht="13.5">
      <c r="C173" s="2">
        <v>159</v>
      </c>
      <c r="D173" s="26">
        <f>豚モデル!D173</f>
        <v>46333</v>
      </c>
      <c r="E173" s="41">
        <f ca="1">豚モデル!E173</f>
        <v>14.3</v>
      </c>
      <c r="F173" s="27"/>
      <c r="G173" s="3">
        <f t="shared" ca="1" si="8"/>
        <v>0.49869019782024515</v>
      </c>
      <c r="H173" s="3">
        <f ca="1">IF(豚硝化判定!P173&gt;豚硝化判定!$P$6,豚硝化モデル!G173,0)</f>
        <v>0.49869019782024515</v>
      </c>
      <c r="I173" s="16">
        <f t="shared" ca="1" si="10"/>
        <v>146.38295057971993</v>
      </c>
      <c r="J173" s="16">
        <f t="shared" ca="1" si="11"/>
        <v>91.154707957951445</v>
      </c>
      <c r="K173" s="16">
        <f t="shared" ca="1" si="9"/>
        <v>182.30941591590289</v>
      </c>
    </row>
    <row r="174" spans="3:11" ht="13.5">
      <c r="C174" s="2">
        <v>160</v>
      </c>
      <c r="D174" s="26">
        <f>豚モデル!D174</f>
        <v>46334</v>
      </c>
      <c r="E174" s="41">
        <f ca="1">豚モデル!E174</f>
        <v>14.1</v>
      </c>
      <c r="F174" s="27"/>
      <c r="G174" s="3">
        <f t="shared" ca="1" si="8"/>
        <v>0.49200371043668445</v>
      </c>
      <c r="H174" s="3">
        <f ca="1">IF(豚硝化判定!P174&gt;豚硝化判定!$P$6,豚硝化モデル!G174,0)</f>
        <v>0.49200371043668445</v>
      </c>
      <c r="I174" s="16">
        <f t="shared" ca="1" si="10"/>
        <v>146.88164077754018</v>
      </c>
      <c r="J174" s="16">
        <f t="shared" ca="1" si="11"/>
        <v>91.465249309685177</v>
      </c>
      <c r="K174" s="16">
        <f t="shared" ca="1" si="9"/>
        <v>182.93049861937035</v>
      </c>
    </row>
    <row r="175" spans="3:11" ht="13.5">
      <c r="C175" s="2">
        <v>161</v>
      </c>
      <c r="D175" s="26">
        <f>豚モデル!D175</f>
        <v>46335</v>
      </c>
      <c r="E175" s="41">
        <f ca="1">豚モデル!E175</f>
        <v>13.9</v>
      </c>
      <c r="F175" s="27"/>
      <c r="G175" s="3">
        <f t="shared" ca="1" si="8"/>
        <v>0.48539774076019832</v>
      </c>
      <c r="H175" s="3">
        <f ca="1">IF(豚硝化判定!P175&gt;豚硝化判定!$P$6,豚硝化モデル!G175,0)</f>
        <v>0.48539774076019832</v>
      </c>
      <c r="I175" s="16">
        <f t="shared" ca="1" si="10"/>
        <v>147.37364448797686</v>
      </c>
      <c r="J175" s="16">
        <f t="shared" ca="1" si="11"/>
        <v>91.77162689233036</v>
      </c>
      <c r="K175" s="16">
        <f t="shared" ca="1" si="9"/>
        <v>183.54325378466072</v>
      </c>
    </row>
    <row r="176" spans="3:11" ht="13.5">
      <c r="C176" s="2">
        <v>162</v>
      </c>
      <c r="D176" s="26">
        <f>豚モデル!D176</f>
        <v>46336</v>
      </c>
      <c r="E176" s="41">
        <f ca="1">豚モデル!E176</f>
        <v>13.7</v>
      </c>
      <c r="F176" s="27"/>
      <c r="G176" s="3">
        <f t="shared" ca="1" si="8"/>
        <v>0.47887143582522279</v>
      </c>
      <c r="H176" s="3">
        <f ca="1">IF(豚硝化判定!P176&gt;豚硝化判定!$P$6,豚硝化モデル!G176,0)</f>
        <v>0.47887143582522279</v>
      </c>
      <c r="I176" s="16">
        <f t="shared" ca="1" si="10"/>
        <v>147.85904222873705</v>
      </c>
      <c r="J176" s="16">
        <f t="shared" ca="1" si="11"/>
        <v>92.073890845387837</v>
      </c>
      <c r="K176" s="16">
        <f t="shared" ca="1" si="9"/>
        <v>184.14778169077567</v>
      </c>
    </row>
    <row r="177" spans="3:11" ht="13.5">
      <c r="C177" s="2">
        <v>163</v>
      </c>
      <c r="D177" s="26">
        <f>豚モデル!D177</f>
        <v>46337</v>
      </c>
      <c r="E177" s="41">
        <f ca="1">豚モデル!E177</f>
        <v>13.5</v>
      </c>
      <c r="F177" s="27"/>
      <c r="G177" s="3">
        <f t="shared" ca="1" si="8"/>
        <v>0.47242395036829676</v>
      </c>
      <c r="H177" s="3">
        <f ca="1">IF(豚硝化判定!P177&gt;豚硝化判定!$P$6,豚硝化モデル!G177,0)</f>
        <v>0.47242395036829676</v>
      </c>
      <c r="I177" s="16">
        <f t="shared" ca="1" si="10"/>
        <v>148.33791366456228</v>
      </c>
      <c r="J177" s="16">
        <f t="shared" ca="1" si="11"/>
        <v>92.372090777204903</v>
      </c>
      <c r="K177" s="16">
        <f t="shared" ca="1" si="9"/>
        <v>184.74418155440981</v>
      </c>
    </row>
    <row r="178" spans="3:11" ht="13.5">
      <c r="C178" s="2">
        <v>164</v>
      </c>
      <c r="D178" s="26">
        <f>豚モデル!D178</f>
        <v>46338</v>
      </c>
      <c r="E178" s="41">
        <f ca="1">豚モデル!E178</f>
        <v>13.3</v>
      </c>
      <c r="F178" s="27"/>
      <c r="G178" s="3">
        <f t="shared" ca="1" si="8"/>
        <v>0.46605444677192787</v>
      </c>
      <c r="H178" s="3">
        <f ca="1">IF(豚硝化判定!P178&gt;豚硝化判定!$P$6,豚硝化モデル!G178,0)</f>
        <v>0.46605444677192787</v>
      </c>
      <c r="I178" s="16">
        <f t="shared" ca="1" si="10"/>
        <v>148.81033761493057</v>
      </c>
      <c r="J178" s="16">
        <f t="shared" ca="1" si="11"/>
        <v>92.666275769771445</v>
      </c>
      <c r="K178" s="16">
        <f t="shared" ca="1" si="9"/>
        <v>185.33255153954289</v>
      </c>
    </row>
    <row r="179" spans="3:11" ht="13.5">
      <c r="C179" s="2">
        <v>165</v>
      </c>
      <c r="D179" s="26">
        <f>豚モデル!D179</f>
        <v>46339</v>
      </c>
      <c r="E179" s="41">
        <f ca="1">豚モデル!E179</f>
        <v>13</v>
      </c>
      <c r="F179" s="27"/>
      <c r="G179" s="3">
        <f t="shared" ca="1" si="8"/>
        <v>0.45664459374280758</v>
      </c>
      <c r="H179" s="3">
        <f ca="1">IF(豚硝化判定!P179&gt;豚硝化判定!$P$6,豚硝化モデル!G179,0)</f>
        <v>0.45664459374280758</v>
      </c>
      <c r="I179" s="16">
        <f t="shared" ca="1" si="10"/>
        <v>149.2763920617025</v>
      </c>
      <c r="J179" s="16">
        <f t="shared" ca="1" si="11"/>
        <v>92.956494383481271</v>
      </c>
      <c r="K179" s="16">
        <f t="shared" ca="1" si="9"/>
        <v>185.91298876696254</v>
      </c>
    </row>
    <row r="180" spans="3:11" ht="13.5">
      <c r="C180" s="2">
        <v>166</v>
      </c>
      <c r="D180" s="26">
        <f>豚モデル!D180</f>
        <v>46340</v>
      </c>
      <c r="E180" s="41">
        <f ca="1">豚モデル!E180</f>
        <v>12.8</v>
      </c>
      <c r="F180" s="27"/>
      <c r="G180" s="3">
        <f t="shared" ca="1" si="8"/>
        <v>0.45046642989488467</v>
      </c>
      <c r="H180" s="3">
        <f ca="1">IF(豚硝化判定!P180&gt;豚硝化判定!$P$6,豚硝化モデル!G180,0)</f>
        <v>0.45046642989488467</v>
      </c>
      <c r="I180" s="16">
        <f t="shared" ca="1" si="10"/>
        <v>149.73303665544529</v>
      </c>
      <c r="J180" s="16">
        <f t="shared" ca="1" si="11"/>
        <v>93.240853350275927</v>
      </c>
      <c r="K180" s="16">
        <f t="shared" ca="1" si="9"/>
        <v>186.48170670055185</v>
      </c>
    </row>
    <row r="181" spans="3:11" ht="13.5">
      <c r="C181" s="2">
        <v>167</v>
      </c>
      <c r="D181" s="26">
        <f>豚モデル!D181</f>
        <v>46341</v>
      </c>
      <c r="E181" s="41">
        <f ca="1">豚モデル!E181</f>
        <v>12.5</v>
      </c>
      <c r="F181" s="27"/>
      <c r="G181" s="3">
        <f t="shared" ca="1" si="8"/>
        <v>0.44133976313216627</v>
      </c>
      <c r="H181" s="3">
        <f ca="1">IF(豚硝化判定!P181&gt;豚硝化判定!$P$6,豚硝化モデル!G181,0)</f>
        <v>0.44133976313216627</v>
      </c>
      <c r="I181" s="16">
        <f t="shared" ca="1" si="10"/>
        <v>150.18350308534016</v>
      </c>
      <c r="J181" s="16">
        <f t="shared" ca="1" si="11"/>
        <v>93.521365088147789</v>
      </c>
      <c r="K181" s="16">
        <f t="shared" ca="1" si="9"/>
        <v>187.04273017629558</v>
      </c>
    </row>
    <row r="182" spans="3:11" ht="13.5">
      <c r="C182" s="2">
        <v>168</v>
      </c>
      <c r="D182" s="26">
        <f>豚モデル!D182</f>
        <v>46342</v>
      </c>
      <c r="E182" s="41">
        <f ca="1">豚モデル!E182</f>
        <v>12.3</v>
      </c>
      <c r="F182" s="27"/>
      <c r="G182" s="3">
        <f t="shared" ca="1" si="8"/>
        <v>0.43534786829259681</v>
      </c>
      <c r="H182" s="3">
        <f ca="1">IF(豚硝化判定!P182&gt;豚硝化判定!$P$6,豚硝化モデル!G182,0)</f>
        <v>0.43534786829259681</v>
      </c>
      <c r="I182" s="16">
        <f t="shared" ca="1" si="10"/>
        <v>150.62484284847233</v>
      </c>
      <c r="J182" s="16">
        <f t="shared" ca="1" si="11"/>
        <v>93.796193523148034</v>
      </c>
      <c r="K182" s="16">
        <f t="shared" ca="1" si="9"/>
        <v>187.59238704629607</v>
      </c>
    </row>
    <row r="183" spans="3:11" ht="13.5">
      <c r="C183" s="2">
        <v>169</v>
      </c>
      <c r="D183" s="26">
        <f>豚モデル!D183</f>
        <v>46343</v>
      </c>
      <c r="E183" s="41">
        <f ca="1">豚モデル!E183</f>
        <v>12.1</v>
      </c>
      <c r="F183" s="27"/>
      <c r="G183" s="3">
        <f t="shared" ca="1" si="8"/>
        <v>0.42942908706732352</v>
      </c>
      <c r="H183" s="3">
        <f ca="1">IF(豚硝化判定!P183&gt;豚硝化判定!$P$6,豚硝化モデル!G183,0)</f>
        <v>0.42942908706732352</v>
      </c>
      <c r="I183" s="16">
        <f t="shared" ca="1" si="10"/>
        <v>151.06019071676494</v>
      </c>
      <c r="J183" s="16">
        <f t="shared" ca="1" si="11"/>
        <v>94.067290721538754</v>
      </c>
      <c r="K183" s="16">
        <f t="shared" ca="1" si="9"/>
        <v>188.13458144307751</v>
      </c>
    </row>
    <row r="184" spans="3:11" ht="13.5">
      <c r="C184" s="2">
        <v>170</v>
      </c>
      <c r="D184" s="26">
        <f>豚モデル!D184</f>
        <v>46344</v>
      </c>
      <c r="E184" s="41">
        <f ca="1">豚モデル!E184</f>
        <v>11.9</v>
      </c>
      <c r="F184" s="27"/>
      <c r="G184" s="3">
        <f t="shared" ca="1" si="8"/>
        <v>0.42358263381342842</v>
      </c>
      <c r="H184" s="3">
        <f ca="1">IF(豚硝化判定!P184&gt;豚硝化判定!$P$6,豚硝化モデル!G184,0)</f>
        <v>0.42358263381342842</v>
      </c>
      <c r="I184" s="16">
        <f t="shared" ca="1" si="10"/>
        <v>151.48961980383226</v>
      </c>
      <c r="J184" s="16">
        <f t="shared" ca="1" si="11"/>
        <v>94.334702212188773</v>
      </c>
      <c r="K184" s="16">
        <f t="shared" ca="1" si="9"/>
        <v>188.66940442437755</v>
      </c>
    </row>
    <row r="185" spans="3:11" ht="13.5">
      <c r="C185" s="2">
        <v>171</v>
      </c>
      <c r="D185" s="26">
        <f>豚モデル!D185</f>
        <v>46345</v>
      </c>
      <c r="E185" s="41">
        <f ca="1">豚モデル!E185</f>
        <v>11.7</v>
      </c>
      <c r="F185" s="27"/>
      <c r="G185" s="3">
        <f t="shared" ca="1" si="8"/>
        <v>0.41780773009539085</v>
      </c>
      <c r="H185" s="3">
        <f ca="1">IF(豚硝化判定!P185&gt;豚硝化判定!$P$6,豚硝化モデル!G185,0)</f>
        <v>0.41780773009539085</v>
      </c>
      <c r="I185" s="16">
        <f t="shared" ca="1" si="10"/>
        <v>151.91320243764568</v>
      </c>
      <c r="J185" s="16">
        <f t="shared" ca="1" si="11"/>
        <v>94.598473034736145</v>
      </c>
      <c r="K185" s="16">
        <f t="shared" ca="1" si="9"/>
        <v>189.19694606947229</v>
      </c>
    </row>
    <row r="186" spans="3:11" ht="13.5">
      <c r="C186" s="2">
        <v>172</v>
      </c>
      <c r="D186" s="26">
        <f>豚モデル!D186</f>
        <v>46346</v>
      </c>
      <c r="E186" s="41">
        <f ca="1">豚モデル!E186</f>
        <v>11.5</v>
      </c>
      <c r="F186" s="27"/>
      <c r="G186" s="3">
        <f t="shared" ca="1" si="8"/>
        <v>0.41210360463156726</v>
      </c>
      <c r="H186" s="3">
        <f ca="1">IF(豚硝化判定!P186&gt;豚硝化判定!$P$6,豚硝化モデル!G186,0)</f>
        <v>0.41210360463156726</v>
      </c>
      <c r="I186" s="16">
        <f t="shared" ca="1" si="10"/>
        <v>152.33101016774108</v>
      </c>
      <c r="J186" s="16">
        <f t="shared" ca="1" si="11"/>
        <v>94.858647744076222</v>
      </c>
      <c r="K186" s="16">
        <f t="shared" ca="1" si="9"/>
        <v>189.71729548815244</v>
      </c>
    </row>
    <row r="187" spans="3:11" ht="13.5">
      <c r="C187" s="2">
        <v>173</v>
      </c>
      <c r="D187" s="26">
        <f>豚モデル!D187</f>
        <v>46347</v>
      </c>
      <c r="E187" s="41">
        <f ca="1">豚モデル!E187</f>
        <v>11.3</v>
      </c>
      <c r="F187" s="27"/>
      <c r="G187" s="3">
        <f t="shared" ca="1" si="8"/>
        <v>0.40646949324095993</v>
      </c>
      <c r="H187" s="3">
        <f ca="1">IF(豚硝化判定!P187&gt;豚硝化判定!$P$6,豚硝化モデル!G187,0)</f>
        <v>0.40646949324095993</v>
      </c>
      <c r="I187" s="16">
        <f t="shared" ca="1" si="10"/>
        <v>152.74311377237265</v>
      </c>
      <c r="J187" s="16">
        <f t="shared" ca="1" si="11"/>
        <v>95.115270414816493</v>
      </c>
      <c r="K187" s="16">
        <f t="shared" ca="1" si="9"/>
        <v>190.23054082963299</v>
      </c>
    </row>
    <row r="188" spans="3:11" ht="13.5">
      <c r="C188" s="2">
        <v>174</v>
      </c>
      <c r="D188" s="26">
        <f>豚モデル!D188</f>
        <v>46348</v>
      </c>
      <c r="E188" s="41">
        <f ca="1">豚モデル!E188</f>
        <v>11.1</v>
      </c>
      <c r="F188" s="27"/>
      <c r="G188" s="3">
        <f t="shared" ca="1" si="8"/>
        <v>0.40090463879027072</v>
      </c>
      <c r="H188" s="3">
        <f ca="1">IF(豚硝化判定!P188&gt;豚硝化判定!$P$6,豚硝化モデル!G188,0)</f>
        <v>0.40090463879027072</v>
      </c>
      <c r="I188" s="16">
        <f t="shared" ca="1" si="10"/>
        <v>153.14958326561361</v>
      </c>
      <c r="J188" s="16">
        <f t="shared" ca="1" si="11"/>
        <v>95.368384645698313</v>
      </c>
      <c r="K188" s="16">
        <f t="shared" ca="1" si="9"/>
        <v>190.73676929139663</v>
      </c>
    </row>
    <row r="189" spans="3:11" ht="13.5">
      <c r="C189" s="2">
        <v>175</v>
      </c>
      <c r="D189" s="26">
        <f>豚モデル!D189</f>
        <v>46349</v>
      </c>
      <c r="E189" s="41">
        <f ca="1">豚モデル!E189</f>
        <v>11</v>
      </c>
      <c r="F189" s="27"/>
      <c r="G189" s="3">
        <f t="shared" ca="1" si="8"/>
        <v>0.39814794822737981</v>
      </c>
      <c r="H189" s="3">
        <f ca="1">IF(豚硝化判定!P189&gt;豚硝化判定!$P$6,豚硝化モデル!G189,0)</f>
        <v>0.39814794822737981</v>
      </c>
      <c r="I189" s="16">
        <f t="shared" ca="1" si="10"/>
        <v>153.55048790440389</v>
      </c>
      <c r="J189" s="16">
        <f t="shared" ca="1" si="11"/>
        <v>95.618033563985506</v>
      </c>
      <c r="K189" s="16">
        <f t="shared" ca="1" si="9"/>
        <v>191.23606712797101</v>
      </c>
    </row>
    <row r="190" spans="3:11" ht="13.5">
      <c r="C190" s="2">
        <v>176</v>
      </c>
      <c r="D190" s="26">
        <f>豚モデル!D190</f>
        <v>46350</v>
      </c>
      <c r="E190" s="41">
        <f ca="1">豚モデル!E190</f>
        <v>10.8</v>
      </c>
      <c r="F190" s="27"/>
      <c r="G190" s="3">
        <f t="shared" ca="1" si="8"/>
        <v>0.39268557484895272</v>
      </c>
      <c r="H190" s="3">
        <f ca="1">IF(豚硝化判定!P190&gt;豚硝化判定!$P$6,豚硝化モデル!G190,0)</f>
        <v>0.39268557484895272</v>
      </c>
      <c r="I190" s="16">
        <f t="shared" ca="1" si="10"/>
        <v>153.94863585263127</v>
      </c>
      <c r="J190" s="16">
        <f t="shared" ca="1" si="11"/>
        <v>95.865965852554581</v>
      </c>
      <c r="K190" s="16">
        <f t="shared" ca="1" si="9"/>
        <v>191.73193170510916</v>
      </c>
    </row>
    <row r="191" spans="3:11" ht="13.5">
      <c r="C191" s="2">
        <v>177</v>
      </c>
      <c r="D191" s="26">
        <f>豚モデル!D191</f>
        <v>46351</v>
      </c>
      <c r="E191" s="41">
        <f ca="1">豚モデル!E191</f>
        <v>10.7</v>
      </c>
      <c r="F191" s="27"/>
      <c r="G191" s="3">
        <f t="shared" ca="1" si="8"/>
        <v>0.38997970709827401</v>
      </c>
      <c r="H191" s="3">
        <f ca="1">IF(豚硝化判定!P191&gt;豚硝化判定!$P$6,豚硝化モデル!G191,0)</f>
        <v>0.38997970709827401</v>
      </c>
      <c r="I191" s="16">
        <f t="shared" ca="1" si="10"/>
        <v>154.34132142748021</v>
      </c>
      <c r="J191" s="16">
        <f t="shared" ca="1" si="11"/>
        <v>96.110496644924154</v>
      </c>
      <c r="K191" s="16">
        <f t="shared" ca="1" si="9"/>
        <v>192.22099328984831</v>
      </c>
    </row>
    <row r="192" spans="3:11" ht="13.5">
      <c r="C192" s="2">
        <v>178</v>
      </c>
      <c r="D192" s="26">
        <f>豚モデル!D192</f>
        <v>46352</v>
      </c>
      <c r="E192" s="41">
        <f ca="1">豚モデル!E192</f>
        <v>10.6</v>
      </c>
      <c r="F192" s="27"/>
      <c r="G192" s="3">
        <f t="shared" ca="1" si="8"/>
        <v>0.38729059606600014</v>
      </c>
      <c r="H192" s="3">
        <f ca="1">IF(豚硝化判定!P192&gt;豚硝化判定!$P$6,豚硝化モデル!G192,0)</f>
        <v>0.38729059606600014</v>
      </c>
      <c r="I192" s="16">
        <f t="shared" ca="1" si="10"/>
        <v>154.73130113457847</v>
      </c>
      <c r="J192" s="16">
        <f t="shared" ca="1" si="11"/>
        <v>96.353342455650662</v>
      </c>
      <c r="K192" s="16">
        <f t="shared" ca="1" si="9"/>
        <v>192.70668491130132</v>
      </c>
    </row>
    <row r="193" spans="3:11" ht="13.5">
      <c r="C193" s="2">
        <v>179</v>
      </c>
      <c r="D193" s="26">
        <f>豚モデル!D193</f>
        <v>46353</v>
      </c>
      <c r="E193" s="41">
        <f ca="1">豚モデル!E193</f>
        <v>10.4</v>
      </c>
      <c r="F193" s="27"/>
      <c r="G193" s="3">
        <f t="shared" ca="1" si="8"/>
        <v>0.38196227899933849</v>
      </c>
      <c r="H193" s="3">
        <f ca="1">IF(豚硝化判定!P193&gt;豚硝化判定!$P$6,豚硝化モデル!G193,0)</f>
        <v>0.38196227899933849</v>
      </c>
      <c r="I193" s="16">
        <f t="shared" ca="1" si="10"/>
        <v>155.11859173064448</v>
      </c>
      <c r="J193" s="16">
        <f t="shared" ca="1" si="11"/>
        <v>96.594513719376707</v>
      </c>
      <c r="K193" s="16">
        <f t="shared" ca="1" si="9"/>
        <v>193.18902743875341</v>
      </c>
    </row>
    <row r="194" spans="3:11" ht="13.5">
      <c r="C194" s="2">
        <v>180</v>
      </c>
      <c r="D194" s="26">
        <f>豚モデル!D194</f>
        <v>46354</v>
      </c>
      <c r="E194" s="41">
        <f ca="1">豚モデル!E194</f>
        <v>10.199999999999999</v>
      </c>
      <c r="F194" s="27"/>
      <c r="G194" s="3">
        <f t="shared" ca="1" si="8"/>
        <v>0.37669989758274913</v>
      </c>
      <c r="H194" s="3">
        <f ca="1">IF(豚硝化判定!P194&gt;豚硝化判定!$P$6,豚硝化モデル!G194,0)</f>
        <v>0.37669989758274913</v>
      </c>
      <c r="I194" s="16">
        <f t="shared" ca="1" si="10"/>
        <v>155.50055400964382</v>
      </c>
      <c r="J194" s="16">
        <f t="shared" ca="1" si="11"/>
        <v>96.832366965641043</v>
      </c>
      <c r="K194" s="16">
        <f t="shared" ca="1" si="9"/>
        <v>193.66473393128209</v>
      </c>
    </row>
    <row r="195" spans="3:11" ht="13.5">
      <c r="C195" s="2">
        <v>181</v>
      </c>
      <c r="D195" s="26">
        <f>豚モデル!D195</f>
        <v>46355</v>
      </c>
      <c r="E195" s="41">
        <f ca="1">豚モデル!E195</f>
        <v>10.1</v>
      </c>
      <c r="F195" s="27"/>
      <c r="G195" s="3">
        <f t="shared" ca="1" si="8"/>
        <v>0.3740932076978073</v>
      </c>
      <c r="H195" s="3">
        <f ca="1">IF(豚硝化判定!P195&gt;豚硝化判定!$P$6,豚硝化モデル!G195,0)</f>
        <v>0.3740932076978073</v>
      </c>
      <c r="I195" s="16">
        <f t="shared" ca="1" si="10"/>
        <v>155.87725390722656</v>
      </c>
      <c r="J195" s="16">
        <f t="shared" ca="1" si="11"/>
        <v>97.066943253493946</v>
      </c>
      <c r="K195" s="16">
        <f t="shared" ca="1" si="9"/>
        <v>194.13388650698789</v>
      </c>
    </row>
    <row r="196" spans="3:11" ht="13.5">
      <c r="C196" s="2">
        <v>182</v>
      </c>
      <c r="D196" s="26">
        <f>豚モデル!D196</f>
        <v>46356</v>
      </c>
      <c r="E196" s="41">
        <f ca="1">豚モデル!E196</f>
        <v>9.9</v>
      </c>
      <c r="F196" s="27"/>
      <c r="G196" s="3">
        <f t="shared" ca="1" si="8"/>
        <v>0.36892838315914256</v>
      </c>
      <c r="H196" s="3">
        <f ca="1">IF(豚硝化判定!P196&gt;豚硝化判定!$P$6,豚硝化モデル!G196,0)</f>
        <v>0.36892838315914256</v>
      </c>
      <c r="I196" s="16">
        <f t="shared" ca="1" si="10"/>
        <v>156.25134711492436</v>
      </c>
      <c r="J196" s="16">
        <f t="shared" ca="1" si="11"/>
        <v>97.299896319146043</v>
      </c>
      <c r="K196" s="16">
        <f t="shared" ca="1" si="9"/>
        <v>194.59979263829209</v>
      </c>
    </row>
    <row r="197" spans="3:11" ht="13.5">
      <c r="C197" s="2">
        <v>183</v>
      </c>
      <c r="D197" s="26" t="str">
        <f>豚モデル!D197</f>
        <v/>
      </c>
      <c r="E197" s="41" t="e">
        <f ca="1">豚モデル!E197</f>
        <v>#N/A</v>
      </c>
      <c r="F197" s="27"/>
      <c r="G197" s="3" t="e">
        <f t="shared" ca="1" si="8"/>
        <v>#N/A</v>
      </c>
      <c r="H197" s="3" t="e">
        <f ca="1">IF(豚硝化判定!P197&gt;豚硝化判定!$P$6,豚硝化モデル!G197,0)</f>
        <v>#N/A</v>
      </c>
      <c r="I197" s="16">
        <f t="shared" ca="1" si="10"/>
        <v>156.62027549808349</v>
      </c>
      <c r="J197" s="16">
        <f t="shared" ca="1" si="11"/>
        <v>97.529633176417235</v>
      </c>
      <c r="K197" s="16">
        <f t="shared" ca="1" si="9"/>
        <v>195.05926635283447</v>
      </c>
    </row>
    <row r="198" spans="3:11" ht="13.5">
      <c r="C198" s="2">
        <v>184</v>
      </c>
      <c r="D198" s="26" t="str">
        <f>豚モデル!D198</f>
        <v/>
      </c>
      <c r="E198" s="41" t="e">
        <f ca="1">豚モデル!E198</f>
        <v>#N/A</v>
      </c>
      <c r="F198" s="27"/>
      <c r="G198" s="3" t="e">
        <f t="shared" ca="1" si="8"/>
        <v>#N/A</v>
      </c>
      <c r="H198" s="3" t="e">
        <f ca="1">IF(豚硝化判定!P198&gt;豚硝化判定!$P$6,豚硝化モデル!G198,0)</f>
        <v>#N/A</v>
      </c>
      <c r="I198" s="16" t="e">
        <f t="shared" ca="1" si="10"/>
        <v>#N/A</v>
      </c>
      <c r="J198" s="16" t="e">
        <f t="shared" ca="1" si="11"/>
        <v>#N/A</v>
      </c>
      <c r="K198" s="16" t="e">
        <f t="shared" ca="1" si="9"/>
        <v>#N/A</v>
      </c>
    </row>
    <row r="199" spans="3:11" ht="13.5">
      <c r="C199" s="2">
        <v>185</v>
      </c>
      <c r="D199" s="26" t="str">
        <f>豚モデル!D199</f>
        <v/>
      </c>
      <c r="E199" s="41" t="e">
        <f ca="1">豚モデル!E199</f>
        <v>#N/A</v>
      </c>
      <c r="F199" s="27"/>
      <c r="G199" s="3" t="e">
        <f t="shared" ca="1" si="8"/>
        <v>#N/A</v>
      </c>
      <c r="H199" s="3" t="e">
        <f ca="1">IF(豚硝化判定!P199&gt;豚硝化判定!$P$6,豚硝化モデル!G199,0)</f>
        <v>#N/A</v>
      </c>
      <c r="I199" s="16" t="e">
        <f t="shared" ca="1" si="10"/>
        <v>#N/A</v>
      </c>
      <c r="J199" s="16" t="e">
        <f t="shared" ca="1" si="11"/>
        <v>#N/A</v>
      </c>
      <c r="K199" s="16" t="e">
        <f t="shared" ca="1" si="9"/>
        <v>#N/A</v>
      </c>
    </row>
    <row r="200" spans="3:11" ht="13.5">
      <c r="C200" s="2">
        <v>186</v>
      </c>
      <c r="D200" s="26" t="str">
        <f>豚モデル!D200</f>
        <v/>
      </c>
      <c r="E200" s="41" t="e">
        <f ca="1">豚モデル!E200</f>
        <v>#N/A</v>
      </c>
      <c r="F200" s="27"/>
      <c r="G200" s="3" t="e">
        <f t="shared" ca="1" si="8"/>
        <v>#N/A</v>
      </c>
      <c r="H200" s="3" t="e">
        <f ca="1">IF(豚硝化判定!P200&gt;豚硝化判定!$P$6,豚硝化モデル!G200,0)</f>
        <v>#N/A</v>
      </c>
      <c r="I200" s="16" t="e">
        <f t="shared" ca="1" si="10"/>
        <v>#N/A</v>
      </c>
      <c r="J200" s="16" t="e">
        <f t="shared" ca="1" si="11"/>
        <v>#N/A</v>
      </c>
      <c r="K200" s="16" t="e">
        <f t="shared" ca="1" si="9"/>
        <v>#N/A</v>
      </c>
    </row>
    <row r="201" spans="3:11" ht="13.5">
      <c r="C201" s="2">
        <v>187</v>
      </c>
      <c r="D201" s="26" t="str">
        <f>豚モデル!D201</f>
        <v/>
      </c>
      <c r="E201" s="41" t="e">
        <f ca="1">豚モデル!E201</f>
        <v>#N/A</v>
      </c>
      <c r="F201" s="27"/>
      <c r="G201" s="3" t="e">
        <f t="shared" ca="1" si="8"/>
        <v>#N/A</v>
      </c>
      <c r="H201" s="3" t="e">
        <f ca="1">IF(豚硝化判定!P201&gt;豚硝化判定!$P$6,豚硝化モデル!G201,0)</f>
        <v>#N/A</v>
      </c>
      <c r="I201" s="16" t="e">
        <f t="shared" ca="1" si="10"/>
        <v>#N/A</v>
      </c>
      <c r="J201" s="16" t="e">
        <f t="shared" ca="1" si="11"/>
        <v>#N/A</v>
      </c>
      <c r="K201" s="16" t="e">
        <f t="shared" ca="1" si="9"/>
        <v>#N/A</v>
      </c>
    </row>
    <row r="202" spans="3:11" ht="13.5">
      <c r="C202" s="2">
        <v>188</v>
      </c>
      <c r="D202" s="26" t="str">
        <f>豚モデル!D202</f>
        <v/>
      </c>
      <c r="E202" s="41" t="e">
        <f ca="1">豚モデル!E202</f>
        <v>#N/A</v>
      </c>
      <c r="F202" s="27"/>
      <c r="G202" s="3" t="e">
        <f t="shared" ca="1" si="8"/>
        <v>#N/A</v>
      </c>
      <c r="H202" s="3" t="e">
        <f ca="1">IF(豚硝化判定!P202&gt;豚硝化判定!$P$6,豚硝化モデル!G202,0)</f>
        <v>#N/A</v>
      </c>
      <c r="I202" s="16" t="e">
        <f t="shared" ca="1" si="10"/>
        <v>#N/A</v>
      </c>
      <c r="J202" s="16" t="e">
        <f t="shared" ca="1" si="11"/>
        <v>#N/A</v>
      </c>
      <c r="K202" s="16" t="e">
        <f t="shared" ca="1" si="9"/>
        <v>#N/A</v>
      </c>
    </row>
    <row r="203" spans="3:11" ht="13.5">
      <c r="C203" s="2">
        <v>189</v>
      </c>
      <c r="D203" s="26" t="str">
        <f>豚モデル!D203</f>
        <v/>
      </c>
      <c r="E203" s="41" t="e">
        <f ca="1">豚モデル!E203</f>
        <v>#N/A</v>
      </c>
      <c r="F203" s="27"/>
      <c r="G203" s="3" t="e">
        <f t="shared" ca="1" si="8"/>
        <v>#N/A</v>
      </c>
      <c r="H203" s="3" t="e">
        <f ca="1">IF(豚硝化判定!P203&gt;豚硝化判定!$P$6,豚硝化モデル!G203,0)</f>
        <v>#N/A</v>
      </c>
      <c r="I203" s="16" t="e">
        <f t="shared" ca="1" si="10"/>
        <v>#N/A</v>
      </c>
      <c r="J203" s="16" t="e">
        <f t="shared" ca="1" si="11"/>
        <v>#N/A</v>
      </c>
      <c r="K203" s="16" t="e">
        <f t="shared" ca="1" si="9"/>
        <v>#N/A</v>
      </c>
    </row>
    <row r="204" spans="3:11" ht="13.5">
      <c r="C204" s="2">
        <v>190</v>
      </c>
      <c r="D204" s="26" t="str">
        <f>豚モデル!D204</f>
        <v/>
      </c>
      <c r="E204" s="41" t="e">
        <f ca="1">豚モデル!E204</f>
        <v>#N/A</v>
      </c>
      <c r="F204" s="27"/>
      <c r="G204" s="3" t="e">
        <f t="shared" ca="1" si="8"/>
        <v>#N/A</v>
      </c>
      <c r="H204" s="3" t="e">
        <f ca="1">IF(豚硝化判定!P204&gt;豚硝化判定!$P$6,豚硝化モデル!G204,0)</f>
        <v>#N/A</v>
      </c>
      <c r="I204" s="16" t="e">
        <f t="shared" ca="1" si="10"/>
        <v>#N/A</v>
      </c>
      <c r="J204" s="16" t="e">
        <f t="shared" ca="1" si="11"/>
        <v>#N/A</v>
      </c>
      <c r="K204" s="16" t="e">
        <f t="shared" ca="1" si="9"/>
        <v>#N/A</v>
      </c>
    </row>
    <row r="205" spans="3:11" ht="13.5">
      <c r="C205" s="2">
        <v>191</v>
      </c>
      <c r="D205" s="26" t="str">
        <f>豚モデル!D205</f>
        <v/>
      </c>
      <c r="E205" s="41" t="e">
        <f ca="1">豚モデル!E205</f>
        <v>#N/A</v>
      </c>
      <c r="F205" s="27"/>
      <c r="G205" s="3" t="e">
        <f t="shared" ca="1" si="8"/>
        <v>#N/A</v>
      </c>
      <c r="H205" s="3" t="e">
        <f ca="1">IF(豚硝化判定!P205&gt;豚硝化判定!$P$6,豚硝化モデル!G205,0)</f>
        <v>#N/A</v>
      </c>
      <c r="I205" s="16" t="e">
        <f t="shared" ca="1" si="10"/>
        <v>#N/A</v>
      </c>
      <c r="J205" s="16" t="e">
        <f t="shared" ca="1" si="11"/>
        <v>#N/A</v>
      </c>
      <c r="K205" s="16" t="e">
        <f t="shared" ca="1" si="9"/>
        <v>#N/A</v>
      </c>
    </row>
    <row r="206" spans="3:11" ht="13.5">
      <c r="C206" s="2">
        <v>192</v>
      </c>
      <c r="D206" s="26" t="str">
        <f>豚モデル!D206</f>
        <v/>
      </c>
      <c r="E206" s="41" t="e">
        <f ca="1">豚モデル!E206</f>
        <v>#N/A</v>
      </c>
      <c r="F206" s="27"/>
      <c r="G206" s="3" t="e">
        <f t="shared" ca="1" si="8"/>
        <v>#N/A</v>
      </c>
      <c r="H206" s="3" t="e">
        <f ca="1">IF(豚硝化判定!P206&gt;豚硝化判定!$P$6,豚硝化モデル!G206,0)</f>
        <v>#N/A</v>
      </c>
      <c r="I206" s="16" t="e">
        <f t="shared" ca="1" si="10"/>
        <v>#N/A</v>
      </c>
      <c r="J206" s="16" t="e">
        <f t="shared" ca="1" si="11"/>
        <v>#N/A</v>
      </c>
      <c r="K206" s="16" t="e">
        <f t="shared" ca="1" si="9"/>
        <v>#N/A</v>
      </c>
    </row>
    <row r="207" spans="3:11" ht="13.5">
      <c r="C207" s="2">
        <v>193</v>
      </c>
      <c r="D207" s="26" t="str">
        <f>豚モデル!D207</f>
        <v/>
      </c>
      <c r="E207" s="41" t="e">
        <f ca="1">豚モデル!E207</f>
        <v>#N/A</v>
      </c>
      <c r="F207" s="27"/>
      <c r="G207" s="3" t="e">
        <f t="shared" ref="G207:G270" ca="1" si="12">EXP($B$3*(E207-25)/(1.987*(273+E207)*298))</f>
        <v>#N/A</v>
      </c>
      <c r="H207" s="3" t="e">
        <f ca="1">IF(豚硝化判定!P207&gt;豚硝化判定!$P$6,豚硝化モデル!G207,0)</f>
        <v>#N/A</v>
      </c>
      <c r="I207" s="16" t="e">
        <f t="shared" ca="1" si="10"/>
        <v>#N/A</v>
      </c>
      <c r="J207" s="16" t="e">
        <f t="shared" ca="1" si="11"/>
        <v>#N/A</v>
      </c>
      <c r="K207" s="16" t="e">
        <f t="shared" ref="K207:K270" ca="1" si="13">J207*2</f>
        <v>#N/A</v>
      </c>
    </row>
    <row r="208" spans="3:11" ht="13.5">
      <c r="C208" s="2">
        <v>194</v>
      </c>
      <c r="D208" s="26" t="str">
        <f>豚モデル!D208</f>
        <v/>
      </c>
      <c r="E208" s="41" t="e">
        <f ca="1">豚モデル!E208</f>
        <v>#N/A</v>
      </c>
      <c r="F208" s="27"/>
      <c r="G208" s="3" t="e">
        <f t="shared" ca="1" si="12"/>
        <v>#N/A</v>
      </c>
      <c r="H208" s="3" t="e">
        <f ca="1">IF(豚硝化判定!P208&gt;豚硝化判定!$P$6,豚硝化モデル!G208,0)</f>
        <v>#N/A</v>
      </c>
      <c r="I208" s="16" t="e">
        <f t="shared" ref="I208:I271" ca="1" si="14">I207+H207</f>
        <v>#N/A</v>
      </c>
      <c r="J208" s="16" t="e">
        <f t="shared" ref="J208:J271" ca="1" si="15">I208*$B$4</f>
        <v>#N/A</v>
      </c>
      <c r="K208" s="16" t="e">
        <f t="shared" ca="1" si="13"/>
        <v>#N/A</v>
      </c>
    </row>
    <row r="209" spans="3:11" ht="13.5">
      <c r="C209" s="2">
        <v>195</v>
      </c>
      <c r="D209" s="26" t="str">
        <f>豚モデル!D209</f>
        <v/>
      </c>
      <c r="E209" s="41" t="e">
        <f ca="1">豚モデル!E209</f>
        <v>#N/A</v>
      </c>
      <c r="F209" s="27"/>
      <c r="G209" s="3" t="e">
        <f t="shared" ca="1" si="12"/>
        <v>#N/A</v>
      </c>
      <c r="H209" s="3" t="e">
        <f ca="1">IF(豚硝化判定!P209&gt;豚硝化判定!$P$6,豚硝化モデル!G209,0)</f>
        <v>#N/A</v>
      </c>
      <c r="I209" s="16" t="e">
        <f t="shared" ca="1" si="14"/>
        <v>#N/A</v>
      </c>
      <c r="J209" s="16" t="e">
        <f t="shared" ca="1" si="15"/>
        <v>#N/A</v>
      </c>
      <c r="K209" s="16" t="e">
        <f t="shared" ca="1" si="13"/>
        <v>#N/A</v>
      </c>
    </row>
    <row r="210" spans="3:11" ht="13.5">
      <c r="C210" s="2">
        <v>196</v>
      </c>
      <c r="D210" s="26" t="str">
        <f>豚モデル!D210</f>
        <v/>
      </c>
      <c r="E210" s="41" t="e">
        <f ca="1">豚モデル!E210</f>
        <v>#N/A</v>
      </c>
      <c r="F210" s="27"/>
      <c r="G210" s="3" t="e">
        <f t="shared" ca="1" si="12"/>
        <v>#N/A</v>
      </c>
      <c r="H210" s="3" t="e">
        <f ca="1">IF(豚硝化判定!P210&gt;豚硝化判定!$P$6,豚硝化モデル!G210,0)</f>
        <v>#N/A</v>
      </c>
      <c r="I210" s="16" t="e">
        <f t="shared" ca="1" si="14"/>
        <v>#N/A</v>
      </c>
      <c r="J210" s="16" t="e">
        <f t="shared" ca="1" si="15"/>
        <v>#N/A</v>
      </c>
      <c r="K210" s="16" t="e">
        <f t="shared" ca="1" si="13"/>
        <v>#N/A</v>
      </c>
    </row>
    <row r="211" spans="3:11" ht="13.5">
      <c r="C211" s="2">
        <v>197</v>
      </c>
      <c r="D211" s="26" t="str">
        <f>豚モデル!D211</f>
        <v/>
      </c>
      <c r="E211" s="41" t="e">
        <f ca="1">豚モデル!E211</f>
        <v>#N/A</v>
      </c>
      <c r="F211" s="27"/>
      <c r="G211" s="3" t="e">
        <f t="shared" ca="1" si="12"/>
        <v>#N/A</v>
      </c>
      <c r="H211" s="3" t="e">
        <f ca="1">IF(豚硝化判定!P211&gt;豚硝化判定!$P$6,豚硝化モデル!G211,0)</f>
        <v>#N/A</v>
      </c>
      <c r="I211" s="16" t="e">
        <f t="shared" ca="1" si="14"/>
        <v>#N/A</v>
      </c>
      <c r="J211" s="16" t="e">
        <f t="shared" ca="1" si="15"/>
        <v>#N/A</v>
      </c>
      <c r="K211" s="16" t="e">
        <f t="shared" ca="1" si="13"/>
        <v>#N/A</v>
      </c>
    </row>
    <row r="212" spans="3:11" ht="13.5">
      <c r="C212" s="2">
        <v>198</v>
      </c>
      <c r="D212" s="26" t="str">
        <f>豚モデル!D212</f>
        <v/>
      </c>
      <c r="E212" s="41" t="e">
        <f ca="1">豚モデル!E212</f>
        <v>#N/A</v>
      </c>
      <c r="F212" s="27"/>
      <c r="G212" s="3" t="e">
        <f t="shared" ca="1" si="12"/>
        <v>#N/A</v>
      </c>
      <c r="H212" s="3" t="e">
        <f ca="1">IF(豚硝化判定!P212&gt;豚硝化判定!$P$6,豚硝化モデル!G212,0)</f>
        <v>#N/A</v>
      </c>
      <c r="I212" s="16" t="e">
        <f t="shared" ca="1" si="14"/>
        <v>#N/A</v>
      </c>
      <c r="J212" s="16" t="e">
        <f t="shared" ca="1" si="15"/>
        <v>#N/A</v>
      </c>
      <c r="K212" s="16" t="e">
        <f t="shared" ca="1" si="13"/>
        <v>#N/A</v>
      </c>
    </row>
    <row r="213" spans="3:11" ht="13.5">
      <c r="C213" s="2">
        <v>199</v>
      </c>
      <c r="D213" s="26" t="str">
        <f>豚モデル!D213</f>
        <v/>
      </c>
      <c r="E213" s="41" t="e">
        <f ca="1">豚モデル!E213</f>
        <v>#N/A</v>
      </c>
      <c r="F213" s="27"/>
      <c r="G213" s="3" t="e">
        <f t="shared" ca="1" si="12"/>
        <v>#N/A</v>
      </c>
      <c r="H213" s="3" t="e">
        <f ca="1">IF(豚硝化判定!P213&gt;豚硝化判定!$P$6,豚硝化モデル!G213,0)</f>
        <v>#N/A</v>
      </c>
      <c r="I213" s="16" t="e">
        <f t="shared" ca="1" si="14"/>
        <v>#N/A</v>
      </c>
      <c r="J213" s="16" t="e">
        <f t="shared" ca="1" si="15"/>
        <v>#N/A</v>
      </c>
      <c r="K213" s="16" t="e">
        <f t="shared" ca="1" si="13"/>
        <v>#N/A</v>
      </c>
    </row>
    <row r="214" spans="3:11" ht="13.5">
      <c r="C214" s="2">
        <v>200</v>
      </c>
      <c r="D214" s="26" t="str">
        <f>豚モデル!D214</f>
        <v/>
      </c>
      <c r="E214" s="41" t="e">
        <f ca="1">豚モデル!E214</f>
        <v>#N/A</v>
      </c>
      <c r="F214" s="27"/>
      <c r="G214" s="3" t="e">
        <f t="shared" ca="1" si="12"/>
        <v>#N/A</v>
      </c>
      <c r="H214" s="3" t="e">
        <f ca="1">IF(豚硝化判定!P214&gt;豚硝化判定!$P$6,豚硝化モデル!G214,0)</f>
        <v>#N/A</v>
      </c>
      <c r="I214" s="16" t="e">
        <f t="shared" ca="1" si="14"/>
        <v>#N/A</v>
      </c>
      <c r="J214" s="16" t="e">
        <f t="shared" ca="1" si="15"/>
        <v>#N/A</v>
      </c>
      <c r="K214" s="16" t="e">
        <f t="shared" ca="1" si="13"/>
        <v>#N/A</v>
      </c>
    </row>
    <row r="215" spans="3:11" ht="13.5">
      <c r="C215" s="2">
        <v>201</v>
      </c>
      <c r="D215" s="26" t="str">
        <f>豚モデル!D215</f>
        <v/>
      </c>
      <c r="E215" s="41" t="e">
        <f ca="1">豚モデル!E215</f>
        <v>#N/A</v>
      </c>
      <c r="F215" s="27"/>
      <c r="G215" s="3" t="e">
        <f t="shared" ca="1" si="12"/>
        <v>#N/A</v>
      </c>
      <c r="H215" s="3" t="e">
        <f ca="1">IF(豚硝化判定!P215&gt;豚硝化判定!$P$6,豚硝化モデル!G215,0)</f>
        <v>#N/A</v>
      </c>
      <c r="I215" s="16" t="e">
        <f t="shared" ca="1" si="14"/>
        <v>#N/A</v>
      </c>
      <c r="J215" s="16" t="e">
        <f t="shared" ca="1" si="15"/>
        <v>#N/A</v>
      </c>
      <c r="K215" s="16" t="e">
        <f t="shared" ca="1" si="13"/>
        <v>#N/A</v>
      </c>
    </row>
    <row r="216" spans="3:11" ht="13.5">
      <c r="C216" s="2">
        <v>202</v>
      </c>
      <c r="D216" s="26" t="str">
        <f>豚モデル!D216</f>
        <v/>
      </c>
      <c r="E216" s="41" t="e">
        <f ca="1">豚モデル!E216</f>
        <v>#N/A</v>
      </c>
      <c r="F216" s="27"/>
      <c r="G216" s="3" t="e">
        <f t="shared" ca="1" si="12"/>
        <v>#N/A</v>
      </c>
      <c r="H216" s="3" t="e">
        <f ca="1">IF(豚硝化判定!P216&gt;豚硝化判定!$P$6,豚硝化モデル!G216,0)</f>
        <v>#N/A</v>
      </c>
      <c r="I216" s="16" t="e">
        <f t="shared" ca="1" si="14"/>
        <v>#N/A</v>
      </c>
      <c r="J216" s="16" t="e">
        <f t="shared" ca="1" si="15"/>
        <v>#N/A</v>
      </c>
      <c r="K216" s="16" t="e">
        <f t="shared" ca="1" si="13"/>
        <v>#N/A</v>
      </c>
    </row>
    <row r="217" spans="3:11" ht="13.5">
      <c r="C217" s="2">
        <v>203</v>
      </c>
      <c r="D217" s="26" t="str">
        <f>豚モデル!D217</f>
        <v/>
      </c>
      <c r="E217" s="41" t="e">
        <f ca="1">豚モデル!E217</f>
        <v>#N/A</v>
      </c>
      <c r="F217" s="27"/>
      <c r="G217" s="3" t="e">
        <f t="shared" ca="1" si="12"/>
        <v>#N/A</v>
      </c>
      <c r="H217" s="3" t="e">
        <f ca="1">IF(豚硝化判定!P217&gt;豚硝化判定!$P$6,豚硝化モデル!G217,0)</f>
        <v>#N/A</v>
      </c>
      <c r="I217" s="16" t="e">
        <f t="shared" ca="1" si="14"/>
        <v>#N/A</v>
      </c>
      <c r="J217" s="16" t="e">
        <f t="shared" ca="1" si="15"/>
        <v>#N/A</v>
      </c>
      <c r="K217" s="16" t="e">
        <f t="shared" ca="1" si="13"/>
        <v>#N/A</v>
      </c>
    </row>
    <row r="218" spans="3:11" ht="13.5">
      <c r="C218" s="2">
        <v>204</v>
      </c>
      <c r="D218" s="26" t="str">
        <f>豚モデル!D218</f>
        <v/>
      </c>
      <c r="E218" s="41" t="e">
        <f ca="1">豚モデル!E218</f>
        <v>#N/A</v>
      </c>
      <c r="F218" s="27"/>
      <c r="G218" s="3" t="e">
        <f t="shared" ca="1" si="12"/>
        <v>#N/A</v>
      </c>
      <c r="H218" s="3" t="e">
        <f ca="1">IF(豚硝化判定!P218&gt;豚硝化判定!$P$6,豚硝化モデル!G218,0)</f>
        <v>#N/A</v>
      </c>
      <c r="I218" s="16" t="e">
        <f t="shared" ca="1" si="14"/>
        <v>#N/A</v>
      </c>
      <c r="J218" s="16" t="e">
        <f t="shared" ca="1" si="15"/>
        <v>#N/A</v>
      </c>
      <c r="K218" s="16" t="e">
        <f t="shared" ca="1" si="13"/>
        <v>#N/A</v>
      </c>
    </row>
    <row r="219" spans="3:11" ht="13.5">
      <c r="C219" s="2">
        <v>205</v>
      </c>
      <c r="D219" s="26" t="str">
        <f>豚モデル!D219</f>
        <v/>
      </c>
      <c r="E219" s="41" t="e">
        <f ca="1">豚モデル!E219</f>
        <v>#N/A</v>
      </c>
      <c r="F219" s="27"/>
      <c r="G219" s="3" t="e">
        <f t="shared" ca="1" si="12"/>
        <v>#N/A</v>
      </c>
      <c r="H219" s="3" t="e">
        <f ca="1">IF(豚硝化判定!P219&gt;豚硝化判定!$P$6,豚硝化モデル!G219,0)</f>
        <v>#N/A</v>
      </c>
      <c r="I219" s="16" t="e">
        <f t="shared" ca="1" si="14"/>
        <v>#N/A</v>
      </c>
      <c r="J219" s="16" t="e">
        <f t="shared" ca="1" si="15"/>
        <v>#N/A</v>
      </c>
      <c r="K219" s="16" t="e">
        <f t="shared" ca="1" si="13"/>
        <v>#N/A</v>
      </c>
    </row>
    <row r="220" spans="3:11" ht="13.5">
      <c r="C220" s="2">
        <v>206</v>
      </c>
      <c r="D220" s="26" t="str">
        <f>豚モデル!D220</f>
        <v/>
      </c>
      <c r="E220" s="41" t="e">
        <f ca="1">豚モデル!E220</f>
        <v>#N/A</v>
      </c>
      <c r="F220" s="27"/>
      <c r="G220" s="3" t="e">
        <f t="shared" ca="1" si="12"/>
        <v>#N/A</v>
      </c>
      <c r="H220" s="3" t="e">
        <f ca="1">IF(豚硝化判定!P220&gt;豚硝化判定!$P$6,豚硝化モデル!G220,0)</f>
        <v>#N/A</v>
      </c>
      <c r="I220" s="16" t="e">
        <f t="shared" ca="1" si="14"/>
        <v>#N/A</v>
      </c>
      <c r="J220" s="16" t="e">
        <f t="shared" ca="1" si="15"/>
        <v>#N/A</v>
      </c>
      <c r="K220" s="16" t="e">
        <f t="shared" ca="1" si="13"/>
        <v>#N/A</v>
      </c>
    </row>
    <row r="221" spans="3:11" ht="13.5">
      <c r="C221" s="2">
        <v>207</v>
      </c>
      <c r="D221" s="26" t="str">
        <f>豚モデル!D221</f>
        <v/>
      </c>
      <c r="E221" s="41" t="e">
        <f ca="1">豚モデル!E221</f>
        <v>#N/A</v>
      </c>
      <c r="F221" s="27"/>
      <c r="G221" s="3" t="e">
        <f t="shared" ca="1" si="12"/>
        <v>#N/A</v>
      </c>
      <c r="H221" s="3" t="e">
        <f ca="1">IF(豚硝化判定!P221&gt;豚硝化判定!$P$6,豚硝化モデル!G221,0)</f>
        <v>#N/A</v>
      </c>
      <c r="I221" s="16" t="e">
        <f t="shared" ca="1" si="14"/>
        <v>#N/A</v>
      </c>
      <c r="J221" s="16" t="e">
        <f t="shared" ca="1" si="15"/>
        <v>#N/A</v>
      </c>
      <c r="K221" s="16" t="e">
        <f t="shared" ca="1" si="13"/>
        <v>#N/A</v>
      </c>
    </row>
    <row r="222" spans="3:11" ht="13.5">
      <c r="C222" s="2">
        <v>208</v>
      </c>
      <c r="D222" s="26" t="str">
        <f>豚モデル!D222</f>
        <v/>
      </c>
      <c r="E222" s="41" t="e">
        <f ca="1">豚モデル!E222</f>
        <v>#N/A</v>
      </c>
      <c r="F222" s="27"/>
      <c r="G222" s="3" t="e">
        <f t="shared" ca="1" si="12"/>
        <v>#N/A</v>
      </c>
      <c r="H222" s="3" t="e">
        <f ca="1">IF(豚硝化判定!P222&gt;豚硝化判定!$P$6,豚硝化モデル!G222,0)</f>
        <v>#N/A</v>
      </c>
      <c r="I222" s="16" t="e">
        <f t="shared" ca="1" si="14"/>
        <v>#N/A</v>
      </c>
      <c r="J222" s="16" t="e">
        <f t="shared" ca="1" si="15"/>
        <v>#N/A</v>
      </c>
      <c r="K222" s="16" t="e">
        <f t="shared" ca="1" si="13"/>
        <v>#N/A</v>
      </c>
    </row>
    <row r="223" spans="3:11" ht="13.5">
      <c r="C223" s="2">
        <v>209</v>
      </c>
      <c r="D223" s="26" t="str">
        <f>豚モデル!D223</f>
        <v/>
      </c>
      <c r="E223" s="41" t="e">
        <f ca="1">豚モデル!E223</f>
        <v>#N/A</v>
      </c>
      <c r="F223" s="27"/>
      <c r="G223" s="3" t="e">
        <f t="shared" ca="1" si="12"/>
        <v>#N/A</v>
      </c>
      <c r="H223" s="3" t="e">
        <f ca="1">IF(豚硝化判定!P223&gt;豚硝化判定!$P$6,豚硝化モデル!G223,0)</f>
        <v>#N/A</v>
      </c>
      <c r="I223" s="16" t="e">
        <f t="shared" ca="1" si="14"/>
        <v>#N/A</v>
      </c>
      <c r="J223" s="16" t="e">
        <f t="shared" ca="1" si="15"/>
        <v>#N/A</v>
      </c>
      <c r="K223" s="16" t="e">
        <f t="shared" ca="1" si="13"/>
        <v>#N/A</v>
      </c>
    </row>
    <row r="224" spans="3:11" ht="13.5">
      <c r="C224" s="2">
        <v>210</v>
      </c>
      <c r="D224" s="26" t="str">
        <f>豚モデル!D224</f>
        <v/>
      </c>
      <c r="E224" s="41" t="e">
        <f ca="1">豚モデル!E224</f>
        <v>#N/A</v>
      </c>
      <c r="F224" s="27"/>
      <c r="G224" s="3" t="e">
        <f t="shared" ca="1" si="12"/>
        <v>#N/A</v>
      </c>
      <c r="H224" s="3" t="e">
        <f ca="1">IF(豚硝化判定!P224&gt;豚硝化判定!$P$6,豚硝化モデル!G224,0)</f>
        <v>#N/A</v>
      </c>
      <c r="I224" s="16" t="e">
        <f t="shared" ca="1" si="14"/>
        <v>#N/A</v>
      </c>
      <c r="J224" s="16" t="e">
        <f t="shared" ca="1" si="15"/>
        <v>#N/A</v>
      </c>
      <c r="K224" s="16" t="e">
        <f t="shared" ca="1" si="13"/>
        <v>#N/A</v>
      </c>
    </row>
    <row r="225" spans="3:11" ht="13.5">
      <c r="C225" s="2">
        <v>211</v>
      </c>
      <c r="D225" s="26" t="str">
        <f>豚モデル!D225</f>
        <v/>
      </c>
      <c r="E225" s="41" t="e">
        <f ca="1">豚モデル!E225</f>
        <v>#N/A</v>
      </c>
      <c r="F225" s="27"/>
      <c r="G225" s="3" t="e">
        <f t="shared" ca="1" si="12"/>
        <v>#N/A</v>
      </c>
      <c r="H225" s="3" t="e">
        <f ca="1">IF(豚硝化判定!P225&gt;豚硝化判定!$P$6,豚硝化モデル!G225,0)</f>
        <v>#N/A</v>
      </c>
      <c r="I225" s="16" t="e">
        <f t="shared" ca="1" si="14"/>
        <v>#N/A</v>
      </c>
      <c r="J225" s="16" t="e">
        <f t="shared" ca="1" si="15"/>
        <v>#N/A</v>
      </c>
      <c r="K225" s="16" t="e">
        <f t="shared" ca="1" si="13"/>
        <v>#N/A</v>
      </c>
    </row>
    <row r="226" spans="3:11" ht="13.5">
      <c r="C226" s="2">
        <v>212</v>
      </c>
      <c r="D226" s="26" t="str">
        <f>豚モデル!D226</f>
        <v/>
      </c>
      <c r="E226" s="41" t="e">
        <f ca="1">豚モデル!E226</f>
        <v>#N/A</v>
      </c>
      <c r="F226" s="27"/>
      <c r="G226" s="3" t="e">
        <f t="shared" ca="1" si="12"/>
        <v>#N/A</v>
      </c>
      <c r="H226" s="3" t="e">
        <f ca="1">IF(豚硝化判定!P226&gt;豚硝化判定!$P$6,豚硝化モデル!G226,0)</f>
        <v>#N/A</v>
      </c>
      <c r="I226" s="16" t="e">
        <f t="shared" ca="1" si="14"/>
        <v>#N/A</v>
      </c>
      <c r="J226" s="16" t="e">
        <f t="shared" ca="1" si="15"/>
        <v>#N/A</v>
      </c>
      <c r="K226" s="16" t="e">
        <f t="shared" ca="1" si="13"/>
        <v>#N/A</v>
      </c>
    </row>
    <row r="227" spans="3:11" ht="13.5">
      <c r="C227" s="2">
        <v>213</v>
      </c>
      <c r="D227" s="26" t="str">
        <f>豚モデル!D227</f>
        <v/>
      </c>
      <c r="E227" s="41" t="e">
        <f ca="1">豚モデル!E227</f>
        <v>#N/A</v>
      </c>
      <c r="F227" s="27"/>
      <c r="G227" s="3" t="e">
        <f t="shared" ca="1" si="12"/>
        <v>#N/A</v>
      </c>
      <c r="H227" s="3" t="e">
        <f ca="1">IF(豚硝化判定!P227&gt;豚硝化判定!$P$6,豚硝化モデル!G227,0)</f>
        <v>#N/A</v>
      </c>
      <c r="I227" s="16" t="e">
        <f t="shared" ca="1" si="14"/>
        <v>#N/A</v>
      </c>
      <c r="J227" s="16" t="e">
        <f t="shared" ca="1" si="15"/>
        <v>#N/A</v>
      </c>
      <c r="K227" s="16" t="e">
        <f t="shared" ca="1" si="13"/>
        <v>#N/A</v>
      </c>
    </row>
    <row r="228" spans="3:11" ht="13.5">
      <c r="C228" s="2">
        <v>214</v>
      </c>
      <c r="D228" s="26" t="str">
        <f>豚モデル!D228</f>
        <v/>
      </c>
      <c r="E228" s="41" t="e">
        <f ca="1">豚モデル!E228</f>
        <v>#N/A</v>
      </c>
      <c r="F228" s="27"/>
      <c r="G228" s="3" t="e">
        <f t="shared" ca="1" si="12"/>
        <v>#N/A</v>
      </c>
      <c r="H228" s="3" t="e">
        <f ca="1">IF(豚硝化判定!P228&gt;豚硝化判定!$P$6,豚硝化モデル!G228,0)</f>
        <v>#N/A</v>
      </c>
      <c r="I228" s="16" t="e">
        <f t="shared" ca="1" si="14"/>
        <v>#N/A</v>
      </c>
      <c r="J228" s="16" t="e">
        <f t="shared" ca="1" si="15"/>
        <v>#N/A</v>
      </c>
      <c r="K228" s="16" t="e">
        <f t="shared" ca="1" si="13"/>
        <v>#N/A</v>
      </c>
    </row>
    <row r="229" spans="3:11" ht="13.5">
      <c r="C229" s="2">
        <v>215</v>
      </c>
      <c r="D229" s="26" t="str">
        <f>豚モデル!D229</f>
        <v/>
      </c>
      <c r="E229" s="41" t="e">
        <f ca="1">豚モデル!E229</f>
        <v>#N/A</v>
      </c>
      <c r="F229" s="27"/>
      <c r="G229" s="3" t="e">
        <f t="shared" ca="1" si="12"/>
        <v>#N/A</v>
      </c>
      <c r="H229" s="3" t="e">
        <f ca="1">IF(豚硝化判定!P229&gt;豚硝化判定!$P$6,豚硝化モデル!G229,0)</f>
        <v>#N/A</v>
      </c>
      <c r="I229" s="16" t="e">
        <f t="shared" ca="1" si="14"/>
        <v>#N/A</v>
      </c>
      <c r="J229" s="16" t="e">
        <f t="shared" ca="1" si="15"/>
        <v>#N/A</v>
      </c>
      <c r="K229" s="16" t="e">
        <f t="shared" ca="1" si="13"/>
        <v>#N/A</v>
      </c>
    </row>
    <row r="230" spans="3:11" ht="13.5">
      <c r="C230" s="2">
        <v>216</v>
      </c>
      <c r="D230" s="26" t="str">
        <f>豚モデル!D230</f>
        <v/>
      </c>
      <c r="E230" s="41" t="e">
        <f ca="1">豚モデル!E230</f>
        <v>#N/A</v>
      </c>
      <c r="F230" s="27"/>
      <c r="G230" s="3" t="e">
        <f t="shared" ca="1" si="12"/>
        <v>#N/A</v>
      </c>
      <c r="H230" s="3" t="e">
        <f ca="1">IF(豚硝化判定!P230&gt;豚硝化判定!$P$6,豚硝化モデル!G230,0)</f>
        <v>#N/A</v>
      </c>
      <c r="I230" s="16" t="e">
        <f t="shared" ca="1" si="14"/>
        <v>#N/A</v>
      </c>
      <c r="J230" s="16" t="e">
        <f t="shared" ca="1" si="15"/>
        <v>#N/A</v>
      </c>
      <c r="K230" s="16" t="e">
        <f t="shared" ca="1" si="13"/>
        <v>#N/A</v>
      </c>
    </row>
    <row r="231" spans="3:11" ht="13.5">
      <c r="C231" s="2">
        <v>217</v>
      </c>
      <c r="D231" s="26" t="str">
        <f>豚モデル!D231</f>
        <v/>
      </c>
      <c r="E231" s="41" t="e">
        <f ca="1">豚モデル!E231</f>
        <v>#N/A</v>
      </c>
      <c r="F231" s="27"/>
      <c r="G231" s="3" t="e">
        <f t="shared" ca="1" si="12"/>
        <v>#N/A</v>
      </c>
      <c r="H231" s="3" t="e">
        <f ca="1">IF(豚硝化判定!P231&gt;豚硝化判定!$P$6,豚硝化モデル!G231,0)</f>
        <v>#N/A</v>
      </c>
      <c r="I231" s="16" t="e">
        <f t="shared" ca="1" si="14"/>
        <v>#N/A</v>
      </c>
      <c r="J231" s="16" t="e">
        <f t="shared" ca="1" si="15"/>
        <v>#N/A</v>
      </c>
      <c r="K231" s="16" t="e">
        <f t="shared" ca="1" si="13"/>
        <v>#N/A</v>
      </c>
    </row>
    <row r="232" spans="3:11" ht="13.5">
      <c r="C232" s="2">
        <v>218</v>
      </c>
      <c r="D232" s="26" t="str">
        <f>豚モデル!D232</f>
        <v/>
      </c>
      <c r="E232" s="41" t="e">
        <f ca="1">豚モデル!E232</f>
        <v>#N/A</v>
      </c>
      <c r="F232" s="27"/>
      <c r="G232" s="3" t="e">
        <f t="shared" ca="1" si="12"/>
        <v>#N/A</v>
      </c>
      <c r="H232" s="3" t="e">
        <f ca="1">IF(豚硝化判定!P232&gt;豚硝化判定!$P$6,豚硝化モデル!G232,0)</f>
        <v>#N/A</v>
      </c>
      <c r="I232" s="16" t="e">
        <f t="shared" ca="1" si="14"/>
        <v>#N/A</v>
      </c>
      <c r="J232" s="16" t="e">
        <f t="shared" ca="1" si="15"/>
        <v>#N/A</v>
      </c>
      <c r="K232" s="16" t="e">
        <f t="shared" ca="1" si="13"/>
        <v>#N/A</v>
      </c>
    </row>
    <row r="233" spans="3:11" ht="13.5">
      <c r="C233" s="2">
        <v>219</v>
      </c>
      <c r="D233" s="26" t="str">
        <f>豚モデル!D233</f>
        <v/>
      </c>
      <c r="E233" s="41" t="e">
        <f ca="1">豚モデル!E233</f>
        <v>#N/A</v>
      </c>
      <c r="F233" s="27"/>
      <c r="G233" s="3" t="e">
        <f t="shared" ca="1" si="12"/>
        <v>#N/A</v>
      </c>
      <c r="H233" s="3" t="e">
        <f ca="1">IF(豚硝化判定!P233&gt;豚硝化判定!$P$6,豚硝化モデル!G233,0)</f>
        <v>#N/A</v>
      </c>
      <c r="I233" s="16" t="e">
        <f t="shared" ca="1" si="14"/>
        <v>#N/A</v>
      </c>
      <c r="J233" s="16" t="e">
        <f t="shared" ca="1" si="15"/>
        <v>#N/A</v>
      </c>
      <c r="K233" s="16" t="e">
        <f t="shared" ca="1" si="13"/>
        <v>#N/A</v>
      </c>
    </row>
    <row r="234" spans="3:11" ht="13.5">
      <c r="C234" s="2">
        <v>220</v>
      </c>
      <c r="D234" s="26" t="str">
        <f>豚モデル!D234</f>
        <v/>
      </c>
      <c r="E234" s="41" t="e">
        <f ca="1">豚モデル!E234</f>
        <v>#N/A</v>
      </c>
      <c r="F234" s="27"/>
      <c r="G234" s="3" t="e">
        <f t="shared" ca="1" si="12"/>
        <v>#N/A</v>
      </c>
      <c r="H234" s="3" t="e">
        <f ca="1">IF(豚硝化判定!P234&gt;豚硝化判定!$P$6,豚硝化モデル!G234,0)</f>
        <v>#N/A</v>
      </c>
      <c r="I234" s="16" t="e">
        <f t="shared" ca="1" si="14"/>
        <v>#N/A</v>
      </c>
      <c r="J234" s="16" t="e">
        <f t="shared" ca="1" si="15"/>
        <v>#N/A</v>
      </c>
      <c r="K234" s="16" t="e">
        <f t="shared" ca="1" si="13"/>
        <v>#N/A</v>
      </c>
    </row>
    <row r="235" spans="3:11" ht="13.5">
      <c r="C235" s="2">
        <v>221</v>
      </c>
      <c r="D235" s="26" t="str">
        <f>豚モデル!D235</f>
        <v/>
      </c>
      <c r="E235" s="41" t="e">
        <f ca="1">豚モデル!E235</f>
        <v>#N/A</v>
      </c>
      <c r="F235" s="27"/>
      <c r="G235" s="3" t="e">
        <f t="shared" ca="1" si="12"/>
        <v>#N/A</v>
      </c>
      <c r="H235" s="3" t="e">
        <f ca="1">IF(豚硝化判定!P235&gt;豚硝化判定!$P$6,豚硝化モデル!G235,0)</f>
        <v>#N/A</v>
      </c>
      <c r="I235" s="16" t="e">
        <f t="shared" ca="1" si="14"/>
        <v>#N/A</v>
      </c>
      <c r="J235" s="16" t="e">
        <f t="shared" ca="1" si="15"/>
        <v>#N/A</v>
      </c>
      <c r="K235" s="16" t="e">
        <f t="shared" ca="1" si="13"/>
        <v>#N/A</v>
      </c>
    </row>
    <row r="236" spans="3:11" ht="13.5">
      <c r="C236" s="2">
        <v>222</v>
      </c>
      <c r="D236" s="26" t="str">
        <f>豚モデル!D236</f>
        <v/>
      </c>
      <c r="E236" s="41" t="e">
        <f ca="1">豚モデル!E236</f>
        <v>#N/A</v>
      </c>
      <c r="F236" s="27"/>
      <c r="G236" s="3" t="e">
        <f t="shared" ca="1" si="12"/>
        <v>#N/A</v>
      </c>
      <c r="H236" s="3" t="e">
        <f ca="1">IF(豚硝化判定!P236&gt;豚硝化判定!$P$6,豚硝化モデル!G236,0)</f>
        <v>#N/A</v>
      </c>
      <c r="I236" s="16" t="e">
        <f t="shared" ca="1" si="14"/>
        <v>#N/A</v>
      </c>
      <c r="J236" s="16" t="e">
        <f t="shared" ca="1" si="15"/>
        <v>#N/A</v>
      </c>
      <c r="K236" s="16" t="e">
        <f t="shared" ca="1" si="13"/>
        <v>#N/A</v>
      </c>
    </row>
    <row r="237" spans="3:11" ht="13.5">
      <c r="C237" s="2">
        <v>223</v>
      </c>
      <c r="D237" s="26" t="str">
        <f>豚モデル!D237</f>
        <v/>
      </c>
      <c r="E237" s="41" t="e">
        <f ca="1">豚モデル!E237</f>
        <v>#N/A</v>
      </c>
      <c r="F237" s="27"/>
      <c r="G237" s="3" t="e">
        <f t="shared" ca="1" si="12"/>
        <v>#N/A</v>
      </c>
      <c r="H237" s="3" t="e">
        <f ca="1">IF(豚硝化判定!P237&gt;豚硝化判定!$P$6,豚硝化モデル!G237,0)</f>
        <v>#N/A</v>
      </c>
      <c r="I237" s="16" t="e">
        <f t="shared" ca="1" si="14"/>
        <v>#N/A</v>
      </c>
      <c r="J237" s="16" t="e">
        <f t="shared" ca="1" si="15"/>
        <v>#N/A</v>
      </c>
      <c r="K237" s="16" t="e">
        <f t="shared" ca="1" si="13"/>
        <v>#N/A</v>
      </c>
    </row>
    <row r="238" spans="3:11" ht="13.5">
      <c r="C238" s="2">
        <v>224</v>
      </c>
      <c r="D238" s="26" t="str">
        <f>豚モデル!D238</f>
        <v/>
      </c>
      <c r="E238" s="41" t="e">
        <f ca="1">豚モデル!E238</f>
        <v>#N/A</v>
      </c>
      <c r="F238" s="27"/>
      <c r="G238" s="3" t="e">
        <f t="shared" ca="1" si="12"/>
        <v>#N/A</v>
      </c>
      <c r="H238" s="3" t="e">
        <f ca="1">IF(豚硝化判定!P238&gt;豚硝化判定!$P$6,豚硝化モデル!G238,0)</f>
        <v>#N/A</v>
      </c>
      <c r="I238" s="16" t="e">
        <f t="shared" ca="1" si="14"/>
        <v>#N/A</v>
      </c>
      <c r="J238" s="16" t="e">
        <f t="shared" ca="1" si="15"/>
        <v>#N/A</v>
      </c>
      <c r="K238" s="16" t="e">
        <f t="shared" ca="1" si="13"/>
        <v>#N/A</v>
      </c>
    </row>
    <row r="239" spans="3:11" ht="13.5">
      <c r="C239" s="2">
        <v>225</v>
      </c>
      <c r="D239" s="26" t="str">
        <f>豚モデル!D239</f>
        <v/>
      </c>
      <c r="E239" s="41" t="e">
        <f ca="1">豚モデル!E239</f>
        <v>#N/A</v>
      </c>
      <c r="F239" s="27"/>
      <c r="G239" s="3" t="e">
        <f t="shared" ca="1" si="12"/>
        <v>#N/A</v>
      </c>
      <c r="H239" s="3" t="e">
        <f ca="1">IF(豚硝化判定!P239&gt;豚硝化判定!$P$6,豚硝化モデル!G239,0)</f>
        <v>#N/A</v>
      </c>
      <c r="I239" s="16" t="e">
        <f t="shared" ca="1" si="14"/>
        <v>#N/A</v>
      </c>
      <c r="J239" s="16" t="e">
        <f t="shared" ca="1" si="15"/>
        <v>#N/A</v>
      </c>
      <c r="K239" s="16" t="e">
        <f t="shared" ca="1" si="13"/>
        <v>#N/A</v>
      </c>
    </row>
    <row r="240" spans="3:11" ht="13.5">
      <c r="C240" s="2">
        <v>226</v>
      </c>
      <c r="D240" s="26" t="str">
        <f>豚モデル!D240</f>
        <v/>
      </c>
      <c r="E240" s="41" t="e">
        <f ca="1">豚モデル!E240</f>
        <v>#N/A</v>
      </c>
      <c r="F240" s="27"/>
      <c r="G240" s="3" t="e">
        <f t="shared" ca="1" si="12"/>
        <v>#N/A</v>
      </c>
      <c r="H240" s="3" t="e">
        <f ca="1">IF(豚硝化判定!P240&gt;豚硝化判定!$P$6,豚硝化モデル!G240,0)</f>
        <v>#N/A</v>
      </c>
      <c r="I240" s="16" t="e">
        <f t="shared" ca="1" si="14"/>
        <v>#N/A</v>
      </c>
      <c r="J240" s="16" t="e">
        <f t="shared" ca="1" si="15"/>
        <v>#N/A</v>
      </c>
      <c r="K240" s="16" t="e">
        <f t="shared" ca="1" si="13"/>
        <v>#N/A</v>
      </c>
    </row>
    <row r="241" spans="3:11" ht="13.5">
      <c r="C241" s="2">
        <v>227</v>
      </c>
      <c r="D241" s="26" t="str">
        <f>豚モデル!D241</f>
        <v/>
      </c>
      <c r="E241" s="41" t="e">
        <f ca="1">豚モデル!E241</f>
        <v>#N/A</v>
      </c>
      <c r="F241" s="27"/>
      <c r="G241" s="3" t="e">
        <f t="shared" ca="1" si="12"/>
        <v>#N/A</v>
      </c>
      <c r="H241" s="3" t="e">
        <f ca="1">IF(豚硝化判定!P241&gt;豚硝化判定!$P$6,豚硝化モデル!G241,0)</f>
        <v>#N/A</v>
      </c>
      <c r="I241" s="16" t="e">
        <f t="shared" ca="1" si="14"/>
        <v>#N/A</v>
      </c>
      <c r="J241" s="16" t="e">
        <f t="shared" ca="1" si="15"/>
        <v>#N/A</v>
      </c>
      <c r="K241" s="16" t="e">
        <f t="shared" ca="1" si="13"/>
        <v>#N/A</v>
      </c>
    </row>
    <row r="242" spans="3:11" ht="13.5">
      <c r="C242" s="2">
        <v>228</v>
      </c>
      <c r="D242" s="26" t="str">
        <f>豚モデル!D242</f>
        <v/>
      </c>
      <c r="E242" s="41" t="e">
        <f ca="1">豚モデル!E242</f>
        <v>#N/A</v>
      </c>
      <c r="F242" s="27"/>
      <c r="G242" s="3" t="e">
        <f t="shared" ca="1" si="12"/>
        <v>#N/A</v>
      </c>
      <c r="H242" s="3" t="e">
        <f ca="1">IF(豚硝化判定!P242&gt;豚硝化判定!$P$6,豚硝化モデル!G242,0)</f>
        <v>#N/A</v>
      </c>
      <c r="I242" s="16" t="e">
        <f t="shared" ca="1" si="14"/>
        <v>#N/A</v>
      </c>
      <c r="J242" s="16" t="e">
        <f t="shared" ca="1" si="15"/>
        <v>#N/A</v>
      </c>
      <c r="K242" s="16" t="e">
        <f t="shared" ca="1" si="13"/>
        <v>#N/A</v>
      </c>
    </row>
    <row r="243" spans="3:11" ht="13.5">
      <c r="C243" s="2">
        <v>229</v>
      </c>
      <c r="D243" s="26" t="str">
        <f>豚モデル!D243</f>
        <v/>
      </c>
      <c r="E243" s="41" t="e">
        <f ca="1">豚モデル!E243</f>
        <v>#N/A</v>
      </c>
      <c r="F243" s="27"/>
      <c r="G243" s="3" t="e">
        <f t="shared" ca="1" si="12"/>
        <v>#N/A</v>
      </c>
      <c r="H243" s="3" t="e">
        <f ca="1">IF(豚硝化判定!P243&gt;豚硝化判定!$P$6,豚硝化モデル!G243,0)</f>
        <v>#N/A</v>
      </c>
      <c r="I243" s="16" t="e">
        <f t="shared" ca="1" si="14"/>
        <v>#N/A</v>
      </c>
      <c r="J243" s="16" t="e">
        <f t="shared" ca="1" si="15"/>
        <v>#N/A</v>
      </c>
      <c r="K243" s="16" t="e">
        <f t="shared" ca="1" si="13"/>
        <v>#N/A</v>
      </c>
    </row>
    <row r="244" spans="3:11" ht="13.5">
      <c r="C244" s="2">
        <v>230</v>
      </c>
      <c r="D244" s="26" t="str">
        <f>豚モデル!D244</f>
        <v/>
      </c>
      <c r="E244" s="41" t="e">
        <f ca="1">豚モデル!E244</f>
        <v>#N/A</v>
      </c>
      <c r="F244" s="27"/>
      <c r="G244" s="3" t="e">
        <f t="shared" ca="1" si="12"/>
        <v>#N/A</v>
      </c>
      <c r="H244" s="3" t="e">
        <f ca="1">IF(豚硝化判定!P244&gt;豚硝化判定!$P$6,豚硝化モデル!G244,0)</f>
        <v>#N/A</v>
      </c>
      <c r="I244" s="16" t="e">
        <f t="shared" ca="1" si="14"/>
        <v>#N/A</v>
      </c>
      <c r="J244" s="16" t="e">
        <f t="shared" ca="1" si="15"/>
        <v>#N/A</v>
      </c>
      <c r="K244" s="16" t="e">
        <f t="shared" ca="1" si="13"/>
        <v>#N/A</v>
      </c>
    </row>
    <row r="245" spans="3:11" ht="13.5">
      <c r="C245" s="2">
        <v>231</v>
      </c>
      <c r="D245" s="26" t="str">
        <f>豚モデル!D245</f>
        <v/>
      </c>
      <c r="E245" s="41" t="e">
        <f ca="1">豚モデル!E245</f>
        <v>#N/A</v>
      </c>
      <c r="F245" s="27"/>
      <c r="G245" s="3" t="e">
        <f t="shared" ca="1" si="12"/>
        <v>#N/A</v>
      </c>
      <c r="H245" s="3" t="e">
        <f ca="1">IF(豚硝化判定!P245&gt;豚硝化判定!$P$6,豚硝化モデル!G245,0)</f>
        <v>#N/A</v>
      </c>
      <c r="I245" s="16" t="e">
        <f t="shared" ca="1" si="14"/>
        <v>#N/A</v>
      </c>
      <c r="J245" s="16" t="e">
        <f t="shared" ca="1" si="15"/>
        <v>#N/A</v>
      </c>
      <c r="K245" s="16" t="e">
        <f t="shared" ca="1" si="13"/>
        <v>#N/A</v>
      </c>
    </row>
    <row r="246" spans="3:11" ht="13.5">
      <c r="C246" s="2">
        <v>232</v>
      </c>
      <c r="D246" s="26" t="str">
        <f>豚モデル!D246</f>
        <v/>
      </c>
      <c r="E246" s="41" t="e">
        <f ca="1">豚モデル!E246</f>
        <v>#N/A</v>
      </c>
      <c r="F246" s="27"/>
      <c r="G246" s="3" t="e">
        <f t="shared" ca="1" si="12"/>
        <v>#N/A</v>
      </c>
      <c r="H246" s="3" t="e">
        <f ca="1">IF(豚硝化判定!P246&gt;豚硝化判定!$P$6,豚硝化モデル!G246,0)</f>
        <v>#N/A</v>
      </c>
      <c r="I246" s="16" t="e">
        <f t="shared" ca="1" si="14"/>
        <v>#N/A</v>
      </c>
      <c r="J246" s="16" t="e">
        <f t="shared" ca="1" si="15"/>
        <v>#N/A</v>
      </c>
      <c r="K246" s="16" t="e">
        <f t="shared" ca="1" si="13"/>
        <v>#N/A</v>
      </c>
    </row>
    <row r="247" spans="3:11" ht="13.5">
      <c r="C247" s="2">
        <v>233</v>
      </c>
      <c r="D247" s="26" t="str">
        <f>豚モデル!D247</f>
        <v/>
      </c>
      <c r="E247" s="41" t="e">
        <f ca="1">豚モデル!E247</f>
        <v>#N/A</v>
      </c>
      <c r="F247" s="27"/>
      <c r="G247" s="3" t="e">
        <f t="shared" ca="1" si="12"/>
        <v>#N/A</v>
      </c>
      <c r="H247" s="3" t="e">
        <f ca="1">IF(豚硝化判定!P247&gt;豚硝化判定!$P$6,豚硝化モデル!G247,0)</f>
        <v>#N/A</v>
      </c>
      <c r="I247" s="16" t="e">
        <f t="shared" ca="1" si="14"/>
        <v>#N/A</v>
      </c>
      <c r="J247" s="16" t="e">
        <f t="shared" ca="1" si="15"/>
        <v>#N/A</v>
      </c>
      <c r="K247" s="16" t="e">
        <f t="shared" ca="1" si="13"/>
        <v>#N/A</v>
      </c>
    </row>
    <row r="248" spans="3:11" ht="13.5">
      <c r="C248" s="2">
        <v>234</v>
      </c>
      <c r="D248" s="26" t="str">
        <f>豚モデル!D248</f>
        <v/>
      </c>
      <c r="E248" s="41" t="e">
        <f ca="1">豚モデル!E248</f>
        <v>#N/A</v>
      </c>
      <c r="F248" s="27"/>
      <c r="G248" s="3" t="e">
        <f t="shared" ca="1" si="12"/>
        <v>#N/A</v>
      </c>
      <c r="H248" s="3" t="e">
        <f ca="1">IF(豚硝化判定!P248&gt;豚硝化判定!$P$6,豚硝化モデル!G248,0)</f>
        <v>#N/A</v>
      </c>
      <c r="I248" s="16" t="e">
        <f t="shared" ca="1" si="14"/>
        <v>#N/A</v>
      </c>
      <c r="J248" s="16" t="e">
        <f t="shared" ca="1" si="15"/>
        <v>#N/A</v>
      </c>
      <c r="K248" s="16" t="e">
        <f t="shared" ca="1" si="13"/>
        <v>#N/A</v>
      </c>
    </row>
    <row r="249" spans="3:11" ht="13.5">
      <c r="C249" s="2">
        <v>235</v>
      </c>
      <c r="D249" s="26" t="str">
        <f>豚モデル!D249</f>
        <v/>
      </c>
      <c r="E249" s="41" t="e">
        <f ca="1">豚モデル!E249</f>
        <v>#N/A</v>
      </c>
      <c r="F249" s="27"/>
      <c r="G249" s="3" t="e">
        <f t="shared" ca="1" si="12"/>
        <v>#N/A</v>
      </c>
      <c r="H249" s="3" t="e">
        <f ca="1">IF(豚硝化判定!P249&gt;豚硝化判定!$P$6,豚硝化モデル!G249,0)</f>
        <v>#N/A</v>
      </c>
      <c r="I249" s="16" t="e">
        <f t="shared" ca="1" si="14"/>
        <v>#N/A</v>
      </c>
      <c r="J249" s="16" t="e">
        <f t="shared" ca="1" si="15"/>
        <v>#N/A</v>
      </c>
      <c r="K249" s="16" t="e">
        <f t="shared" ca="1" si="13"/>
        <v>#N/A</v>
      </c>
    </row>
    <row r="250" spans="3:11" ht="13.5">
      <c r="C250" s="2">
        <v>236</v>
      </c>
      <c r="D250" s="26" t="str">
        <f>豚モデル!D250</f>
        <v/>
      </c>
      <c r="E250" s="41" t="e">
        <f ca="1">豚モデル!E250</f>
        <v>#N/A</v>
      </c>
      <c r="F250" s="29"/>
      <c r="G250" s="3" t="e">
        <f t="shared" ca="1" si="12"/>
        <v>#N/A</v>
      </c>
      <c r="H250" s="3" t="e">
        <f ca="1">IF(豚硝化判定!P250&gt;豚硝化判定!$P$6,豚硝化モデル!G250,0)</f>
        <v>#N/A</v>
      </c>
      <c r="I250" s="16" t="e">
        <f t="shared" ca="1" si="14"/>
        <v>#N/A</v>
      </c>
      <c r="J250" s="16" t="e">
        <f t="shared" ca="1" si="15"/>
        <v>#N/A</v>
      </c>
      <c r="K250" s="16" t="e">
        <f t="shared" ca="1" si="13"/>
        <v>#N/A</v>
      </c>
    </row>
    <row r="251" spans="3:11" ht="13.5">
      <c r="C251" s="2">
        <v>237</v>
      </c>
      <c r="D251" s="26" t="str">
        <f>豚モデル!D251</f>
        <v/>
      </c>
      <c r="E251" s="41" t="e">
        <f ca="1">豚モデル!E251</f>
        <v>#N/A</v>
      </c>
      <c r="F251" s="10"/>
      <c r="G251" s="3" t="e">
        <f t="shared" ca="1" si="12"/>
        <v>#N/A</v>
      </c>
      <c r="H251" s="3" t="e">
        <f ca="1">IF(豚硝化判定!P251&gt;豚硝化判定!$P$6,豚硝化モデル!G251,0)</f>
        <v>#N/A</v>
      </c>
      <c r="I251" s="16" t="e">
        <f t="shared" ca="1" si="14"/>
        <v>#N/A</v>
      </c>
      <c r="J251" s="16" t="e">
        <f t="shared" ca="1" si="15"/>
        <v>#N/A</v>
      </c>
      <c r="K251" s="16" t="e">
        <f t="shared" ca="1" si="13"/>
        <v>#N/A</v>
      </c>
    </row>
    <row r="252" spans="3:11" ht="13.5">
      <c r="C252" s="2">
        <v>238</v>
      </c>
      <c r="D252" s="26" t="str">
        <f>豚モデル!D252</f>
        <v/>
      </c>
      <c r="E252" s="41" t="e">
        <f ca="1">豚モデル!E252</f>
        <v>#N/A</v>
      </c>
      <c r="F252" s="10"/>
      <c r="G252" s="3" t="e">
        <f t="shared" ca="1" si="12"/>
        <v>#N/A</v>
      </c>
      <c r="H252" s="3" t="e">
        <f ca="1">IF(豚硝化判定!P252&gt;豚硝化判定!$P$6,豚硝化モデル!G252,0)</f>
        <v>#N/A</v>
      </c>
      <c r="I252" s="16" t="e">
        <f t="shared" ca="1" si="14"/>
        <v>#N/A</v>
      </c>
      <c r="J252" s="16" t="e">
        <f t="shared" ca="1" si="15"/>
        <v>#N/A</v>
      </c>
      <c r="K252" s="16" t="e">
        <f t="shared" ca="1" si="13"/>
        <v>#N/A</v>
      </c>
    </row>
    <row r="253" spans="3:11" ht="13.5">
      <c r="C253" s="2">
        <v>239</v>
      </c>
      <c r="D253" s="26" t="str">
        <f>豚モデル!D253</f>
        <v/>
      </c>
      <c r="E253" s="41" t="e">
        <f ca="1">豚モデル!E253</f>
        <v>#N/A</v>
      </c>
      <c r="F253" s="10"/>
      <c r="G253" s="3" t="e">
        <f t="shared" ca="1" si="12"/>
        <v>#N/A</v>
      </c>
      <c r="H253" s="3" t="e">
        <f ca="1">IF(豚硝化判定!P253&gt;豚硝化判定!$P$6,豚硝化モデル!G253,0)</f>
        <v>#N/A</v>
      </c>
      <c r="I253" s="16" t="e">
        <f t="shared" ca="1" si="14"/>
        <v>#N/A</v>
      </c>
      <c r="J253" s="16" t="e">
        <f t="shared" ca="1" si="15"/>
        <v>#N/A</v>
      </c>
      <c r="K253" s="16" t="e">
        <f t="shared" ca="1" si="13"/>
        <v>#N/A</v>
      </c>
    </row>
    <row r="254" spans="3:11" ht="13.5">
      <c r="C254" s="2">
        <v>240</v>
      </c>
      <c r="D254" s="26" t="str">
        <f>豚モデル!D254</f>
        <v/>
      </c>
      <c r="E254" s="41" t="e">
        <f ca="1">豚モデル!E254</f>
        <v>#N/A</v>
      </c>
      <c r="F254" s="10"/>
      <c r="G254" s="3" t="e">
        <f t="shared" ca="1" si="12"/>
        <v>#N/A</v>
      </c>
      <c r="H254" s="3" t="e">
        <f ca="1">IF(豚硝化判定!P254&gt;豚硝化判定!$P$6,豚硝化モデル!G254,0)</f>
        <v>#N/A</v>
      </c>
      <c r="I254" s="16" t="e">
        <f t="shared" ca="1" si="14"/>
        <v>#N/A</v>
      </c>
      <c r="J254" s="16" t="e">
        <f t="shared" ca="1" si="15"/>
        <v>#N/A</v>
      </c>
      <c r="K254" s="16" t="e">
        <f t="shared" ca="1" si="13"/>
        <v>#N/A</v>
      </c>
    </row>
    <row r="255" spans="3:11" ht="13.5">
      <c r="C255" s="2">
        <v>241</v>
      </c>
      <c r="D255" s="26" t="str">
        <f>豚モデル!D255</f>
        <v/>
      </c>
      <c r="E255" s="41" t="e">
        <f ca="1">豚モデル!E255</f>
        <v>#N/A</v>
      </c>
      <c r="F255" s="10"/>
      <c r="G255" s="3" t="e">
        <f t="shared" ca="1" si="12"/>
        <v>#N/A</v>
      </c>
      <c r="H255" s="3" t="e">
        <f ca="1">IF(豚硝化判定!P255&gt;豚硝化判定!$P$6,豚硝化モデル!G255,0)</f>
        <v>#N/A</v>
      </c>
      <c r="I255" s="16" t="e">
        <f t="shared" ca="1" si="14"/>
        <v>#N/A</v>
      </c>
      <c r="J255" s="16" t="e">
        <f t="shared" ca="1" si="15"/>
        <v>#N/A</v>
      </c>
      <c r="K255" s="16" t="e">
        <f t="shared" ca="1" si="13"/>
        <v>#N/A</v>
      </c>
    </row>
    <row r="256" spans="3:11" ht="13.5">
      <c r="C256" s="2">
        <v>242</v>
      </c>
      <c r="D256" s="26" t="str">
        <f>豚モデル!D256</f>
        <v/>
      </c>
      <c r="E256" s="41" t="e">
        <f ca="1">豚モデル!E256</f>
        <v>#N/A</v>
      </c>
      <c r="F256" s="10"/>
      <c r="G256" s="3" t="e">
        <f t="shared" ca="1" si="12"/>
        <v>#N/A</v>
      </c>
      <c r="H256" s="3" t="e">
        <f ca="1">IF(豚硝化判定!P256&gt;豚硝化判定!$P$6,豚硝化モデル!G256,0)</f>
        <v>#N/A</v>
      </c>
      <c r="I256" s="16" t="e">
        <f t="shared" ca="1" si="14"/>
        <v>#N/A</v>
      </c>
      <c r="J256" s="16" t="e">
        <f t="shared" ca="1" si="15"/>
        <v>#N/A</v>
      </c>
      <c r="K256" s="16" t="e">
        <f t="shared" ca="1" si="13"/>
        <v>#N/A</v>
      </c>
    </row>
    <row r="257" spans="3:11" ht="13.5">
      <c r="C257" s="2">
        <v>243</v>
      </c>
      <c r="D257" s="26" t="str">
        <f>豚モデル!D257</f>
        <v/>
      </c>
      <c r="E257" s="41" t="e">
        <f ca="1">豚モデル!E257</f>
        <v>#N/A</v>
      </c>
      <c r="F257" s="10"/>
      <c r="G257" s="3" t="e">
        <f t="shared" ca="1" si="12"/>
        <v>#N/A</v>
      </c>
      <c r="H257" s="3" t="e">
        <f ca="1">IF(豚硝化判定!P257&gt;豚硝化判定!$P$6,豚硝化モデル!G257,0)</f>
        <v>#N/A</v>
      </c>
      <c r="I257" s="16" t="e">
        <f t="shared" ca="1" si="14"/>
        <v>#N/A</v>
      </c>
      <c r="J257" s="16" t="e">
        <f t="shared" ca="1" si="15"/>
        <v>#N/A</v>
      </c>
      <c r="K257" s="16" t="e">
        <f t="shared" ca="1" si="13"/>
        <v>#N/A</v>
      </c>
    </row>
    <row r="258" spans="3:11" ht="13.5">
      <c r="C258" s="2">
        <v>244</v>
      </c>
      <c r="D258" s="26" t="str">
        <f>豚モデル!D258</f>
        <v/>
      </c>
      <c r="E258" s="41" t="e">
        <f ca="1">豚モデル!E258</f>
        <v>#N/A</v>
      </c>
      <c r="F258" s="10"/>
      <c r="G258" s="3" t="e">
        <f t="shared" ca="1" si="12"/>
        <v>#N/A</v>
      </c>
      <c r="H258" s="3" t="e">
        <f ca="1">IF(豚硝化判定!P258&gt;豚硝化判定!$P$6,豚硝化モデル!G258,0)</f>
        <v>#N/A</v>
      </c>
      <c r="I258" s="16" t="e">
        <f t="shared" ca="1" si="14"/>
        <v>#N/A</v>
      </c>
      <c r="J258" s="16" t="e">
        <f t="shared" ca="1" si="15"/>
        <v>#N/A</v>
      </c>
      <c r="K258" s="16" t="e">
        <f t="shared" ca="1" si="13"/>
        <v>#N/A</v>
      </c>
    </row>
    <row r="259" spans="3:11" ht="13.5">
      <c r="C259" s="2">
        <v>245</v>
      </c>
      <c r="D259" s="26" t="str">
        <f>豚モデル!D259</f>
        <v/>
      </c>
      <c r="E259" s="41" t="e">
        <f ca="1">豚モデル!E259</f>
        <v>#N/A</v>
      </c>
      <c r="F259" s="10"/>
      <c r="G259" s="3" t="e">
        <f t="shared" ca="1" si="12"/>
        <v>#N/A</v>
      </c>
      <c r="H259" s="3" t="e">
        <f ca="1">IF(豚硝化判定!P259&gt;豚硝化判定!$P$6,豚硝化モデル!G259,0)</f>
        <v>#N/A</v>
      </c>
      <c r="I259" s="16" t="e">
        <f t="shared" ca="1" si="14"/>
        <v>#N/A</v>
      </c>
      <c r="J259" s="16" t="e">
        <f t="shared" ca="1" si="15"/>
        <v>#N/A</v>
      </c>
      <c r="K259" s="16" t="e">
        <f t="shared" ca="1" si="13"/>
        <v>#N/A</v>
      </c>
    </row>
    <row r="260" spans="3:11" ht="13.5">
      <c r="C260" s="2">
        <v>246</v>
      </c>
      <c r="D260" s="26" t="str">
        <f>豚モデル!D260</f>
        <v/>
      </c>
      <c r="E260" s="41" t="e">
        <f ca="1">豚モデル!E260</f>
        <v>#N/A</v>
      </c>
      <c r="F260" s="10"/>
      <c r="G260" s="3" t="e">
        <f t="shared" ca="1" si="12"/>
        <v>#N/A</v>
      </c>
      <c r="H260" s="3" t="e">
        <f ca="1">IF(豚硝化判定!P260&gt;豚硝化判定!$P$6,豚硝化モデル!G260,0)</f>
        <v>#N/A</v>
      </c>
      <c r="I260" s="16" t="e">
        <f t="shared" ca="1" si="14"/>
        <v>#N/A</v>
      </c>
      <c r="J260" s="16" t="e">
        <f t="shared" ca="1" si="15"/>
        <v>#N/A</v>
      </c>
      <c r="K260" s="16" t="e">
        <f t="shared" ca="1" si="13"/>
        <v>#N/A</v>
      </c>
    </row>
    <row r="261" spans="3:11" ht="13.5">
      <c r="C261" s="2">
        <v>247</v>
      </c>
      <c r="D261" s="26" t="str">
        <f>豚モデル!D261</f>
        <v/>
      </c>
      <c r="E261" s="41" t="e">
        <f ca="1">豚モデル!E261</f>
        <v>#N/A</v>
      </c>
      <c r="F261" s="10"/>
      <c r="G261" s="3" t="e">
        <f t="shared" ca="1" si="12"/>
        <v>#N/A</v>
      </c>
      <c r="H261" s="3" t="e">
        <f ca="1">IF(豚硝化判定!P261&gt;豚硝化判定!$P$6,豚硝化モデル!G261,0)</f>
        <v>#N/A</v>
      </c>
      <c r="I261" s="16" t="e">
        <f t="shared" ca="1" si="14"/>
        <v>#N/A</v>
      </c>
      <c r="J261" s="16" t="e">
        <f t="shared" ca="1" si="15"/>
        <v>#N/A</v>
      </c>
      <c r="K261" s="16" t="e">
        <f t="shared" ca="1" si="13"/>
        <v>#N/A</v>
      </c>
    </row>
    <row r="262" spans="3:11" ht="13.5">
      <c r="C262" s="2">
        <v>248</v>
      </c>
      <c r="D262" s="26" t="str">
        <f>豚モデル!D262</f>
        <v/>
      </c>
      <c r="E262" s="41" t="e">
        <f ca="1">豚モデル!E262</f>
        <v>#N/A</v>
      </c>
      <c r="F262" s="10"/>
      <c r="G262" s="3" t="e">
        <f t="shared" ca="1" si="12"/>
        <v>#N/A</v>
      </c>
      <c r="H262" s="3" t="e">
        <f ca="1">IF(豚硝化判定!P262&gt;豚硝化判定!$P$6,豚硝化モデル!G262,0)</f>
        <v>#N/A</v>
      </c>
      <c r="I262" s="16" t="e">
        <f t="shared" ca="1" si="14"/>
        <v>#N/A</v>
      </c>
      <c r="J262" s="16" t="e">
        <f t="shared" ca="1" si="15"/>
        <v>#N/A</v>
      </c>
      <c r="K262" s="16" t="e">
        <f t="shared" ca="1" si="13"/>
        <v>#N/A</v>
      </c>
    </row>
    <row r="263" spans="3:11" ht="13.5">
      <c r="C263" s="2">
        <v>249</v>
      </c>
      <c r="D263" s="26" t="str">
        <f>豚モデル!D263</f>
        <v/>
      </c>
      <c r="E263" s="41" t="e">
        <f ca="1">豚モデル!E263</f>
        <v>#N/A</v>
      </c>
      <c r="F263" s="10"/>
      <c r="G263" s="3" t="e">
        <f t="shared" ca="1" si="12"/>
        <v>#N/A</v>
      </c>
      <c r="H263" s="3" t="e">
        <f ca="1">IF(豚硝化判定!P263&gt;豚硝化判定!$P$6,豚硝化モデル!G263,0)</f>
        <v>#N/A</v>
      </c>
      <c r="I263" s="16" t="e">
        <f t="shared" ca="1" si="14"/>
        <v>#N/A</v>
      </c>
      <c r="J263" s="16" t="e">
        <f t="shared" ca="1" si="15"/>
        <v>#N/A</v>
      </c>
      <c r="K263" s="16" t="e">
        <f t="shared" ca="1" si="13"/>
        <v>#N/A</v>
      </c>
    </row>
    <row r="264" spans="3:11" ht="13.5">
      <c r="C264" s="2">
        <v>250</v>
      </c>
      <c r="D264" s="26" t="str">
        <f>豚モデル!D264</f>
        <v/>
      </c>
      <c r="E264" s="41" t="e">
        <f ca="1">豚モデル!E264</f>
        <v>#N/A</v>
      </c>
      <c r="F264" s="10"/>
      <c r="G264" s="3" t="e">
        <f t="shared" ca="1" si="12"/>
        <v>#N/A</v>
      </c>
      <c r="H264" s="3" t="e">
        <f ca="1">IF(豚硝化判定!P264&gt;豚硝化判定!$P$6,豚硝化モデル!G264,0)</f>
        <v>#N/A</v>
      </c>
      <c r="I264" s="16" t="e">
        <f t="shared" ca="1" si="14"/>
        <v>#N/A</v>
      </c>
      <c r="J264" s="16" t="e">
        <f t="shared" ca="1" si="15"/>
        <v>#N/A</v>
      </c>
      <c r="K264" s="16" t="e">
        <f t="shared" ca="1" si="13"/>
        <v>#N/A</v>
      </c>
    </row>
    <row r="265" spans="3:11" ht="13.5">
      <c r="C265" s="2">
        <v>251</v>
      </c>
      <c r="D265" s="26" t="str">
        <f>豚モデル!D265</f>
        <v/>
      </c>
      <c r="E265" s="41" t="e">
        <f ca="1">豚モデル!E265</f>
        <v>#N/A</v>
      </c>
      <c r="F265" s="10"/>
      <c r="G265" s="3" t="e">
        <f t="shared" ca="1" si="12"/>
        <v>#N/A</v>
      </c>
      <c r="H265" s="3" t="e">
        <f ca="1">IF(豚硝化判定!P265&gt;豚硝化判定!$P$6,豚硝化モデル!G265,0)</f>
        <v>#N/A</v>
      </c>
      <c r="I265" s="16" t="e">
        <f t="shared" ca="1" si="14"/>
        <v>#N/A</v>
      </c>
      <c r="J265" s="16" t="e">
        <f t="shared" ca="1" si="15"/>
        <v>#N/A</v>
      </c>
      <c r="K265" s="16" t="e">
        <f t="shared" ca="1" si="13"/>
        <v>#N/A</v>
      </c>
    </row>
    <row r="266" spans="3:11" ht="13.5">
      <c r="C266" s="2">
        <v>252</v>
      </c>
      <c r="D266" s="26" t="str">
        <f>豚モデル!D266</f>
        <v/>
      </c>
      <c r="E266" s="41" t="e">
        <f ca="1">豚モデル!E266</f>
        <v>#N/A</v>
      </c>
      <c r="F266" s="10"/>
      <c r="G266" s="3" t="e">
        <f t="shared" ca="1" si="12"/>
        <v>#N/A</v>
      </c>
      <c r="H266" s="3" t="e">
        <f ca="1">IF(豚硝化判定!P266&gt;豚硝化判定!$P$6,豚硝化モデル!G266,0)</f>
        <v>#N/A</v>
      </c>
      <c r="I266" s="16" t="e">
        <f t="shared" ca="1" si="14"/>
        <v>#N/A</v>
      </c>
      <c r="J266" s="16" t="e">
        <f t="shared" ca="1" si="15"/>
        <v>#N/A</v>
      </c>
      <c r="K266" s="16" t="e">
        <f t="shared" ca="1" si="13"/>
        <v>#N/A</v>
      </c>
    </row>
    <row r="267" spans="3:11" ht="13.5">
      <c r="C267" s="2">
        <v>253</v>
      </c>
      <c r="D267" s="26" t="str">
        <f>豚モデル!D267</f>
        <v/>
      </c>
      <c r="E267" s="41" t="e">
        <f ca="1">豚モデル!E267</f>
        <v>#N/A</v>
      </c>
      <c r="F267" s="10"/>
      <c r="G267" s="3" t="e">
        <f t="shared" ca="1" si="12"/>
        <v>#N/A</v>
      </c>
      <c r="H267" s="3" t="e">
        <f ca="1">IF(豚硝化判定!P267&gt;豚硝化判定!$P$6,豚硝化モデル!G267,0)</f>
        <v>#N/A</v>
      </c>
      <c r="I267" s="16" t="e">
        <f t="shared" ca="1" si="14"/>
        <v>#N/A</v>
      </c>
      <c r="J267" s="16" t="e">
        <f t="shared" ca="1" si="15"/>
        <v>#N/A</v>
      </c>
      <c r="K267" s="16" t="e">
        <f t="shared" ca="1" si="13"/>
        <v>#N/A</v>
      </c>
    </row>
    <row r="268" spans="3:11" ht="13.5">
      <c r="C268" s="2">
        <v>254</v>
      </c>
      <c r="D268" s="26" t="str">
        <f>豚モデル!D268</f>
        <v/>
      </c>
      <c r="E268" s="41" t="e">
        <f ca="1">豚モデル!E268</f>
        <v>#N/A</v>
      </c>
      <c r="F268" s="10"/>
      <c r="G268" s="3" t="e">
        <f t="shared" ca="1" si="12"/>
        <v>#N/A</v>
      </c>
      <c r="H268" s="3" t="e">
        <f ca="1">IF(豚硝化判定!P268&gt;豚硝化判定!$P$6,豚硝化モデル!G268,0)</f>
        <v>#N/A</v>
      </c>
      <c r="I268" s="16" t="e">
        <f t="shared" ca="1" si="14"/>
        <v>#N/A</v>
      </c>
      <c r="J268" s="16" t="e">
        <f t="shared" ca="1" si="15"/>
        <v>#N/A</v>
      </c>
      <c r="K268" s="16" t="e">
        <f t="shared" ca="1" si="13"/>
        <v>#N/A</v>
      </c>
    </row>
    <row r="269" spans="3:11" ht="13.5">
      <c r="C269" s="2">
        <v>255</v>
      </c>
      <c r="D269" s="26" t="str">
        <f>豚モデル!D269</f>
        <v/>
      </c>
      <c r="E269" s="41" t="e">
        <f ca="1">豚モデル!E269</f>
        <v>#N/A</v>
      </c>
      <c r="F269" s="10"/>
      <c r="G269" s="3" t="e">
        <f t="shared" ca="1" si="12"/>
        <v>#N/A</v>
      </c>
      <c r="H269" s="3" t="e">
        <f ca="1">IF(豚硝化判定!P269&gt;豚硝化判定!$P$6,豚硝化モデル!G269,0)</f>
        <v>#N/A</v>
      </c>
      <c r="I269" s="16" t="e">
        <f t="shared" ca="1" si="14"/>
        <v>#N/A</v>
      </c>
      <c r="J269" s="16" t="e">
        <f t="shared" ca="1" si="15"/>
        <v>#N/A</v>
      </c>
      <c r="K269" s="16" t="e">
        <f t="shared" ca="1" si="13"/>
        <v>#N/A</v>
      </c>
    </row>
    <row r="270" spans="3:11" ht="13.5">
      <c r="C270" s="2">
        <v>256</v>
      </c>
      <c r="D270" s="26" t="str">
        <f>豚モデル!D270</f>
        <v/>
      </c>
      <c r="E270" s="41" t="e">
        <f ca="1">豚モデル!E270</f>
        <v>#N/A</v>
      </c>
      <c r="F270" s="10"/>
      <c r="G270" s="3" t="e">
        <f t="shared" ca="1" si="12"/>
        <v>#N/A</v>
      </c>
      <c r="H270" s="3" t="e">
        <f ca="1">IF(豚硝化判定!P270&gt;豚硝化判定!$P$6,豚硝化モデル!G270,0)</f>
        <v>#N/A</v>
      </c>
      <c r="I270" s="16" t="e">
        <f t="shared" ca="1" si="14"/>
        <v>#N/A</v>
      </c>
      <c r="J270" s="16" t="e">
        <f t="shared" ca="1" si="15"/>
        <v>#N/A</v>
      </c>
      <c r="K270" s="16" t="e">
        <f t="shared" ca="1" si="13"/>
        <v>#N/A</v>
      </c>
    </row>
    <row r="271" spans="3:11" ht="13.5">
      <c r="C271" s="2">
        <v>257</v>
      </c>
      <c r="D271" s="26" t="str">
        <f>豚モデル!D271</f>
        <v/>
      </c>
      <c r="E271" s="41" t="e">
        <f ca="1">豚モデル!E271</f>
        <v>#N/A</v>
      </c>
      <c r="F271" s="10"/>
      <c r="G271" s="3" t="e">
        <f t="shared" ref="G271:G334" ca="1" si="16">EXP($B$3*(E271-25)/(1.987*(273+E271)*298))</f>
        <v>#N/A</v>
      </c>
      <c r="H271" s="3" t="e">
        <f ca="1">IF(豚硝化判定!P271&gt;豚硝化判定!$P$6,豚硝化モデル!G271,0)</f>
        <v>#N/A</v>
      </c>
      <c r="I271" s="16" t="e">
        <f t="shared" ca="1" si="14"/>
        <v>#N/A</v>
      </c>
      <c r="J271" s="16" t="e">
        <f t="shared" ca="1" si="15"/>
        <v>#N/A</v>
      </c>
      <c r="K271" s="16" t="e">
        <f t="shared" ref="K271:K334" ca="1" si="17">J271*2</f>
        <v>#N/A</v>
      </c>
    </row>
    <row r="272" spans="3:11" ht="13.5">
      <c r="C272" s="2">
        <v>258</v>
      </c>
      <c r="D272" s="26" t="str">
        <f>豚モデル!D272</f>
        <v/>
      </c>
      <c r="E272" s="41" t="e">
        <f ca="1">豚モデル!E272</f>
        <v>#N/A</v>
      </c>
      <c r="F272" s="10"/>
      <c r="G272" s="3" t="e">
        <f t="shared" ca="1" si="16"/>
        <v>#N/A</v>
      </c>
      <c r="H272" s="3" t="e">
        <f ca="1">IF(豚硝化判定!P272&gt;豚硝化判定!$P$6,豚硝化モデル!G272,0)</f>
        <v>#N/A</v>
      </c>
      <c r="I272" s="16" t="e">
        <f t="shared" ref="I272:I335" ca="1" si="18">I271+H271</f>
        <v>#N/A</v>
      </c>
      <c r="J272" s="16" t="e">
        <f t="shared" ref="J272:J335" ca="1" si="19">I272*$B$4</f>
        <v>#N/A</v>
      </c>
      <c r="K272" s="16" t="e">
        <f t="shared" ca="1" si="17"/>
        <v>#N/A</v>
      </c>
    </row>
    <row r="273" spans="3:11" ht="13.5">
      <c r="C273" s="2">
        <v>259</v>
      </c>
      <c r="D273" s="26" t="str">
        <f>豚モデル!D273</f>
        <v/>
      </c>
      <c r="E273" s="41" t="e">
        <f ca="1">豚モデル!E273</f>
        <v>#N/A</v>
      </c>
      <c r="F273" s="10"/>
      <c r="G273" s="3" t="e">
        <f t="shared" ca="1" si="16"/>
        <v>#N/A</v>
      </c>
      <c r="H273" s="3" t="e">
        <f ca="1">IF(豚硝化判定!P273&gt;豚硝化判定!$P$6,豚硝化モデル!G273,0)</f>
        <v>#N/A</v>
      </c>
      <c r="I273" s="16" t="e">
        <f t="shared" ca="1" si="18"/>
        <v>#N/A</v>
      </c>
      <c r="J273" s="16" t="e">
        <f t="shared" ca="1" si="19"/>
        <v>#N/A</v>
      </c>
      <c r="K273" s="16" t="e">
        <f t="shared" ca="1" si="17"/>
        <v>#N/A</v>
      </c>
    </row>
    <row r="274" spans="3:11" ht="13.5">
      <c r="C274" s="2">
        <v>260</v>
      </c>
      <c r="D274" s="26" t="str">
        <f>豚モデル!D274</f>
        <v/>
      </c>
      <c r="E274" s="41" t="e">
        <f ca="1">豚モデル!E274</f>
        <v>#N/A</v>
      </c>
      <c r="F274" s="10"/>
      <c r="G274" s="3" t="e">
        <f t="shared" ca="1" si="16"/>
        <v>#N/A</v>
      </c>
      <c r="H274" s="3" t="e">
        <f ca="1">IF(豚硝化判定!P274&gt;豚硝化判定!$P$6,豚硝化モデル!G274,0)</f>
        <v>#N/A</v>
      </c>
      <c r="I274" s="16" t="e">
        <f t="shared" ca="1" si="18"/>
        <v>#N/A</v>
      </c>
      <c r="J274" s="16" t="e">
        <f t="shared" ca="1" si="19"/>
        <v>#N/A</v>
      </c>
      <c r="K274" s="16" t="e">
        <f t="shared" ca="1" si="17"/>
        <v>#N/A</v>
      </c>
    </row>
    <row r="275" spans="3:11" ht="13.5">
      <c r="C275" s="2">
        <v>261</v>
      </c>
      <c r="D275" s="26" t="str">
        <f>豚モデル!D275</f>
        <v/>
      </c>
      <c r="E275" s="41" t="e">
        <f ca="1">豚モデル!E275</f>
        <v>#N/A</v>
      </c>
      <c r="F275" s="10"/>
      <c r="G275" s="3" t="e">
        <f t="shared" ca="1" si="16"/>
        <v>#N/A</v>
      </c>
      <c r="H275" s="3" t="e">
        <f ca="1">IF(豚硝化判定!P275&gt;豚硝化判定!$P$6,豚硝化モデル!G275,0)</f>
        <v>#N/A</v>
      </c>
      <c r="I275" s="16" t="e">
        <f t="shared" ca="1" si="18"/>
        <v>#N/A</v>
      </c>
      <c r="J275" s="16" t="e">
        <f t="shared" ca="1" si="19"/>
        <v>#N/A</v>
      </c>
      <c r="K275" s="16" t="e">
        <f t="shared" ca="1" si="17"/>
        <v>#N/A</v>
      </c>
    </row>
    <row r="276" spans="3:11" ht="13.5">
      <c r="C276" s="2">
        <v>262</v>
      </c>
      <c r="D276" s="26" t="str">
        <f>豚モデル!D276</f>
        <v/>
      </c>
      <c r="E276" s="41" t="e">
        <f ca="1">豚モデル!E276</f>
        <v>#N/A</v>
      </c>
      <c r="F276" s="10"/>
      <c r="G276" s="3" t="e">
        <f t="shared" ca="1" si="16"/>
        <v>#N/A</v>
      </c>
      <c r="H276" s="3" t="e">
        <f ca="1">IF(豚硝化判定!P276&gt;豚硝化判定!$P$6,豚硝化モデル!G276,0)</f>
        <v>#N/A</v>
      </c>
      <c r="I276" s="16" t="e">
        <f t="shared" ca="1" si="18"/>
        <v>#N/A</v>
      </c>
      <c r="J276" s="16" t="e">
        <f t="shared" ca="1" si="19"/>
        <v>#N/A</v>
      </c>
      <c r="K276" s="16" t="e">
        <f t="shared" ca="1" si="17"/>
        <v>#N/A</v>
      </c>
    </row>
    <row r="277" spans="3:11" ht="13.5">
      <c r="C277" s="2">
        <v>263</v>
      </c>
      <c r="D277" s="26" t="str">
        <f>豚モデル!D277</f>
        <v/>
      </c>
      <c r="E277" s="41" t="e">
        <f ca="1">豚モデル!E277</f>
        <v>#N/A</v>
      </c>
      <c r="F277" s="10"/>
      <c r="G277" s="3" t="e">
        <f t="shared" ca="1" si="16"/>
        <v>#N/A</v>
      </c>
      <c r="H277" s="3" t="e">
        <f ca="1">IF(豚硝化判定!P277&gt;豚硝化判定!$P$6,豚硝化モデル!G277,0)</f>
        <v>#N/A</v>
      </c>
      <c r="I277" s="16" t="e">
        <f t="shared" ca="1" si="18"/>
        <v>#N/A</v>
      </c>
      <c r="J277" s="16" t="e">
        <f t="shared" ca="1" si="19"/>
        <v>#N/A</v>
      </c>
      <c r="K277" s="16" t="e">
        <f t="shared" ca="1" si="17"/>
        <v>#N/A</v>
      </c>
    </row>
    <row r="278" spans="3:11" ht="13.5">
      <c r="C278" s="2">
        <v>264</v>
      </c>
      <c r="D278" s="26" t="str">
        <f>豚モデル!D278</f>
        <v/>
      </c>
      <c r="E278" s="41" t="e">
        <f ca="1">豚モデル!E278</f>
        <v>#N/A</v>
      </c>
      <c r="F278" s="10"/>
      <c r="G278" s="3" t="e">
        <f t="shared" ca="1" si="16"/>
        <v>#N/A</v>
      </c>
      <c r="H278" s="3" t="e">
        <f ca="1">IF(豚硝化判定!P278&gt;豚硝化判定!$P$6,豚硝化モデル!G278,0)</f>
        <v>#N/A</v>
      </c>
      <c r="I278" s="16" t="e">
        <f t="shared" ca="1" si="18"/>
        <v>#N/A</v>
      </c>
      <c r="J278" s="16" t="e">
        <f t="shared" ca="1" si="19"/>
        <v>#N/A</v>
      </c>
      <c r="K278" s="16" t="e">
        <f t="shared" ca="1" si="17"/>
        <v>#N/A</v>
      </c>
    </row>
    <row r="279" spans="3:11" ht="13.5">
      <c r="C279" s="2">
        <v>265</v>
      </c>
      <c r="D279" s="26" t="str">
        <f>豚モデル!D279</f>
        <v/>
      </c>
      <c r="E279" s="41" t="e">
        <f ca="1">豚モデル!E279</f>
        <v>#N/A</v>
      </c>
      <c r="F279" s="10"/>
      <c r="G279" s="3" t="e">
        <f t="shared" ca="1" si="16"/>
        <v>#N/A</v>
      </c>
      <c r="H279" s="3" t="e">
        <f ca="1">IF(豚硝化判定!P279&gt;豚硝化判定!$P$6,豚硝化モデル!G279,0)</f>
        <v>#N/A</v>
      </c>
      <c r="I279" s="16" t="e">
        <f t="shared" ca="1" si="18"/>
        <v>#N/A</v>
      </c>
      <c r="J279" s="16" t="e">
        <f t="shared" ca="1" si="19"/>
        <v>#N/A</v>
      </c>
      <c r="K279" s="16" t="e">
        <f t="shared" ca="1" si="17"/>
        <v>#N/A</v>
      </c>
    </row>
    <row r="280" spans="3:11" ht="13.5">
      <c r="C280" s="2">
        <v>266</v>
      </c>
      <c r="D280" s="26" t="str">
        <f>豚モデル!D280</f>
        <v/>
      </c>
      <c r="E280" s="41" t="e">
        <f ca="1">豚モデル!E280</f>
        <v>#N/A</v>
      </c>
      <c r="F280" s="10"/>
      <c r="G280" s="3" t="e">
        <f t="shared" ca="1" si="16"/>
        <v>#N/A</v>
      </c>
      <c r="H280" s="3" t="e">
        <f ca="1">IF(豚硝化判定!P280&gt;豚硝化判定!$P$6,豚硝化モデル!G280,0)</f>
        <v>#N/A</v>
      </c>
      <c r="I280" s="16" t="e">
        <f t="shared" ca="1" si="18"/>
        <v>#N/A</v>
      </c>
      <c r="J280" s="16" t="e">
        <f t="shared" ca="1" si="19"/>
        <v>#N/A</v>
      </c>
      <c r="K280" s="16" t="e">
        <f t="shared" ca="1" si="17"/>
        <v>#N/A</v>
      </c>
    </row>
    <row r="281" spans="3:11" ht="13.5">
      <c r="C281" s="2">
        <v>267</v>
      </c>
      <c r="D281" s="26" t="str">
        <f>豚モデル!D281</f>
        <v/>
      </c>
      <c r="E281" s="41" t="e">
        <f ca="1">豚モデル!E281</f>
        <v>#N/A</v>
      </c>
      <c r="F281" s="10"/>
      <c r="G281" s="3" t="e">
        <f t="shared" ca="1" si="16"/>
        <v>#N/A</v>
      </c>
      <c r="H281" s="3" t="e">
        <f ca="1">IF(豚硝化判定!P281&gt;豚硝化判定!$P$6,豚硝化モデル!G281,0)</f>
        <v>#N/A</v>
      </c>
      <c r="I281" s="16" t="e">
        <f t="shared" ca="1" si="18"/>
        <v>#N/A</v>
      </c>
      <c r="J281" s="16" t="e">
        <f t="shared" ca="1" si="19"/>
        <v>#N/A</v>
      </c>
      <c r="K281" s="16" t="e">
        <f t="shared" ca="1" si="17"/>
        <v>#N/A</v>
      </c>
    </row>
    <row r="282" spans="3:11" ht="13.5">
      <c r="C282" s="2">
        <v>268</v>
      </c>
      <c r="D282" s="26" t="str">
        <f>豚モデル!D282</f>
        <v/>
      </c>
      <c r="E282" s="41" t="e">
        <f ca="1">豚モデル!E282</f>
        <v>#N/A</v>
      </c>
      <c r="F282" s="10"/>
      <c r="G282" s="3" t="e">
        <f t="shared" ca="1" si="16"/>
        <v>#N/A</v>
      </c>
      <c r="H282" s="3" t="e">
        <f ca="1">IF(豚硝化判定!P282&gt;豚硝化判定!$P$6,豚硝化モデル!G282,0)</f>
        <v>#N/A</v>
      </c>
      <c r="I282" s="16" t="e">
        <f t="shared" ca="1" si="18"/>
        <v>#N/A</v>
      </c>
      <c r="J282" s="16" t="e">
        <f t="shared" ca="1" si="19"/>
        <v>#N/A</v>
      </c>
      <c r="K282" s="16" t="e">
        <f t="shared" ca="1" si="17"/>
        <v>#N/A</v>
      </c>
    </row>
    <row r="283" spans="3:11" ht="13.5">
      <c r="C283" s="2">
        <v>269</v>
      </c>
      <c r="D283" s="26" t="str">
        <f>豚モデル!D283</f>
        <v/>
      </c>
      <c r="E283" s="41" t="e">
        <f ca="1">豚モデル!E283</f>
        <v>#N/A</v>
      </c>
      <c r="F283" s="10"/>
      <c r="G283" s="3" t="e">
        <f t="shared" ca="1" si="16"/>
        <v>#N/A</v>
      </c>
      <c r="H283" s="3" t="e">
        <f ca="1">IF(豚硝化判定!P283&gt;豚硝化判定!$P$6,豚硝化モデル!G283,0)</f>
        <v>#N/A</v>
      </c>
      <c r="I283" s="16" t="e">
        <f t="shared" ca="1" si="18"/>
        <v>#N/A</v>
      </c>
      <c r="J283" s="16" t="e">
        <f t="shared" ca="1" si="19"/>
        <v>#N/A</v>
      </c>
      <c r="K283" s="16" t="e">
        <f t="shared" ca="1" si="17"/>
        <v>#N/A</v>
      </c>
    </row>
    <row r="284" spans="3:11" ht="13.5">
      <c r="C284" s="2">
        <v>270</v>
      </c>
      <c r="D284" s="26" t="str">
        <f>豚モデル!D284</f>
        <v/>
      </c>
      <c r="E284" s="41" t="e">
        <f ca="1">豚モデル!E284</f>
        <v>#N/A</v>
      </c>
      <c r="F284" s="10"/>
      <c r="G284" s="3" t="e">
        <f t="shared" ca="1" si="16"/>
        <v>#N/A</v>
      </c>
      <c r="H284" s="3" t="e">
        <f ca="1">IF(豚硝化判定!P284&gt;豚硝化判定!$P$6,豚硝化モデル!G284,0)</f>
        <v>#N/A</v>
      </c>
      <c r="I284" s="16" t="e">
        <f t="shared" ca="1" si="18"/>
        <v>#N/A</v>
      </c>
      <c r="J284" s="16" t="e">
        <f t="shared" ca="1" si="19"/>
        <v>#N/A</v>
      </c>
      <c r="K284" s="16" t="e">
        <f t="shared" ca="1" si="17"/>
        <v>#N/A</v>
      </c>
    </row>
    <row r="285" spans="3:11" ht="13.5">
      <c r="C285" s="2">
        <v>271</v>
      </c>
      <c r="D285" s="26" t="str">
        <f>豚モデル!D285</f>
        <v/>
      </c>
      <c r="E285" s="41" t="e">
        <f ca="1">豚モデル!E285</f>
        <v>#N/A</v>
      </c>
      <c r="F285" s="10"/>
      <c r="G285" s="3" t="e">
        <f t="shared" ca="1" si="16"/>
        <v>#N/A</v>
      </c>
      <c r="H285" s="3" t="e">
        <f ca="1">IF(豚硝化判定!P285&gt;豚硝化判定!$P$6,豚硝化モデル!G285,0)</f>
        <v>#N/A</v>
      </c>
      <c r="I285" s="16" t="e">
        <f t="shared" ca="1" si="18"/>
        <v>#N/A</v>
      </c>
      <c r="J285" s="16" t="e">
        <f t="shared" ca="1" si="19"/>
        <v>#N/A</v>
      </c>
      <c r="K285" s="16" t="e">
        <f t="shared" ca="1" si="17"/>
        <v>#N/A</v>
      </c>
    </row>
    <row r="286" spans="3:11" ht="13.5">
      <c r="C286" s="2">
        <v>272</v>
      </c>
      <c r="D286" s="26" t="str">
        <f>豚モデル!D286</f>
        <v/>
      </c>
      <c r="E286" s="41" t="e">
        <f ca="1">豚モデル!E286</f>
        <v>#N/A</v>
      </c>
      <c r="F286" s="10"/>
      <c r="G286" s="3" t="e">
        <f t="shared" ca="1" si="16"/>
        <v>#N/A</v>
      </c>
      <c r="H286" s="3" t="e">
        <f ca="1">IF(豚硝化判定!P286&gt;豚硝化判定!$P$6,豚硝化モデル!G286,0)</f>
        <v>#N/A</v>
      </c>
      <c r="I286" s="16" t="e">
        <f t="shared" ca="1" si="18"/>
        <v>#N/A</v>
      </c>
      <c r="J286" s="16" t="e">
        <f t="shared" ca="1" si="19"/>
        <v>#N/A</v>
      </c>
      <c r="K286" s="16" t="e">
        <f t="shared" ca="1" si="17"/>
        <v>#N/A</v>
      </c>
    </row>
    <row r="287" spans="3:11" ht="13.5">
      <c r="C287" s="2">
        <v>273</v>
      </c>
      <c r="D287" s="26" t="str">
        <f>豚モデル!D287</f>
        <v/>
      </c>
      <c r="E287" s="41" t="e">
        <f ca="1">豚モデル!E287</f>
        <v>#N/A</v>
      </c>
      <c r="F287" s="10"/>
      <c r="G287" s="3" t="e">
        <f t="shared" ca="1" si="16"/>
        <v>#N/A</v>
      </c>
      <c r="H287" s="3" t="e">
        <f ca="1">IF(豚硝化判定!P287&gt;豚硝化判定!$P$6,豚硝化モデル!G287,0)</f>
        <v>#N/A</v>
      </c>
      <c r="I287" s="16" t="e">
        <f t="shared" ca="1" si="18"/>
        <v>#N/A</v>
      </c>
      <c r="J287" s="16" t="e">
        <f t="shared" ca="1" si="19"/>
        <v>#N/A</v>
      </c>
      <c r="K287" s="16" t="e">
        <f t="shared" ca="1" si="17"/>
        <v>#N/A</v>
      </c>
    </row>
    <row r="288" spans="3:11" ht="13.5">
      <c r="C288" s="2">
        <v>274</v>
      </c>
      <c r="D288" s="26" t="str">
        <f>豚モデル!D288</f>
        <v/>
      </c>
      <c r="E288" s="41" t="e">
        <f ca="1">豚モデル!E288</f>
        <v>#N/A</v>
      </c>
      <c r="G288" s="3" t="e">
        <f t="shared" ca="1" si="16"/>
        <v>#N/A</v>
      </c>
      <c r="H288" s="3" t="e">
        <f ca="1">IF(豚硝化判定!P288&gt;豚硝化判定!$P$6,豚硝化モデル!G288,0)</f>
        <v>#N/A</v>
      </c>
      <c r="I288" s="16" t="e">
        <f t="shared" ca="1" si="18"/>
        <v>#N/A</v>
      </c>
      <c r="J288" s="16" t="e">
        <f t="shared" ca="1" si="19"/>
        <v>#N/A</v>
      </c>
      <c r="K288" s="16" t="e">
        <f t="shared" ca="1" si="17"/>
        <v>#N/A</v>
      </c>
    </row>
    <row r="289" spans="3:11" ht="13.5">
      <c r="C289" s="2">
        <v>275</v>
      </c>
      <c r="D289" s="26" t="str">
        <f>豚モデル!D289</f>
        <v/>
      </c>
      <c r="E289" s="41" t="e">
        <f ca="1">豚モデル!E289</f>
        <v>#N/A</v>
      </c>
      <c r="G289" s="3" t="e">
        <f t="shared" ca="1" si="16"/>
        <v>#N/A</v>
      </c>
      <c r="H289" s="3" t="e">
        <f ca="1">IF(豚硝化判定!P289&gt;豚硝化判定!$P$6,豚硝化モデル!G289,0)</f>
        <v>#N/A</v>
      </c>
      <c r="I289" s="16" t="e">
        <f t="shared" ca="1" si="18"/>
        <v>#N/A</v>
      </c>
      <c r="J289" s="16" t="e">
        <f t="shared" ca="1" si="19"/>
        <v>#N/A</v>
      </c>
      <c r="K289" s="16" t="e">
        <f t="shared" ca="1" si="17"/>
        <v>#N/A</v>
      </c>
    </row>
    <row r="290" spans="3:11" ht="13.5">
      <c r="C290" s="2">
        <v>276</v>
      </c>
      <c r="D290" s="26" t="str">
        <f>豚モデル!D290</f>
        <v/>
      </c>
      <c r="E290" s="41" t="e">
        <f ca="1">豚モデル!E290</f>
        <v>#N/A</v>
      </c>
      <c r="G290" s="3" t="e">
        <f t="shared" ca="1" si="16"/>
        <v>#N/A</v>
      </c>
      <c r="H290" s="3" t="e">
        <f ca="1">IF(豚硝化判定!P290&gt;豚硝化判定!$P$6,豚硝化モデル!G290,0)</f>
        <v>#N/A</v>
      </c>
      <c r="I290" s="16" t="e">
        <f t="shared" ca="1" si="18"/>
        <v>#N/A</v>
      </c>
      <c r="J290" s="16" t="e">
        <f t="shared" ca="1" si="19"/>
        <v>#N/A</v>
      </c>
      <c r="K290" s="16" t="e">
        <f t="shared" ca="1" si="17"/>
        <v>#N/A</v>
      </c>
    </row>
    <row r="291" spans="3:11" ht="13.5">
      <c r="C291" s="2">
        <v>277</v>
      </c>
      <c r="D291" s="26" t="str">
        <f>豚モデル!D291</f>
        <v/>
      </c>
      <c r="E291" s="41" t="e">
        <f ca="1">豚モデル!E291</f>
        <v>#N/A</v>
      </c>
      <c r="G291" s="3" t="e">
        <f t="shared" ca="1" si="16"/>
        <v>#N/A</v>
      </c>
      <c r="H291" s="3" t="e">
        <f ca="1">IF(豚硝化判定!P291&gt;豚硝化判定!$P$6,豚硝化モデル!G291,0)</f>
        <v>#N/A</v>
      </c>
      <c r="I291" s="16" t="e">
        <f t="shared" ca="1" si="18"/>
        <v>#N/A</v>
      </c>
      <c r="J291" s="16" t="e">
        <f t="shared" ca="1" si="19"/>
        <v>#N/A</v>
      </c>
      <c r="K291" s="16" t="e">
        <f t="shared" ca="1" si="17"/>
        <v>#N/A</v>
      </c>
    </row>
    <row r="292" spans="3:11" ht="13.5">
      <c r="C292" s="2">
        <v>278</v>
      </c>
      <c r="D292" s="26" t="str">
        <f>豚モデル!D292</f>
        <v/>
      </c>
      <c r="E292" s="41" t="e">
        <f ca="1">豚モデル!E292</f>
        <v>#N/A</v>
      </c>
      <c r="G292" s="3" t="e">
        <f t="shared" ca="1" si="16"/>
        <v>#N/A</v>
      </c>
      <c r="H292" s="3" t="e">
        <f ca="1">IF(豚硝化判定!P292&gt;豚硝化判定!$P$6,豚硝化モデル!G292,0)</f>
        <v>#N/A</v>
      </c>
      <c r="I292" s="16" t="e">
        <f t="shared" ca="1" si="18"/>
        <v>#N/A</v>
      </c>
      <c r="J292" s="16" t="e">
        <f t="shared" ca="1" si="19"/>
        <v>#N/A</v>
      </c>
      <c r="K292" s="16" t="e">
        <f t="shared" ca="1" si="17"/>
        <v>#N/A</v>
      </c>
    </row>
    <row r="293" spans="3:11" ht="13.5">
      <c r="C293" s="2">
        <v>279</v>
      </c>
      <c r="D293" s="26" t="str">
        <f>豚モデル!D293</f>
        <v/>
      </c>
      <c r="E293" s="41" t="e">
        <f ca="1">豚モデル!E293</f>
        <v>#N/A</v>
      </c>
      <c r="G293" s="3" t="e">
        <f t="shared" ca="1" si="16"/>
        <v>#N/A</v>
      </c>
      <c r="H293" s="3" t="e">
        <f ca="1">IF(豚硝化判定!P293&gt;豚硝化判定!$P$6,豚硝化モデル!G293,0)</f>
        <v>#N/A</v>
      </c>
      <c r="I293" s="16" t="e">
        <f t="shared" ca="1" si="18"/>
        <v>#N/A</v>
      </c>
      <c r="J293" s="16" t="e">
        <f t="shared" ca="1" si="19"/>
        <v>#N/A</v>
      </c>
      <c r="K293" s="16" t="e">
        <f t="shared" ca="1" si="17"/>
        <v>#N/A</v>
      </c>
    </row>
    <row r="294" spans="3:11" ht="13.5">
      <c r="C294" s="2">
        <v>280</v>
      </c>
      <c r="D294" s="26" t="str">
        <f>豚モデル!D294</f>
        <v/>
      </c>
      <c r="E294" s="41" t="e">
        <f ca="1">豚モデル!E294</f>
        <v>#N/A</v>
      </c>
      <c r="G294" s="3" t="e">
        <f t="shared" ca="1" si="16"/>
        <v>#N/A</v>
      </c>
      <c r="H294" s="3" t="e">
        <f ca="1">IF(豚硝化判定!P294&gt;豚硝化判定!$P$6,豚硝化モデル!G294,0)</f>
        <v>#N/A</v>
      </c>
      <c r="I294" s="16" t="e">
        <f t="shared" ca="1" si="18"/>
        <v>#N/A</v>
      </c>
      <c r="J294" s="16" t="e">
        <f t="shared" ca="1" si="19"/>
        <v>#N/A</v>
      </c>
      <c r="K294" s="16" t="e">
        <f t="shared" ca="1" si="17"/>
        <v>#N/A</v>
      </c>
    </row>
    <row r="295" spans="3:11" ht="13.5">
      <c r="C295" s="2">
        <v>281</v>
      </c>
      <c r="D295" s="26" t="str">
        <f>豚モデル!D295</f>
        <v/>
      </c>
      <c r="E295" s="41" t="e">
        <f ca="1">豚モデル!E295</f>
        <v>#N/A</v>
      </c>
      <c r="G295" s="3" t="e">
        <f t="shared" ca="1" si="16"/>
        <v>#N/A</v>
      </c>
      <c r="H295" s="3" t="e">
        <f ca="1">IF(豚硝化判定!P295&gt;豚硝化判定!$P$6,豚硝化モデル!G295,0)</f>
        <v>#N/A</v>
      </c>
      <c r="I295" s="16" t="e">
        <f t="shared" ca="1" si="18"/>
        <v>#N/A</v>
      </c>
      <c r="J295" s="16" t="e">
        <f t="shared" ca="1" si="19"/>
        <v>#N/A</v>
      </c>
      <c r="K295" s="16" t="e">
        <f t="shared" ca="1" si="17"/>
        <v>#N/A</v>
      </c>
    </row>
    <row r="296" spans="3:11" ht="13.5">
      <c r="C296" s="2">
        <v>282</v>
      </c>
      <c r="D296" s="26" t="str">
        <f>豚モデル!D296</f>
        <v/>
      </c>
      <c r="E296" s="41" t="e">
        <f ca="1">豚モデル!E296</f>
        <v>#N/A</v>
      </c>
      <c r="G296" s="3" t="e">
        <f t="shared" ca="1" si="16"/>
        <v>#N/A</v>
      </c>
      <c r="H296" s="3" t="e">
        <f ca="1">IF(豚硝化判定!P296&gt;豚硝化判定!$P$6,豚硝化モデル!G296,0)</f>
        <v>#N/A</v>
      </c>
      <c r="I296" s="16" t="e">
        <f t="shared" ca="1" si="18"/>
        <v>#N/A</v>
      </c>
      <c r="J296" s="16" t="e">
        <f t="shared" ca="1" si="19"/>
        <v>#N/A</v>
      </c>
      <c r="K296" s="16" t="e">
        <f t="shared" ca="1" si="17"/>
        <v>#N/A</v>
      </c>
    </row>
    <row r="297" spans="3:11" ht="13.5">
      <c r="C297" s="2">
        <v>283</v>
      </c>
      <c r="D297" s="26" t="str">
        <f>豚モデル!D297</f>
        <v/>
      </c>
      <c r="E297" s="41" t="e">
        <f ca="1">豚モデル!E297</f>
        <v>#N/A</v>
      </c>
      <c r="G297" s="3" t="e">
        <f t="shared" ca="1" si="16"/>
        <v>#N/A</v>
      </c>
      <c r="H297" s="3" t="e">
        <f ca="1">IF(豚硝化判定!P297&gt;豚硝化判定!$P$6,豚硝化モデル!G297,0)</f>
        <v>#N/A</v>
      </c>
      <c r="I297" s="16" t="e">
        <f t="shared" ca="1" si="18"/>
        <v>#N/A</v>
      </c>
      <c r="J297" s="16" t="e">
        <f t="shared" ca="1" si="19"/>
        <v>#N/A</v>
      </c>
      <c r="K297" s="16" t="e">
        <f t="shared" ca="1" si="17"/>
        <v>#N/A</v>
      </c>
    </row>
    <row r="298" spans="3:11" ht="13.5">
      <c r="C298" s="2">
        <v>284</v>
      </c>
      <c r="D298" s="26" t="str">
        <f>豚モデル!D298</f>
        <v/>
      </c>
      <c r="E298" s="41" t="e">
        <f ca="1">豚モデル!E298</f>
        <v>#N/A</v>
      </c>
      <c r="G298" s="3" t="e">
        <f t="shared" ca="1" si="16"/>
        <v>#N/A</v>
      </c>
      <c r="H298" s="3" t="e">
        <f ca="1">IF(豚硝化判定!P298&gt;豚硝化判定!$P$6,豚硝化モデル!G298,0)</f>
        <v>#N/A</v>
      </c>
      <c r="I298" s="16" t="e">
        <f t="shared" ca="1" si="18"/>
        <v>#N/A</v>
      </c>
      <c r="J298" s="16" t="e">
        <f t="shared" ca="1" si="19"/>
        <v>#N/A</v>
      </c>
      <c r="K298" s="16" t="e">
        <f t="shared" ca="1" si="17"/>
        <v>#N/A</v>
      </c>
    </row>
    <row r="299" spans="3:11" ht="13.5">
      <c r="C299" s="2">
        <v>285</v>
      </c>
      <c r="D299" s="26" t="str">
        <f>豚モデル!D299</f>
        <v/>
      </c>
      <c r="E299" s="41" t="e">
        <f ca="1">豚モデル!E299</f>
        <v>#N/A</v>
      </c>
      <c r="G299" s="3" t="e">
        <f t="shared" ca="1" si="16"/>
        <v>#N/A</v>
      </c>
      <c r="H299" s="3" t="e">
        <f ca="1">IF(豚硝化判定!P299&gt;豚硝化判定!$P$6,豚硝化モデル!G299,0)</f>
        <v>#N/A</v>
      </c>
      <c r="I299" s="16" t="e">
        <f t="shared" ca="1" si="18"/>
        <v>#N/A</v>
      </c>
      <c r="J299" s="16" t="e">
        <f t="shared" ca="1" si="19"/>
        <v>#N/A</v>
      </c>
      <c r="K299" s="16" t="e">
        <f t="shared" ca="1" si="17"/>
        <v>#N/A</v>
      </c>
    </row>
    <row r="300" spans="3:11" ht="13.5">
      <c r="C300" s="2">
        <v>286</v>
      </c>
      <c r="D300" s="26" t="str">
        <f>豚モデル!D300</f>
        <v/>
      </c>
      <c r="E300" s="41" t="e">
        <f ca="1">豚モデル!E300</f>
        <v>#N/A</v>
      </c>
      <c r="G300" s="3" t="e">
        <f t="shared" ca="1" si="16"/>
        <v>#N/A</v>
      </c>
      <c r="H300" s="3" t="e">
        <f ca="1">IF(豚硝化判定!P300&gt;豚硝化判定!$P$6,豚硝化モデル!G300,0)</f>
        <v>#N/A</v>
      </c>
      <c r="I300" s="16" t="e">
        <f t="shared" ca="1" si="18"/>
        <v>#N/A</v>
      </c>
      <c r="J300" s="16" t="e">
        <f t="shared" ca="1" si="19"/>
        <v>#N/A</v>
      </c>
      <c r="K300" s="16" t="e">
        <f t="shared" ca="1" si="17"/>
        <v>#N/A</v>
      </c>
    </row>
    <row r="301" spans="3:11" ht="13.5">
      <c r="C301" s="2">
        <v>287</v>
      </c>
      <c r="D301" s="26" t="str">
        <f>豚モデル!D301</f>
        <v/>
      </c>
      <c r="E301" s="41" t="e">
        <f ca="1">豚モデル!E301</f>
        <v>#N/A</v>
      </c>
      <c r="G301" s="3" t="e">
        <f t="shared" ca="1" si="16"/>
        <v>#N/A</v>
      </c>
      <c r="H301" s="3" t="e">
        <f ca="1">IF(豚硝化判定!P301&gt;豚硝化判定!$P$6,豚硝化モデル!G301,0)</f>
        <v>#N/A</v>
      </c>
      <c r="I301" s="16" t="e">
        <f t="shared" ca="1" si="18"/>
        <v>#N/A</v>
      </c>
      <c r="J301" s="16" t="e">
        <f t="shared" ca="1" si="19"/>
        <v>#N/A</v>
      </c>
      <c r="K301" s="16" t="e">
        <f t="shared" ca="1" si="17"/>
        <v>#N/A</v>
      </c>
    </row>
    <row r="302" spans="3:11" ht="13.5">
      <c r="C302" s="2">
        <v>288</v>
      </c>
      <c r="D302" s="26" t="str">
        <f>豚モデル!D302</f>
        <v/>
      </c>
      <c r="E302" s="41" t="e">
        <f ca="1">豚モデル!E302</f>
        <v>#N/A</v>
      </c>
      <c r="G302" s="3" t="e">
        <f t="shared" ca="1" si="16"/>
        <v>#N/A</v>
      </c>
      <c r="H302" s="3" t="e">
        <f ca="1">IF(豚硝化判定!P302&gt;豚硝化判定!$P$6,豚硝化モデル!G302,0)</f>
        <v>#N/A</v>
      </c>
      <c r="I302" s="16" t="e">
        <f t="shared" ca="1" si="18"/>
        <v>#N/A</v>
      </c>
      <c r="J302" s="16" t="e">
        <f t="shared" ca="1" si="19"/>
        <v>#N/A</v>
      </c>
      <c r="K302" s="16" t="e">
        <f t="shared" ca="1" si="17"/>
        <v>#N/A</v>
      </c>
    </row>
    <row r="303" spans="3:11" ht="13.5">
      <c r="C303" s="2">
        <v>289</v>
      </c>
      <c r="D303" s="26" t="str">
        <f>豚モデル!D303</f>
        <v/>
      </c>
      <c r="E303" s="41" t="e">
        <f ca="1">豚モデル!E303</f>
        <v>#N/A</v>
      </c>
      <c r="G303" s="3" t="e">
        <f t="shared" ca="1" si="16"/>
        <v>#N/A</v>
      </c>
      <c r="H303" s="3" t="e">
        <f ca="1">IF(豚硝化判定!P303&gt;豚硝化判定!$P$6,豚硝化モデル!G303,0)</f>
        <v>#N/A</v>
      </c>
      <c r="I303" s="16" t="e">
        <f t="shared" ca="1" si="18"/>
        <v>#N/A</v>
      </c>
      <c r="J303" s="16" t="e">
        <f t="shared" ca="1" si="19"/>
        <v>#N/A</v>
      </c>
      <c r="K303" s="16" t="e">
        <f t="shared" ca="1" si="17"/>
        <v>#N/A</v>
      </c>
    </row>
    <row r="304" spans="3:11" ht="13.5">
      <c r="C304" s="2">
        <v>290</v>
      </c>
      <c r="D304" s="26" t="str">
        <f>豚モデル!D304</f>
        <v/>
      </c>
      <c r="E304" s="41" t="e">
        <f ca="1">豚モデル!E304</f>
        <v>#N/A</v>
      </c>
      <c r="G304" s="3" t="e">
        <f t="shared" ca="1" si="16"/>
        <v>#N/A</v>
      </c>
      <c r="H304" s="3" t="e">
        <f ca="1">IF(豚硝化判定!P304&gt;豚硝化判定!$P$6,豚硝化モデル!G304,0)</f>
        <v>#N/A</v>
      </c>
      <c r="I304" s="16" t="e">
        <f t="shared" ca="1" si="18"/>
        <v>#N/A</v>
      </c>
      <c r="J304" s="16" t="e">
        <f t="shared" ca="1" si="19"/>
        <v>#N/A</v>
      </c>
      <c r="K304" s="16" t="e">
        <f t="shared" ca="1" si="17"/>
        <v>#N/A</v>
      </c>
    </row>
    <row r="305" spans="3:11" ht="13.5">
      <c r="C305" s="2">
        <v>291</v>
      </c>
      <c r="D305" s="26" t="str">
        <f>豚モデル!D305</f>
        <v/>
      </c>
      <c r="E305" s="41" t="e">
        <f ca="1">豚モデル!E305</f>
        <v>#N/A</v>
      </c>
      <c r="G305" s="3" t="e">
        <f t="shared" ca="1" si="16"/>
        <v>#N/A</v>
      </c>
      <c r="H305" s="3" t="e">
        <f ca="1">IF(豚硝化判定!P305&gt;豚硝化判定!$P$6,豚硝化モデル!G305,0)</f>
        <v>#N/A</v>
      </c>
      <c r="I305" s="16" t="e">
        <f t="shared" ca="1" si="18"/>
        <v>#N/A</v>
      </c>
      <c r="J305" s="16" t="e">
        <f t="shared" ca="1" si="19"/>
        <v>#N/A</v>
      </c>
      <c r="K305" s="16" t="e">
        <f t="shared" ca="1" si="17"/>
        <v>#N/A</v>
      </c>
    </row>
    <row r="306" spans="3:11" ht="13.5">
      <c r="C306" s="2">
        <v>292</v>
      </c>
      <c r="D306" s="26" t="str">
        <f>豚モデル!D306</f>
        <v/>
      </c>
      <c r="E306" s="41" t="e">
        <f ca="1">豚モデル!E306</f>
        <v>#N/A</v>
      </c>
      <c r="G306" s="3" t="e">
        <f t="shared" ca="1" si="16"/>
        <v>#N/A</v>
      </c>
      <c r="H306" s="3" t="e">
        <f ca="1">IF(豚硝化判定!P306&gt;豚硝化判定!$P$6,豚硝化モデル!G306,0)</f>
        <v>#N/A</v>
      </c>
      <c r="I306" s="16" t="e">
        <f t="shared" ca="1" si="18"/>
        <v>#N/A</v>
      </c>
      <c r="J306" s="16" t="e">
        <f t="shared" ca="1" si="19"/>
        <v>#N/A</v>
      </c>
      <c r="K306" s="16" t="e">
        <f t="shared" ca="1" si="17"/>
        <v>#N/A</v>
      </c>
    </row>
    <row r="307" spans="3:11" ht="13.5">
      <c r="C307" s="2">
        <v>293</v>
      </c>
      <c r="D307" s="26" t="str">
        <f>豚モデル!D307</f>
        <v/>
      </c>
      <c r="E307" s="41" t="e">
        <f ca="1">豚モデル!E307</f>
        <v>#N/A</v>
      </c>
      <c r="G307" s="3" t="e">
        <f t="shared" ca="1" si="16"/>
        <v>#N/A</v>
      </c>
      <c r="H307" s="3" t="e">
        <f ca="1">IF(豚硝化判定!P307&gt;豚硝化判定!$P$6,豚硝化モデル!G307,0)</f>
        <v>#N/A</v>
      </c>
      <c r="I307" s="16" t="e">
        <f t="shared" ca="1" si="18"/>
        <v>#N/A</v>
      </c>
      <c r="J307" s="16" t="e">
        <f t="shared" ca="1" si="19"/>
        <v>#N/A</v>
      </c>
      <c r="K307" s="16" t="e">
        <f t="shared" ca="1" si="17"/>
        <v>#N/A</v>
      </c>
    </row>
    <row r="308" spans="3:11" ht="13.5">
      <c r="C308" s="2">
        <v>294</v>
      </c>
      <c r="D308" s="26" t="str">
        <f>豚モデル!D308</f>
        <v/>
      </c>
      <c r="E308" s="41" t="e">
        <f ca="1">豚モデル!E308</f>
        <v>#N/A</v>
      </c>
      <c r="G308" s="3" t="e">
        <f t="shared" ca="1" si="16"/>
        <v>#N/A</v>
      </c>
      <c r="H308" s="3" t="e">
        <f ca="1">IF(豚硝化判定!P308&gt;豚硝化判定!$P$6,豚硝化モデル!G308,0)</f>
        <v>#N/A</v>
      </c>
      <c r="I308" s="16" t="e">
        <f t="shared" ca="1" si="18"/>
        <v>#N/A</v>
      </c>
      <c r="J308" s="16" t="e">
        <f t="shared" ca="1" si="19"/>
        <v>#N/A</v>
      </c>
      <c r="K308" s="16" t="e">
        <f t="shared" ca="1" si="17"/>
        <v>#N/A</v>
      </c>
    </row>
    <row r="309" spans="3:11" ht="13.5">
      <c r="C309" s="2">
        <v>295</v>
      </c>
      <c r="D309" s="26" t="str">
        <f>豚モデル!D309</f>
        <v/>
      </c>
      <c r="E309" s="41" t="e">
        <f ca="1">豚モデル!E309</f>
        <v>#N/A</v>
      </c>
      <c r="G309" s="3" t="e">
        <f t="shared" ca="1" si="16"/>
        <v>#N/A</v>
      </c>
      <c r="H309" s="3" t="e">
        <f ca="1">IF(豚硝化判定!P309&gt;豚硝化判定!$P$6,豚硝化モデル!G309,0)</f>
        <v>#N/A</v>
      </c>
      <c r="I309" s="16" t="e">
        <f t="shared" ca="1" si="18"/>
        <v>#N/A</v>
      </c>
      <c r="J309" s="16" t="e">
        <f t="shared" ca="1" si="19"/>
        <v>#N/A</v>
      </c>
      <c r="K309" s="16" t="e">
        <f t="shared" ca="1" si="17"/>
        <v>#N/A</v>
      </c>
    </row>
    <row r="310" spans="3:11" ht="13.5">
      <c r="C310" s="2">
        <v>296</v>
      </c>
      <c r="D310" s="26" t="str">
        <f>豚モデル!D310</f>
        <v/>
      </c>
      <c r="E310" s="41" t="e">
        <f ca="1">豚モデル!E310</f>
        <v>#N/A</v>
      </c>
      <c r="G310" s="3" t="e">
        <f t="shared" ca="1" si="16"/>
        <v>#N/A</v>
      </c>
      <c r="H310" s="3" t="e">
        <f ca="1">IF(豚硝化判定!P310&gt;豚硝化判定!$P$6,豚硝化モデル!G310,0)</f>
        <v>#N/A</v>
      </c>
      <c r="I310" s="16" t="e">
        <f t="shared" ca="1" si="18"/>
        <v>#N/A</v>
      </c>
      <c r="J310" s="16" t="e">
        <f t="shared" ca="1" si="19"/>
        <v>#N/A</v>
      </c>
      <c r="K310" s="16" t="e">
        <f t="shared" ca="1" si="17"/>
        <v>#N/A</v>
      </c>
    </row>
    <row r="311" spans="3:11" ht="13.5">
      <c r="C311" s="2">
        <v>297</v>
      </c>
      <c r="D311" s="26" t="str">
        <f>豚モデル!D311</f>
        <v/>
      </c>
      <c r="E311" s="41" t="e">
        <f ca="1">豚モデル!E311</f>
        <v>#N/A</v>
      </c>
      <c r="G311" s="3" t="e">
        <f t="shared" ca="1" si="16"/>
        <v>#N/A</v>
      </c>
      <c r="H311" s="3" t="e">
        <f ca="1">IF(豚硝化判定!P311&gt;豚硝化判定!$P$6,豚硝化モデル!G311,0)</f>
        <v>#N/A</v>
      </c>
      <c r="I311" s="16" t="e">
        <f t="shared" ca="1" si="18"/>
        <v>#N/A</v>
      </c>
      <c r="J311" s="16" t="e">
        <f t="shared" ca="1" si="19"/>
        <v>#N/A</v>
      </c>
      <c r="K311" s="16" t="e">
        <f t="shared" ca="1" si="17"/>
        <v>#N/A</v>
      </c>
    </row>
    <row r="312" spans="3:11" ht="13.5">
      <c r="C312" s="2">
        <v>298</v>
      </c>
      <c r="D312" s="26" t="str">
        <f>豚モデル!D312</f>
        <v/>
      </c>
      <c r="E312" s="41" t="e">
        <f ca="1">豚モデル!E312</f>
        <v>#N/A</v>
      </c>
      <c r="G312" s="3" t="e">
        <f t="shared" ca="1" si="16"/>
        <v>#N/A</v>
      </c>
      <c r="H312" s="3" t="e">
        <f ca="1">IF(豚硝化判定!P312&gt;豚硝化判定!$P$6,豚硝化モデル!G312,0)</f>
        <v>#N/A</v>
      </c>
      <c r="I312" s="16" t="e">
        <f t="shared" ca="1" si="18"/>
        <v>#N/A</v>
      </c>
      <c r="J312" s="16" t="e">
        <f t="shared" ca="1" si="19"/>
        <v>#N/A</v>
      </c>
      <c r="K312" s="16" t="e">
        <f t="shared" ca="1" si="17"/>
        <v>#N/A</v>
      </c>
    </row>
    <row r="313" spans="3:11" ht="13.5">
      <c r="C313" s="2">
        <v>299</v>
      </c>
      <c r="D313" s="26" t="str">
        <f>豚モデル!D313</f>
        <v/>
      </c>
      <c r="E313" s="41" t="e">
        <f ca="1">豚モデル!E313</f>
        <v>#N/A</v>
      </c>
      <c r="G313" s="3" t="e">
        <f t="shared" ca="1" si="16"/>
        <v>#N/A</v>
      </c>
      <c r="H313" s="3" t="e">
        <f ca="1">IF(豚硝化判定!P313&gt;豚硝化判定!$P$6,豚硝化モデル!G313,0)</f>
        <v>#N/A</v>
      </c>
      <c r="I313" s="16" t="e">
        <f t="shared" ca="1" si="18"/>
        <v>#N/A</v>
      </c>
      <c r="J313" s="16" t="e">
        <f t="shared" ca="1" si="19"/>
        <v>#N/A</v>
      </c>
      <c r="K313" s="16" t="e">
        <f t="shared" ca="1" si="17"/>
        <v>#N/A</v>
      </c>
    </row>
    <row r="314" spans="3:11" ht="13.5">
      <c r="C314" s="2">
        <v>300</v>
      </c>
      <c r="D314" s="26" t="str">
        <f>豚モデル!D314</f>
        <v/>
      </c>
      <c r="E314" s="41" t="e">
        <f ca="1">豚モデル!E314</f>
        <v>#N/A</v>
      </c>
      <c r="G314" s="3" t="e">
        <f t="shared" ca="1" si="16"/>
        <v>#N/A</v>
      </c>
      <c r="H314" s="3" t="e">
        <f ca="1">IF(豚硝化判定!P314&gt;豚硝化判定!$P$6,豚硝化モデル!G314,0)</f>
        <v>#N/A</v>
      </c>
      <c r="I314" s="16" t="e">
        <f t="shared" ca="1" si="18"/>
        <v>#N/A</v>
      </c>
      <c r="J314" s="16" t="e">
        <f t="shared" ca="1" si="19"/>
        <v>#N/A</v>
      </c>
      <c r="K314" s="16" t="e">
        <f t="shared" ca="1" si="17"/>
        <v>#N/A</v>
      </c>
    </row>
    <row r="315" spans="3:11" ht="13.5">
      <c r="C315" s="2">
        <v>301</v>
      </c>
      <c r="D315" s="26" t="str">
        <f>豚モデル!D315</f>
        <v/>
      </c>
      <c r="E315" s="41" t="e">
        <f ca="1">豚モデル!E315</f>
        <v>#N/A</v>
      </c>
      <c r="G315" s="3" t="e">
        <f t="shared" ca="1" si="16"/>
        <v>#N/A</v>
      </c>
      <c r="H315" s="3" t="e">
        <f ca="1">IF(豚硝化判定!P315&gt;豚硝化判定!$P$6,豚硝化モデル!G315,0)</f>
        <v>#N/A</v>
      </c>
      <c r="I315" s="16" t="e">
        <f t="shared" ca="1" si="18"/>
        <v>#N/A</v>
      </c>
      <c r="J315" s="16" t="e">
        <f t="shared" ca="1" si="19"/>
        <v>#N/A</v>
      </c>
      <c r="K315" s="16" t="e">
        <f t="shared" ca="1" si="17"/>
        <v>#N/A</v>
      </c>
    </row>
    <row r="316" spans="3:11" ht="13.5">
      <c r="C316" s="2">
        <v>302</v>
      </c>
      <c r="D316" s="26" t="str">
        <f>豚モデル!D316</f>
        <v/>
      </c>
      <c r="E316" s="41" t="e">
        <f ca="1">豚モデル!E316</f>
        <v>#N/A</v>
      </c>
      <c r="G316" s="3" t="e">
        <f t="shared" ca="1" si="16"/>
        <v>#N/A</v>
      </c>
      <c r="H316" s="3" t="e">
        <f ca="1">IF(豚硝化判定!P316&gt;豚硝化判定!$P$6,豚硝化モデル!G316,0)</f>
        <v>#N/A</v>
      </c>
      <c r="I316" s="16" t="e">
        <f t="shared" ca="1" si="18"/>
        <v>#N/A</v>
      </c>
      <c r="J316" s="16" t="e">
        <f t="shared" ca="1" si="19"/>
        <v>#N/A</v>
      </c>
      <c r="K316" s="16" t="e">
        <f t="shared" ca="1" si="17"/>
        <v>#N/A</v>
      </c>
    </row>
    <row r="317" spans="3:11" ht="13.5">
      <c r="C317" s="2">
        <v>303</v>
      </c>
      <c r="D317" s="26" t="str">
        <f>豚モデル!D317</f>
        <v/>
      </c>
      <c r="E317" s="41" t="e">
        <f ca="1">豚モデル!E317</f>
        <v>#N/A</v>
      </c>
      <c r="G317" s="3" t="e">
        <f t="shared" ca="1" si="16"/>
        <v>#N/A</v>
      </c>
      <c r="H317" s="3" t="e">
        <f ca="1">IF(豚硝化判定!P317&gt;豚硝化判定!$P$6,豚硝化モデル!G317,0)</f>
        <v>#N/A</v>
      </c>
      <c r="I317" s="16" t="e">
        <f t="shared" ca="1" si="18"/>
        <v>#N/A</v>
      </c>
      <c r="J317" s="16" t="e">
        <f t="shared" ca="1" si="19"/>
        <v>#N/A</v>
      </c>
      <c r="K317" s="16" t="e">
        <f t="shared" ca="1" si="17"/>
        <v>#N/A</v>
      </c>
    </row>
    <row r="318" spans="3:11" ht="13.5">
      <c r="C318" s="2">
        <v>304</v>
      </c>
      <c r="D318" s="26" t="str">
        <f>豚モデル!D318</f>
        <v/>
      </c>
      <c r="E318" s="41" t="e">
        <f ca="1">豚モデル!E318</f>
        <v>#N/A</v>
      </c>
      <c r="G318" s="3" t="e">
        <f t="shared" ca="1" si="16"/>
        <v>#N/A</v>
      </c>
      <c r="H318" s="3" t="e">
        <f ca="1">IF(豚硝化判定!P318&gt;豚硝化判定!$P$6,豚硝化モデル!G318,0)</f>
        <v>#N/A</v>
      </c>
      <c r="I318" s="16" t="e">
        <f t="shared" ca="1" si="18"/>
        <v>#N/A</v>
      </c>
      <c r="J318" s="16" t="e">
        <f t="shared" ca="1" si="19"/>
        <v>#N/A</v>
      </c>
      <c r="K318" s="16" t="e">
        <f t="shared" ca="1" si="17"/>
        <v>#N/A</v>
      </c>
    </row>
    <row r="319" spans="3:11" ht="13.5">
      <c r="C319" s="2">
        <v>305</v>
      </c>
      <c r="D319" s="26" t="str">
        <f>豚モデル!D319</f>
        <v/>
      </c>
      <c r="E319" s="41" t="e">
        <f ca="1">豚モデル!E319</f>
        <v>#N/A</v>
      </c>
      <c r="G319" s="3" t="e">
        <f t="shared" ca="1" si="16"/>
        <v>#N/A</v>
      </c>
      <c r="H319" s="3" t="e">
        <f ca="1">IF(豚硝化判定!P319&gt;豚硝化判定!$P$6,豚硝化モデル!G319,0)</f>
        <v>#N/A</v>
      </c>
      <c r="I319" s="16" t="e">
        <f t="shared" ca="1" si="18"/>
        <v>#N/A</v>
      </c>
      <c r="J319" s="16" t="e">
        <f t="shared" ca="1" si="19"/>
        <v>#N/A</v>
      </c>
      <c r="K319" s="16" t="e">
        <f t="shared" ca="1" si="17"/>
        <v>#N/A</v>
      </c>
    </row>
    <row r="320" spans="3:11" ht="13.5">
      <c r="C320" s="2">
        <v>306</v>
      </c>
      <c r="D320" s="26" t="str">
        <f>豚モデル!D320</f>
        <v/>
      </c>
      <c r="E320" s="41" t="e">
        <f ca="1">豚モデル!E320</f>
        <v>#N/A</v>
      </c>
      <c r="G320" s="3" t="e">
        <f t="shared" ca="1" si="16"/>
        <v>#N/A</v>
      </c>
      <c r="H320" s="3" t="e">
        <f ca="1">IF(豚硝化判定!P320&gt;豚硝化判定!$P$6,豚硝化モデル!G320,0)</f>
        <v>#N/A</v>
      </c>
      <c r="I320" s="16" t="e">
        <f t="shared" ca="1" si="18"/>
        <v>#N/A</v>
      </c>
      <c r="J320" s="16" t="e">
        <f t="shared" ca="1" si="19"/>
        <v>#N/A</v>
      </c>
      <c r="K320" s="16" t="e">
        <f t="shared" ca="1" si="17"/>
        <v>#N/A</v>
      </c>
    </row>
    <row r="321" spans="3:11" ht="13.5">
      <c r="C321" s="2">
        <v>307</v>
      </c>
      <c r="D321" s="26" t="str">
        <f>豚モデル!D321</f>
        <v/>
      </c>
      <c r="E321" s="41" t="e">
        <f ca="1">豚モデル!E321</f>
        <v>#N/A</v>
      </c>
      <c r="G321" s="3" t="e">
        <f t="shared" ca="1" si="16"/>
        <v>#N/A</v>
      </c>
      <c r="H321" s="3" t="e">
        <f ca="1">IF(豚硝化判定!P321&gt;豚硝化判定!$P$6,豚硝化モデル!G321,0)</f>
        <v>#N/A</v>
      </c>
      <c r="I321" s="16" t="e">
        <f t="shared" ca="1" si="18"/>
        <v>#N/A</v>
      </c>
      <c r="J321" s="16" t="e">
        <f t="shared" ca="1" si="19"/>
        <v>#N/A</v>
      </c>
      <c r="K321" s="16" t="e">
        <f t="shared" ca="1" si="17"/>
        <v>#N/A</v>
      </c>
    </row>
    <row r="322" spans="3:11" ht="13.5">
      <c r="C322" s="2">
        <v>308</v>
      </c>
      <c r="D322" s="26" t="str">
        <f>豚モデル!D322</f>
        <v/>
      </c>
      <c r="E322" s="41" t="e">
        <f ca="1">豚モデル!E322</f>
        <v>#N/A</v>
      </c>
      <c r="G322" s="3" t="e">
        <f t="shared" ca="1" si="16"/>
        <v>#N/A</v>
      </c>
      <c r="H322" s="3" t="e">
        <f ca="1">IF(豚硝化判定!P322&gt;豚硝化判定!$P$6,豚硝化モデル!G322,0)</f>
        <v>#N/A</v>
      </c>
      <c r="I322" s="16" t="e">
        <f t="shared" ca="1" si="18"/>
        <v>#N/A</v>
      </c>
      <c r="J322" s="16" t="e">
        <f t="shared" ca="1" si="19"/>
        <v>#N/A</v>
      </c>
      <c r="K322" s="16" t="e">
        <f t="shared" ca="1" si="17"/>
        <v>#N/A</v>
      </c>
    </row>
    <row r="323" spans="3:11" ht="13.5">
      <c r="C323" s="2">
        <v>309</v>
      </c>
      <c r="D323" s="26" t="str">
        <f>豚モデル!D323</f>
        <v/>
      </c>
      <c r="E323" s="41" t="e">
        <f ca="1">豚モデル!E323</f>
        <v>#N/A</v>
      </c>
      <c r="G323" s="3" t="e">
        <f t="shared" ca="1" si="16"/>
        <v>#N/A</v>
      </c>
      <c r="H323" s="3" t="e">
        <f ca="1">IF(豚硝化判定!P323&gt;豚硝化判定!$P$6,豚硝化モデル!G323,0)</f>
        <v>#N/A</v>
      </c>
      <c r="I323" s="16" t="e">
        <f t="shared" ca="1" si="18"/>
        <v>#N/A</v>
      </c>
      <c r="J323" s="16" t="e">
        <f t="shared" ca="1" si="19"/>
        <v>#N/A</v>
      </c>
      <c r="K323" s="16" t="e">
        <f t="shared" ca="1" si="17"/>
        <v>#N/A</v>
      </c>
    </row>
    <row r="324" spans="3:11" ht="13.5">
      <c r="C324" s="2">
        <v>310</v>
      </c>
      <c r="D324" s="26" t="str">
        <f>豚モデル!D324</f>
        <v/>
      </c>
      <c r="E324" s="41" t="e">
        <f ca="1">豚モデル!E324</f>
        <v>#N/A</v>
      </c>
      <c r="G324" s="3" t="e">
        <f t="shared" ca="1" si="16"/>
        <v>#N/A</v>
      </c>
      <c r="H324" s="3" t="e">
        <f ca="1">IF(豚硝化判定!P324&gt;豚硝化判定!$P$6,豚硝化モデル!G324,0)</f>
        <v>#N/A</v>
      </c>
      <c r="I324" s="16" t="e">
        <f t="shared" ca="1" si="18"/>
        <v>#N/A</v>
      </c>
      <c r="J324" s="16" t="e">
        <f t="shared" ca="1" si="19"/>
        <v>#N/A</v>
      </c>
      <c r="K324" s="16" t="e">
        <f t="shared" ca="1" si="17"/>
        <v>#N/A</v>
      </c>
    </row>
    <row r="325" spans="3:11" ht="13.5">
      <c r="C325" s="2">
        <v>311</v>
      </c>
      <c r="D325" s="26" t="str">
        <f>豚モデル!D325</f>
        <v/>
      </c>
      <c r="E325" s="41" t="e">
        <f ca="1">豚モデル!E325</f>
        <v>#N/A</v>
      </c>
      <c r="G325" s="3" t="e">
        <f t="shared" ca="1" si="16"/>
        <v>#N/A</v>
      </c>
      <c r="H325" s="3" t="e">
        <f ca="1">IF(豚硝化判定!P325&gt;豚硝化判定!$P$6,豚硝化モデル!G325,0)</f>
        <v>#N/A</v>
      </c>
      <c r="I325" s="16" t="e">
        <f t="shared" ca="1" si="18"/>
        <v>#N/A</v>
      </c>
      <c r="J325" s="16" t="e">
        <f t="shared" ca="1" si="19"/>
        <v>#N/A</v>
      </c>
      <c r="K325" s="16" t="e">
        <f t="shared" ca="1" si="17"/>
        <v>#N/A</v>
      </c>
    </row>
    <row r="326" spans="3:11" ht="13.5">
      <c r="C326" s="2">
        <v>312</v>
      </c>
      <c r="D326" s="26" t="str">
        <f>豚モデル!D326</f>
        <v/>
      </c>
      <c r="E326" s="41" t="e">
        <f ca="1">豚モデル!E326</f>
        <v>#N/A</v>
      </c>
      <c r="G326" s="3" t="e">
        <f t="shared" ca="1" si="16"/>
        <v>#N/A</v>
      </c>
      <c r="H326" s="3" t="e">
        <f ca="1">IF(豚硝化判定!P326&gt;豚硝化判定!$P$6,豚硝化モデル!G326,0)</f>
        <v>#N/A</v>
      </c>
      <c r="I326" s="16" t="e">
        <f t="shared" ca="1" si="18"/>
        <v>#N/A</v>
      </c>
      <c r="J326" s="16" t="e">
        <f t="shared" ca="1" si="19"/>
        <v>#N/A</v>
      </c>
      <c r="K326" s="16" t="e">
        <f t="shared" ca="1" si="17"/>
        <v>#N/A</v>
      </c>
    </row>
    <row r="327" spans="3:11" ht="13.5">
      <c r="C327" s="2">
        <v>313</v>
      </c>
      <c r="D327" s="26" t="str">
        <f>豚モデル!D327</f>
        <v/>
      </c>
      <c r="E327" s="41" t="e">
        <f ca="1">豚モデル!E327</f>
        <v>#N/A</v>
      </c>
      <c r="G327" s="3" t="e">
        <f t="shared" ca="1" si="16"/>
        <v>#N/A</v>
      </c>
      <c r="H327" s="3" t="e">
        <f ca="1">IF(豚硝化判定!P327&gt;豚硝化判定!$P$6,豚硝化モデル!G327,0)</f>
        <v>#N/A</v>
      </c>
      <c r="I327" s="16" t="e">
        <f t="shared" ca="1" si="18"/>
        <v>#N/A</v>
      </c>
      <c r="J327" s="16" t="e">
        <f t="shared" ca="1" si="19"/>
        <v>#N/A</v>
      </c>
      <c r="K327" s="16" t="e">
        <f t="shared" ca="1" si="17"/>
        <v>#N/A</v>
      </c>
    </row>
    <row r="328" spans="3:11" ht="13.5">
      <c r="C328" s="2">
        <v>314</v>
      </c>
      <c r="D328" s="26" t="str">
        <f>豚モデル!D328</f>
        <v/>
      </c>
      <c r="E328" s="41" t="e">
        <f ca="1">豚モデル!E328</f>
        <v>#N/A</v>
      </c>
      <c r="G328" s="3" t="e">
        <f t="shared" ca="1" si="16"/>
        <v>#N/A</v>
      </c>
      <c r="H328" s="3" t="e">
        <f ca="1">IF(豚硝化判定!P328&gt;豚硝化判定!$P$6,豚硝化モデル!G328,0)</f>
        <v>#N/A</v>
      </c>
      <c r="I328" s="16" t="e">
        <f t="shared" ca="1" si="18"/>
        <v>#N/A</v>
      </c>
      <c r="J328" s="16" t="e">
        <f t="shared" ca="1" si="19"/>
        <v>#N/A</v>
      </c>
      <c r="K328" s="16" t="e">
        <f t="shared" ca="1" si="17"/>
        <v>#N/A</v>
      </c>
    </row>
    <row r="329" spans="3:11" ht="13.5">
      <c r="C329" s="2">
        <v>315</v>
      </c>
      <c r="D329" s="26" t="str">
        <f>豚モデル!D329</f>
        <v/>
      </c>
      <c r="E329" s="41" t="e">
        <f ca="1">豚モデル!E329</f>
        <v>#N/A</v>
      </c>
      <c r="G329" s="3" t="e">
        <f t="shared" ca="1" si="16"/>
        <v>#N/A</v>
      </c>
      <c r="H329" s="3" t="e">
        <f ca="1">IF(豚硝化判定!P329&gt;豚硝化判定!$P$6,豚硝化モデル!G329,0)</f>
        <v>#N/A</v>
      </c>
      <c r="I329" s="16" t="e">
        <f t="shared" ca="1" si="18"/>
        <v>#N/A</v>
      </c>
      <c r="J329" s="16" t="e">
        <f t="shared" ca="1" si="19"/>
        <v>#N/A</v>
      </c>
      <c r="K329" s="16" t="e">
        <f t="shared" ca="1" si="17"/>
        <v>#N/A</v>
      </c>
    </row>
    <row r="330" spans="3:11" ht="13.5">
      <c r="C330" s="2">
        <v>316</v>
      </c>
      <c r="D330" s="26" t="str">
        <f>豚モデル!D330</f>
        <v/>
      </c>
      <c r="E330" s="41" t="e">
        <f ca="1">豚モデル!E330</f>
        <v>#N/A</v>
      </c>
      <c r="G330" s="3" t="e">
        <f t="shared" ca="1" si="16"/>
        <v>#N/A</v>
      </c>
      <c r="H330" s="3" t="e">
        <f ca="1">IF(豚硝化判定!P330&gt;豚硝化判定!$P$6,豚硝化モデル!G330,0)</f>
        <v>#N/A</v>
      </c>
      <c r="I330" s="16" t="e">
        <f t="shared" ca="1" si="18"/>
        <v>#N/A</v>
      </c>
      <c r="J330" s="16" t="e">
        <f t="shared" ca="1" si="19"/>
        <v>#N/A</v>
      </c>
      <c r="K330" s="16" t="e">
        <f t="shared" ca="1" si="17"/>
        <v>#N/A</v>
      </c>
    </row>
    <row r="331" spans="3:11" ht="13.5">
      <c r="C331" s="2">
        <v>317</v>
      </c>
      <c r="D331" s="26" t="str">
        <f>豚モデル!D331</f>
        <v/>
      </c>
      <c r="E331" s="41" t="e">
        <f ca="1">豚モデル!E331</f>
        <v>#N/A</v>
      </c>
      <c r="G331" s="3" t="e">
        <f t="shared" ca="1" si="16"/>
        <v>#N/A</v>
      </c>
      <c r="H331" s="3" t="e">
        <f ca="1">IF(豚硝化判定!P331&gt;豚硝化判定!$P$6,豚硝化モデル!G331,0)</f>
        <v>#N/A</v>
      </c>
      <c r="I331" s="16" t="e">
        <f t="shared" ca="1" si="18"/>
        <v>#N/A</v>
      </c>
      <c r="J331" s="16" t="e">
        <f t="shared" ca="1" si="19"/>
        <v>#N/A</v>
      </c>
      <c r="K331" s="16" t="e">
        <f t="shared" ca="1" si="17"/>
        <v>#N/A</v>
      </c>
    </row>
    <row r="332" spans="3:11" ht="13.5">
      <c r="C332" s="2">
        <v>318</v>
      </c>
      <c r="D332" s="26" t="str">
        <f>豚モデル!D332</f>
        <v/>
      </c>
      <c r="E332" s="41" t="e">
        <f ca="1">豚モデル!E332</f>
        <v>#N/A</v>
      </c>
      <c r="G332" s="3" t="e">
        <f t="shared" ca="1" si="16"/>
        <v>#N/A</v>
      </c>
      <c r="H332" s="3" t="e">
        <f ca="1">IF(豚硝化判定!P332&gt;豚硝化判定!$P$6,豚硝化モデル!G332,0)</f>
        <v>#N/A</v>
      </c>
      <c r="I332" s="16" t="e">
        <f t="shared" ca="1" si="18"/>
        <v>#N/A</v>
      </c>
      <c r="J332" s="16" t="e">
        <f t="shared" ca="1" si="19"/>
        <v>#N/A</v>
      </c>
      <c r="K332" s="16" t="e">
        <f t="shared" ca="1" si="17"/>
        <v>#N/A</v>
      </c>
    </row>
    <row r="333" spans="3:11" ht="13.5">
      <c r="C333" s="2">
        <v>319</v>
      </c>
      <c r="D333" s="26" t="str">
        <f>豚モデル!D333</f>
        <v/>
      </c>
      <c r="E333" s="41" t="e">
        <f ca="1">豚モデル!E333</f>
        <v>#N/A</v>
      </c>
      <c r="G333" s="3" t="e">
        <f t="shared" ca="1" si="16"/>
        <v>#N/A</v>
      </c>
      <c r="H333" s="3" t="e">
        <f ca="1">IF(豚硝化判定!P333&gt;豚硝化判定!$P$6,豚硝化モデル!G333,0)</f>
        <v>#N/A</v>
      </c>
      <c r="I333" s="16" t="e">
        <f t="shared" ca="1" si="18"/>
        <v>#N/A</v>
      </c>
      <c r="J333" s="16" t="e">
        <f t="shared" ca="1" si="19"/>
        <v>#N/A</v>
      </c>
      <c r="K333" s="16" t="e">
        <f t="shared" ca="1" si="17"/>
        <v>#N/A</v>
      </c>
    </row>
    <row r="334" spans="3:11" ht="13.5">
      <c r="C334" s="2">
        <v>320</v>
      </c>
      <c r="D334" s="26" t="str">
        <f>豚モデル!D334</f>
        <v/>
      </c>
      <c r="E334" s="41" t="e">
        <f ca="1">豚モデル!E334</f>
        <v>#N/A</v>
      </c>
      <c r="G334" s="3" t="e">
        <f t="shared" ca="1" si="16"/>
        <v>#N/A</v>
      </c>
      <c r="H334" s="3" t="e">
        <f ca="1">IF(豚硝化判定!P334&gt;豚硝化判定!$P$6,豚硝化モデル!G334,0)</f>
        <v>#N/A</v>
      </c>
      <c r="I334" s="16" t="e">
        <f t="shared" ca="1" si="18"/>
        <v>#N/A</v>
      </c>
      <c r="J334" s="16" t="e">
        <f t="shared" ca="1" si="19"/>
        <v>#N/A</v>
      </c>
      <c r="K334" s="16" t="e">
        <f t="shared" ca="1" si="17"/>
        <v>#N/A</v>
      </c>
    </row>
    <row r="335" spans="3:11" ht="13.5">
      <c r="C335" s="2">
        <v>321</v>
      </c>
      <c r="D335" s="26" t="str">
        <f>豚モデル!D335</f>
        <v/>
      </c>
      <c r="E335" s="41" t="e">
        <f ca="1">豚モデル!E335</f>
        <v>#N/A</v>
      </c>
      <c r="G335" s="3" t="e">
        <f t="shared" ref="G335:G379" ca="1" si="20">EXP($B$3*(E335-25)/(1.987*(273+E335)*298))</f>
        <v>#N/A</v>
      </c>
      <c r="H335" s="3" t="e">
        <f ca="1">IF(豚硝化判定!P335&gt;豚硝化判定!$P$6,豚硝化モデル!G335,0)</f>
        <v>#N/A</v>
      </c>
      <c r="I335" s="16" t="e">
        <f t="shared" ca="1" si="18"/>
        <v>#N/A</v>
      </c>
      <c r="J335" s="16" t="e">
        <f t="shared" ca="1" si="19"/>
        <v>#N/A</v>
      </c>
      <c r="K335" s="16" t="e">
        <f t="shared" ref="K335:K398" ca="1" si="21">J335*2</f>
        <v>#N/A</v>
      </c>
    </row>
    <row r="336" spans="3:11" ht="13.5">
      <c r="C336" s="2">
        <v>322</v>
      </c>
      <c r="D336" s="26" t="str">
        <f>豚モデル!D336</f>
        <v/>
      </c>
      <c r="E336" s="41" t="e">
        <f ca="1">豚モデル!E336</f>
        <v>#N/A</v>
      </c>
      <c r="G336" s="3" t="e">
        <f t="shared" ca="1" si="20"/>
        <v>#N/A</v>
      </c>
      <c r="H336" s="3" t="e">
        <f ca="1">IF(豚硝化判定!P336&gt;豚硝化判定!$P$6,豚硝化モデル!G336,0)</f>
        <v>#N/A</v>
      </c>
      <c r="I336" s="16" t="e">
        <f t="shared" ref="I336:I379" ca="1" si="22">I335+H335</f>
        <v>#N/A</v>
      </c>
      <c r="J336" s="16" t="e">
        <f t="shared" ref="J336:J399" ca="1" si="23">I336*$B$4</f>
        <v>#N/A</v>
      </c>
      <c r="K336" s="16" t="e">
        <f t="shared" ca="1" si="21"/>
        <v>#N/A</v>
      </c>
    </row>
    <row r="337" spans="3:11" ht="13.5">
      <c r="C337" s="2">
        <v>323</v>
      </c>
      <c r="D337" s="26" t="str">
        <f>豚モデル!D337</f>
        <v/>
      </c>
      <c r="E337" s="41" t="e">
        <f ca="1">豚モデル!E337</f>
        <v>#N/A</v>
      </c>
      <c r="G337" s="3" t="e">
        <f t="shared" ca="1" si="20"/>
        <v>#N/A</v>
      </c>
      <c r="H337" s="3" t="e">
        <f ca="1">IF(豚硝化判定!P337&gt;豚硝化判定!$P$6,豚硝化モデル!G337,0)</f>
        <v>#N/A</v>
      </c>
      <c r="I337" s="16" t="e">
        <f t="shared" ca="1" si="22"/>
        <v>#N/A</v>
      </c>
      <c r="J337" s="16" t="e">
        <f t="shared" ca="1" si="23"/>
        <v>#N/A</v>
      </c>
      <c r="K337" s="16" t="e">
        <f t="shared" ca="1" si="21"/>
        <v>#N/A</v>
      </c>
    </row>
    <row r="338" spans="3:11" ht="13.5">
      <c r="C338" s="2">
        <v>324</v>
      </c>
      <c r="D338" s="26" t="str">
        <f>豚モデル!D338</f>
        <v/>
      </c>
      <c r="E338" s="41" t="e">
        <f ca="1">豚モデル!E338</f>
        <v>#N/A</v>
      </c>
      <c r="G338" s="3" t="e">
        <f t="shared" ca="1" si="20"/>
        <v>#N/A</v>
      </c>
      <c r="H338" s="3" t="e">
        <f ca="1">IF(豚硝化判定!P338&gt;豚硝化判定!$P$6,豚硝化モデル!G338,0)</f>
        <v>#N/A</v>
      </c>
      <c r="I338" s="16" t="e">
        <f t="shared" ca="1" si="22"/>
        <v>#N/A</v>
      </c>
      <c r="J338" s="16" t="e">
        <f t="shared" ca="1" si="23"/>
        <v>#N/A</v>
      </c>
      <c r="K338" s="16" t="e">
        <f t="shared" ca="1" si="21"/>
        <v>#N/A</v>
      </c>
    </row>
    <row r="339" spans="3:11" ht="13.5">
      <c r="C339" s="2">
        <v>325</v>
      </c>
      <c r="D339" s="26" t="str">
        <f>豚モデル!D339</f>
        <v/>
      </c>
      <c r="E339" s="41" t="e">
        <f ca="1">豚モデル!E339</f>
        <v>#N/A</v>
      </c>
      <c r="G339" s="3" t="e">
        <f t="shared" ca="1" si="20"/>
        <v>#N/A</v>
      </c>
      <c r="H339" s="3" t="e">
        <f ca="1">IF(豚硝化判定!P339&gt;豚硝化判定!$P$6,豚硝化モデル!G339,0)</f>
        <v>#N/A</v>
      </c>
      <c r="I339" s="16" t="e">
        <f t="shared" ca="1" si="22"/>
        <v>#N/A</v>
      </c>
      <c r="J339" s="16" t="e">
        <f t="shared" ca="1" si="23"/>
        <v>#N/A</v>
      </c>
      <c r="K339" s="16" t="e">
        <f t="shared" ca="1" si="21"/>
        <v>#N/A</v>
      </c>
    </row>
    <row r="340" spans="3:11" ht="13.5">
      <c r="C340" s="2">
        <v>326</v>
      </c>
      <c r="D340" s="26" t="str">
        <f>豚モデル!D340</f>
        <v/>
      </c>
      <c r="E340" s="41" t="e">
        <f ca="1">豚モデル!E340</f>
        <v>#N/A</v>
      </c>
      <c r="G340" s="3" t="e">
        <f t="shared" ca="1" si="20"/>
        <v>#N/A</v>
      </c>
      <c r="H340" s="3" t="e">
        <f ca="1">IF(豚硝化判定!P340&gt;豚硝化判定!$P$6,豚硝化モデル!G340,0)</f>
        <v>#N/A</v>
      </c>
      <c r="I340" s="16" t="e">
        <f t="shared" ca="1" si="22"/>
        <v>#N/A</v>
      </c>
      <c r="J340" s="16" t="e">
        <f t="shared" ca="1" si="23"/>
        <v>#N/A</v>
      </c>
      <c r="K340" s="16" t="e">
        <f t="shared" ca="1" si="21"/>
        <v>#N/A</v>
      </c>
    </row>
    <row r="341" spans="3:11" ht="13.5">
      <c r="C341" s="2">
        <v>327</v>
      </c>
      <c r="D341" s="26" t="str">
        <f>豚モデル!D341</f>
        <v/>
      </c>
      <c r="E341" s="41" t="e">
        <f ca="1">豚モデル!E341</f>
        <v>#N/A</v>
      </c>
      <c r="G341" s="3" t="e">
        <f t="shared" ca="1" si="20"/>
        <v>#N/A</v>
      </c>
      <c r="H341" s="3" t="e">
        <f ca="1">IF(豚硝化判定!P341&gt;豚硝化判定!$P$6,豚硝化モデル!G341,0)</f>
        <v>#N/A</v>
      </c>
      <c r="I341" s="16" t="e">
        <f t="shared" ca="1" si="22"/>
        <v>#N/A</v>
      </c>
      <c r="J341" s="16" t="e">
        <f t="shared" ca="1" si="23"/>
        <v>#N/A</v>
      </c>
      <c r="K341" s="16" t="e">
        <f t="shared" ca="1" si="21"/>
        <v>#N/A</v>
      </c>
    </row>
    <row r="342" spans="3:11" ht="13.5">
      <c r="C342" s="2">
        <v>328</v>
      </c>
      <c r="D342" s="26" t="str">
        <f>豚モデル!D342</f>
        <v/>
      </c>
      <c r="E342" s="41" t="e">
        <f ca="1">豚モデル!E342</f>
        <v>#N/A</v>
      </c>
      <c r="G342" s="3" t="e">
        <f t="shared" ca="1" si="20"/>
        <v>#N/A</v>
      </c>
      <c r="H342" s="3" t="e">
        <f ca="1">IF(豚硝化判定!P342&gt;豚硝化判定!$P$6,豚硝化モデル!G342,0)</f>
        <v>#N/A</v>
      </c>
      <c r="I342" s="16" t="e">
        <f t="shared" ca="1" si="22"/>
        <v>#N/A</v>
      </c>
      <c r="J342" s="16" t="e">
        <f t="shared" ca="1" si="23"/>
        <v>#N/A</v>
      </c>
      <c r="K342" s="16" t="e">
        <f t="shared" ca="1" si="21"/>
        <v>#N/A</v>
      </c>
    </row>
    <row r="343" spans="3:11" ht="13.5">
      <c r="C343" s="2">
        <v>329</v>
      </c>
      <c r="D343" s="26" t="str">
        <f>豚モデル!D343</f>
        <v/>
      </c>
      <c r="E343" s="41" t="e">
        <f ca="1">豚モデル!E343</f>
        <v>#N/A</v>
      </c>
      <c r="G343" s="3" t="e">
        <f t="shared" ca="1" si="20"/>
        <v>#N/A</v>
      </c>
      <c r="H343" s="3" t="e">
        <f ca="1">IF(豚硝化判定!P343&gt;豚硝化判定!$P$6,豚硝化モデル!G343,0)</f>
        <v>#N/A</v>
      </c>
      <c r="I343" s="16" t="e">
        <f t="shared" ca="1" si="22"/>
        <v>#N/A</v>
      </c>
      <c r="J343" s="16" t="e">
        <f t="shared" ca="1" si="23"/>
        <v>#N/A</v>
      </c>
      <c r="K343" s="16" t="e">
        <f t="shared" ca="1" si="21"/>
        <v>#N/A</v>
      </c>
    </row>
    <row r="344" spans="3:11" ht="13.5">
      <c r="C344" s="2">
        <v>330</v>
      </c>
      <c r="D344" s="26" t="str">
        <f>豚モデル!D344</f>
        <v/>
      </c>
      <c r="E344" s="41" t="e">
        <f ca="1">豚モデル!E344</f>
        <v>#N/A</v>
      </c>
      <c r="G344" s="3" t="e">
        <f t="shared" ca="1" si="20"/>
        <v>#N/A</v>
      </c>
      <c r="H344" s="3" t="e">
        <f ca="1">IF(豚硝化判定!P344&gt;豚硝化判定!$P$6,豚硝化モデル!G344,0)</f>
        <v>#N/A</v>
      </c>
      <c r="I344" s="16" t="e">
        <f t="shared" ca="1" si="22"/>
        <v>#N/A</v>
      </c>
      <c r="J344" s="16" t="e">
        <f t="shared" ca="1" si="23"/>
        <v>#N/A</v>
      </c>
      <c r="K344" s="16" t="e">
        <f t="shared" ca="1" si="21"/>
        <v>#N/A</v>
      </c>
    </row>
    <row r="345" spans="3:11" ht="13.5">
      <c r="C345" s="2">
        <v>331</v>
      </c>
      <c r="D345" s="26" t="str">
        <f>豚モデル!D345</f>
        <v/>
      </c>
      <c r="E345" s="41" t="e">
        <f ca="1">豚モデル!E345</f>
        <v>#N/A</v>
      </c>
      <c r="G345" s="3" t="e">
        <f t="shared" ca="1" si="20"/>
        <v>#N/A</v>
      </c>
      <c r="H345" s="3" t="e">
        <f ca="1">IF(豚硝化判定!P345&gt;豚硝化判定!$P$6,豚硝化モデル!G345,0)</f>
        <v>#N/A</v>
      </c>
      <c r="I345" s="16" t="e">
        <f t="shared" ca="1" si="22"/>
        <v>#N/A</v>
      </c>
      <c r="J345" s="16" t="e">
        <f t="shared" ca="1" si="23"/>
        <v>#N/A</v>
      </c>
      <c r="K345" s="16" t="e">
        <f t="shared" ca="1" si="21"/>
        <v>#N/A</v>
      </c>
    </row>
    <row r="346" spans="3:11" ht="13.5">
      <c r="C346" s="2">
        <v>332</v>
      </c>
      <c r="D346" s="26" t="str">
        <f>豚モデル!D346</f>
        <v/>
      </c>
      <c r="E346" s="41" t="e">
        <f ca="1">豚モデル!E346</f>
        <v>#N/A</v>
      </c>
      <c r="G346" s="3" t="e">
        <f t="shared" ca="1" si="20"/>
        <v>#N/A</v>
      </c>
      <c r="H346" s="3" t="e">
        <f ca="1">IF(豚硝化判定!P346&gt;豚硝化判定!$P$6,豚硝化モデル!G346,0)</f>
        <v>#N/A</v>
      </c>
      <c r="I346" s="16" t="e">
        <f t="shared" ca="1" si="22"/>
        <v>#N/A</v>
      </c>
      <c r="J346" s="16" t="e">
        <f t="shared" ca="1" si="23"/>
        <v>#N/A</v>
      </c>
      <c r="K346" s="16" t="e">
        <f t="shared" ca="1" si="21"/>
        <v>#N/A</v>
      </c>
    </row>
    <row r="347" spans="3:11" ht="13.5">
      <c r="C347" s="2">
        <v>333</v>
      </c>
      <c r="D347" s="26" t="str">
        <f>豚モデル!D347</f>
        <v/>
      </c>
      <c r="E347" s="41" t="e">
        <f ca="1">豚モデル!E347</f>
        <v>#N/A</v>
      </c>
      <c r="G347" s="3" t="e">
        <f t="shared" ca="1" si="20"/>
        <v>#N/A</v>
      </c>
      <c r="H347" s="3" t="e">
        <f ca="1">IF(豚硝化判定!P347&gt;豚硝化判定!$P$6,豚硝化モデル!G347,0)</f>
        <v>#N/A</v>
      </c>
      <c r="I347" s="16" t="e">
        <f t="shared" ca="1" si="22"/>
        <v>#N/A</v>
      </c>
      <c r="J347" s="16" t="e">
        <f t="shared" ca="1" si="23"/>
        <v>#N/A</v>
      </c>
      <c r="K347" s="16" t="e">
        <f t="shared" ca="1" si="21"/>
        <v>#N/A</v>
      </c>
    </row>
    <row r="348" spans="3:11" ht="13.5">
      <c r="C348" s="2">
        <v>334</v>
      </c>
      <c r="D348" s="26" t="str">
        <f>豚モデル!D348</f>
        <v/>
      </c>
      <c r="E348" s="41" t="e">
        <f ca="1">豚モデル!E348</f>
        <v>#N/A</v>
      </c>
      <c r="G348" s="3" t="e">
        <f t="shared" ca="1" si="20"/>
        <v>#N/A</v>
      </c>
      <c r="H348" s="3" t="e">
        <f ca="1">IF(豚硝化判定!P348&gt;豚硝化判定!$P$6,豚硝化モデル!G348,0)</f>
        <v>#N/A</v>
      </c>
      <c r="I348" s="16" t="e">
        <f t="shared" ca="1" si="22"/>
        <v>#N/A</v>
      </c>
      <c r="J348" s="16" t="e">
        <f t="shared" ca="1" si="23"/>
        <v>#N/A</v>
      </c>
      <c r="K348" s="16" t="e">
        <f t="shared" ca="1" si="21"/>
        <v>#N/A</v>
      </c>
    </row>
    <row r="349" spans="3:11" ht="13.5">
      <c r="C349" s="2">
        <v>335</v>
      </c>
      <c r="D349" s="26" t="str">
        <f>豚モデル!D349</f>
        <v/>
      </c>
      <c r="E349" s="41" t="e">
        <f ca="1">豚モデル!E349</f>
        <v>#N/A</v>
      </c>
      <c r="G349" s="3" t="e">
        <f t="shared" ca="1" si="20"/>
        <v>#N/A</v>
      </c>
      <c r="H349" s="3" t="e">
        <f ca="1">IF(豚硝化判定!P349&gt;豚硝化判定!$P$6,豚硝化モデル!G349,0)</f>
        <v>#N/A</v>
      </c>
      <c r="I349" s="16" t="e">
        <f t="shared" ca="1" si="22"/>
        <v>#N/A</v>
      </c>
      <c r="J349" s="16" t="e">
        <f t="shared" ca="1" si="23"/>
        <v>#N/A</v>
      </c>
      <c r="K349" s="16" t="e">
        <f t="shared" ca="1" si="21"/>
        <v>#N/A</v>
      </c>
    </row>
    <row r="350" spans="3:11" ht="13.5">
      <c r="C350" s="2">
        <v>336</v>
      </c>
      <c r="D350" s="26" t="str">
        <f>豚モデル!D350</f>
        <v/>
      </c>
      <c r="E350" s="41" t="e">
        <f ca="1">豚モデル!E350</f>
        <v>#N/A</v>
      </c>
      <c r="G350" s="3" t="e">
        <f t="shared" ca="1" si="20"/>
        <v>#N/A</v>
      </c>
      <c r="H350" s="3" t="e">
        <f ca="1">IF(豚硝化判定!P350&gt;豚硝化判定!$P$6,豚硝化モデル!G350,0)</f>
        <v>#N/A</v>
      </c>
      <c r="I350" s="16" t="e">
        <f t="shared" ca="1" si="22"/>
        <v>#N/A</v>
      </c>
      <c r="J350" s="16" t="e">
        <f t="shared" ca="1" si="23"/>
        <v>#N/A</v>
      </c>
      <c r="K350" s="16" t="e">
        <f t="shared" ca="1" si="21"/>
        <v>#N/A</v>
      </c>
    </row>
    <row r="351" spans="3:11" ht="13.5">
      <c r="C351" s="2">
        <v>337</v>
      </c>
      <c r="D351" s="26" t="str">
        <f>豚モデル!D351</f>
        <v/>
      </c>
      <c r="E351" s="41" t="e">
        <f ca="1">豚モデル!E351</f>
        <v>#N/A</v>
      </c>
      <c r="G351" s="3" t="e">
        <f t="shared" ca="1" si="20"/>
        <v>#N/A</v>
      </c>
      <c r="H351" s="3" t="e">
        <f ca="1">IF(豚硝化判定!P351&gt;豚硝化判定!$P$6,豚硝化モデル!G351,0)</f>
        <v>#N/A</v>
      </c>
      <c r="I351" s="16" t="e">
        <f t="shared" ca="1" si="22"/>
        <v>#N/A</v>
      </c>
      <c r="J351" s="16" t="e">
        <f t="shared" ca="1" si="23"/>
        <v>#N/A</v>
      </c>
      <c r="K351" s="16" t="e">
        <f t="shared" ca="1" si="21"/>
        <v>#N/A</v>
      </c>
    </row>
    <row r="352" spans="3:11" ht="13.5">
      <c r="C352" s="2">
        <v>338</v>
      </c>
      <c r="D352" s="26" t="str">
        <f>豚モデル!D352</f>
        <v/>
      </c>
      <c r="E352" s="41" t="e">
        <f ca="1">豚モデル!E352</f>
        <v>#N/A</v>
      </c>
      <c r="G352" s="3" t="e">
        <f t="shared" ca="1" si="20"/>
        <v>#N/A</v>
      </c>
      <c r="H352" s="3" t="e">
        <f ca="1">IF(豚硝化判定!P352&gt;豚硝化判定!$P$6,豚硝化モデル!G352,0)</f>
        <v>#N/A</v>
      </c>
      <c r="I352" s="16" t="e">
        <f t="shared" ca="1" si="22"/>
        <v>#N/A</v>
      </c>
      <c r="J352" s="16" t="e">
        <f t="shared" ca="1" si="23"/>
        <v>#N/A</v>
      </c>
      <c r="K352" s="16" t="e">
        <f t="shared" ca="1" si="21"/>
        <v>#N/A</v>
      </c>
    </row>
    <row r="353" spans="3:11" ht="13.5">
      <c r="C353" s="2">
        <v>339</v>
      </c>
      <c r="D353" s="26" t="str">
        <f>豚モデル!D353</f>
        <v/>
      </c>
      <c r="E353" s="41" t="e">
        <f ca="1">豚モデル!E353</f>
        <v>#N/A</v>
      </c>
      <c r="G353" s="3" t="e">
        <f t="shared" ca="1" si="20"/>
        <v>#N/A</v>
      </c>
      <c r="H353" s="3" t="e">
        <f ca="1">IF(豚硝化判定!P353&gt;豚硝化判定!$P$6,豚硝化モデル!G353,0)</f>
        <v>#N/A</v>
      </c>
      <c r="I353" s="16" t="e">
        <f t="shared" ca="1" si="22"/>
        <v>#N/A</v>
      </c>
      <c r="J353" s="16" t="e">
        <f t="shared" ca="1" si="23"/>
        <v>#N/A</v>
      </c>
      <c r="K353" s="16" t="e">
        <f t="shared" ca="1" si="21"/>
        <v>#N/A</v>
      </c>
    </row>
    <row r="354" spans="3:11" ht="13.5">
      <c r="C354" s="2">
        <v>340</v>
      </c>
      <c r="D354" s="26" t="str">
        <f>豚モデル!D354</f>
        <v/>
      </c>
      <c r="E354" s="41" t="e">
        <f ca="1">豚モデル!E354</f>
        <v>#N/A</v>
      </c>
      <c r="G354" s="3" t="e">
        <f t="shared" ca="1" si="20"/>
        <v>#N/A</v>
      </c>
      <c r="H354" s="3" t="e">
        <f ca="1">IF(豚硝化判定!P354&gt;豚硝化判定!$P$6,豚硝化モデル!G354,0)</f>
        <v>#N/A</v>
      </c>
      <c r="I354" s="16" t="e">
        <f t="shared" ca="1" si="22"/>
        <v>#N/A</v>
      </c>
      <c r="J354" s="16" t="e">
        <f t="shared" ca="1" si="23"/>
        <v>#N/A</v>
      </c>
      <c r="K354" s="16" t="e">
        <f t="shared" ca="1" si="21"/>
        <v>#N/A</v>
      </c>
    </row>
    <row r="355" spans="3:11" ht="13.5">
      <c r="C355" s="2">
        <v>341</v>
      </c>
      <c r="D355" s="26" t="str">
        <f>豚モデル!D355</f>
        <v/>
      </c>
      <c r="E355" s="41" t="e">
        <f ca="1">豚モデル!E355</f>
        <v>#N/A</v>
      </c>
      <c r="G355" s="3" t="e">
        <f t="shared" ca="1" si="20"/>
        <v>#N/A</v>
      </c>
      <c r="H355" s="3" t="e">
        <f ca="1">IF(豚硝化判定!P355&gt;豚硝化判定!$P$6,豚硝化モデル!G355,0)</f>
        <v>#N/A</v>
      </c>
      <c r="I355" s="16" t="e">
        <f t="shared" ca="1" si="22"/>
        <v>#N/A</v>
      </c>
      <c r="J355" s="16" t="e">
        <f t="shared" ca="1" si="23"/>
        <v>#N/A</v>
      </c>
      <c r="K355" s="16" t="e">
        <f t="shared" ca="1" si="21"/>
        <v>#N/A</v>
      </c>
    </row>
    <row r="356" spans="3:11" ht="13.5">
      <c r="C356" s="2">
        <v>342</v>
      </c>
      <c r="D356" s="26" t="str">
        <f>豚モデル!D356</f>
        <v/>
      </c>
      <c r="E356" s="41" t="e">
        <f ca="1">豚モデル!E356</f>
        <v>#N/A</v>
      </c>
      <c r="G356" s="3" t="e">
        <f t="shared" ca="1" si="20"/>
        <v>#N/A</v>
      </c>
      <c r="H356" s="3" t="e">
        <f ca="1">IF(豚硝化判定!P356&gt;豚硝化判定!$P$6,豚硝化モデル!G356,0)</f>
        <v>#N/A</v>
      </c>
      <c r="I356" s="16" t="e">
        <f t="shared" ca="1" si="22"/>
        <v>#N/A</v>
      </c>
      <c r="J356" s="16" t="e">
        <f t="shared" ca="1" si="23"/>
        <v>#N/A</v>
      </c>
      <c r="K356" s="16" t="e">
        <f t="shared" ca="1" si="21"/>
        <v>#N/A</v>
      </c>
    </row>
    <row r="357" spans="3:11" ht="13.5">
      <c r="C357" s="2">
        <v>343</v>
      </c>
      <c r="D357" s="26" t="str">
        <f>豚モデル!D357</f>
        <v/>
      </c>
      <c r="E357" s="41" t="e">
        <f ca="1">豚モデル!E357</f>
        <v>#N/A</v>
      </c>
      <c r="G357" s="3" t="e">
        <f t="shared" ca="1" si="20"/>
        <v>#N/A</v>
      </c>
      <c r="H357" s="3" t="e">
        <f ca="1">IF(豚硝化判定!P357&gt;豚硝化判定!$P$6,豚硝化モデル!G357,0)</f>
        <v>#N/A</v>
      </c>
      <c r="I357" s="16" t="e">
        <f t="shared" ca="1" si="22"/>
        <v>#N/A</v>
      </c>
      <c r="J357" s="16" t="e">
        <f t="shared" ca="1" si="23"/>
        <v>#N/A</v>
      </c>
      <c r="K357" s="16" t="e">
        <f t="shared" ca="1" si="21"/>
        <v>#N/A</v>
      </c>
    </row>
    <row r="358" spans="3:11" ht="13.5">
      <c r="C358" s="2">
        <v>344</v>
      </c>
      <c r="D358" s="26" t="str">
        <f>豚モデル!D358</f>
        <v/>
      </c>
      <c r="E358" s="41" t="e">
        <f ca="1">豚モデル!E358</f>
        <v>#N/A</v>
      </c>
      <c r="G358" s="3" t="e">
        <f t="shared" ca="1" si="20"/>
        <v>#N/A</v>
      </c>
      <c r="H358" s="3" t="e">
        <f ca="1">IF(豚硝化判定!P358&gt;豚硝化判定!$P$6,豚硝化モデル!G358,0)</f>
        <v>#N/A</v>
      </c>
      <c r="I358" s="16" t="e">
        <f t="shared" ca="1" si="22"/>
        <v>#N/A</v>
      </c>
      <c r="J358" s="16" t="e">
        <f t="shared" ca="1" si="23"/>
        <v>#N/A</v>
      </c>
      <c r="K358" s="16" t="e">
        <f t="shared" ca="1" si="21"/>
        <v>#N/A</v>
      </c>
    </row>
    <row r="359" spans="3:11" ht="13.5">
      <c r="C359" s="2">
        <v>345</v>
      </c>
      <c r="D359" s="26" t="str">
        <f>豚モデル!D359</f>
        <v/>
      </c>
      <c r="E359" s="41" t="e">
        <f ca="1">豚モデル!E359</f>
        <v>#N/A</v>
      </c>
      <c r="G359" s="3" t="e">
        <f t="shared" ca="1" si="20"/>
        <v>#N/A</v>
      </c>
      <c r="H359" s="3" t="e">
        <f ca="1">IF(豚硝化判定!P359&gt;豚硝化判定!$P$6,豚硝化モデル!G359,0)</f>
        <v>#N/A</v>
      </c>
      <c r="I359" s="16" t="e">
        <f t="shared" ca="1" si="22"/>
        <v>#N/A</v>
      </c>
      <c r="J359" s="16" t="e">
        <f t="shared" ca="1" si="23"/>
        <v>#N/A</v>
      </c>
      <c r="K359" s="16" t="e">
        <f t="shared" ca="1" si="21"/>
        <v>#N/A</v>
      </c>
    </row>
    <row r="360" spans="3:11" ht="13.5">
      <c r="C360" s="2">
        <v>346</v>
      </c>
      <c r="D360" s="26" t="str">
        <f>豚モデル!D360</f>
        <v/>
      </c>
      <c r="E360" s="41" t="e">
        <f ca="1">豚モデル!E360</f>
        <v>#N/A</v>
      </c>
      <c r="G360" s="3" t="e">
        <f t="shared" ca="1" si="20"/>
        <v>#N/A</v>
      </c>
      <c r="H360" s="3" t="e">
        <f ca="1">IF(豚硝化判定!P360&gt;豚硝化判定!$P$6,豚硝化モデル!G360,0)</f>
        <v>#N/A</v>
      </c>
      <c r="I360" s="16" t="e">
        <f t="shared" ca="1" si="22"/>
        <v>#N/A</v>
      </c>
      <c r="J360" s="16" t="e">
        <f t="shared" ca="1" si="23"/>
        <v>#N/A</v>
      </c>
      <c r="K360" s="16" t="e">
        <f t="shared" ca="1" si="21"/>
        <v>#N/A</v>
      </c>
    </row>
    <row r="361" spans="3:11" ht="13.5">
      <c r="C361" s="2">
        <v>347</v>
      </c>
      <c r="D361" s="26" t="str">
        <f>豚モデル!D361</f>
        <v/>
      </c>
      <c r="E361" s="41" t="e">
        <f ca="1">豚モデル!E361</f>
        <v>#N/A</v>
      </c>
      <c r="G361" s="3" t="e">
        <f t="shared" ca="1" si="20"/>
        <v>#N/A</v>
      </c>
      <c r="H361" s="3" t="e">
        <f ca="1">IF(豚硝化判定!P361&gt;豚硝化判定!$P$6,豚硝化モデル!G361,0)</f>
        <v>#N/A</v>
      </c>
      <c r="I361" s="16" t="e">
        <f t="shared" ca="1" si="22"/>
        <v>#N/A</v>
      </c>
      <c r="J361" s="16" t="e">
        <f t="shared" ca="1" si="23"/>
        <v>#N/A</v>
      </c>
      <c r="K361" s="16" t="e">
        <f t="shared" ca="1" si="21"/>
        <v>#N/A</v>
      </c>
    </row>
    <row r="362" spans="3:11" ht="13.5">
      <c r="C362" s="2">
        <v>348</v>
      </c>
      <c r="D362" s="26" t="str">
        <f>豚モデル!D362</f>
        <v/>
      </c>
      <c r="E362" s="41" t="e">
        <f ca="1">豚モデル!E362</f>
        <v>#N/A</v>
      </c>
      <c r="G362" s="3" t="e">
        <f t="shared" ca="1" si="20"/>
        <v>#N/A</v>
      </c>
      <c r="H362" s="3" t="e">
        <f ca="1">IF(豚硝化判定!P362&gt;豚硝化判定!$P$6,豚硝化モデル!G362,0)</f>
        <v>#N/A</v>
      </c>
      <c r="I362" s="16" t="e">
        <f t="shared" ca="1" si="22"/>
        <v>#N/A</v>
      </c>
      <c r="J362" s="16" t="e">
        <f t="shared" ca="1" si="23"/>
        <v>#N/A</v>
      </c>
      <c r="K362" s="16" t="e">
        <f t="shared" ca="1" si="21"/>
        <v>#N/A</v>
      </c>
    </row>
    <row r="363" spans="3:11" ht="13.5">
      <c r="C363" s="2">
        <v>349</v>
      </c>
      <c r="D363" s="26" t="str">
        <f>豚モデル!D363</f>
        <v/>
      </c>
      <c r="E363" s="41" t="e">
        <f ca="1">豚モデル!E363</f>
        <v>#N/A</v>
      </c>
      <c r="G363" s="3" t="e">
        <f t="shared" ca="1" si="20"/>
        <v>#N/A</v>
      </c>
      <c r="H363" s="3" t="e">
        <f ca="1">IF(豚硝化判定!P363&gt;豚硝化判定!$P$6,豚硝化モデル!G363,0)</f>
        <v>#N/A</v>
      </c>
      <c r="I363" s="16" t="e">
        <f t="shared" ca="1" si="22"/>
        <v>#N/A</v>
      </c>
      <c r="J363" s="16" t="e">
        <f t="shared" ca="1" si="23"/>
        <v>#N/A</v>
      </c>
      <c r="K363" s="16" t="e">
        <f t="shared" ca="1" si="21"/>
        <v>#N/A</v>
      </c>
    </row>
    <row r="364" spans="3:11" ht="13.5">
      <c r="C364" s="2">
        <v>350</v>
      </c>
      <c r="D364" s="26" t="str">
        <f>豚モデル!D364</f>
        <v/>
      </c>
      <c r="E364" s="41" t="e">
        <f ca="1">豚モデル!E364</f>
        <v>#N/A</v>
      </c>
      <c r="G364" s="3" t="e">
        <f t="shared" ca="1" si="20"/>
        <v>#N/A</v>
      </c>
      <c r="H364" s="3" t="e">
        <f ca="1">IF(豚硝化判定!P364&gt;豚硝化判定!$P$6,豚硝化モデル!G364,0)</f>
        <v>#N/A</v>
      </c>
      <c r="I364" s="16" t="e">
        <f t="shared" ca="1" si="22"/>
        <v>#N/A</v>
      </c>
      <c r="J364" s="16" t="e">
        <f t="shared" ca="1" si="23"/>
        <v>#N/A</v>
      </c>
      <c r="K364" s="16" t="e">
        <f t="shared" ca="1" si="21"/>
        <v>#N/A</v>
      </c>
    </row>
    <row r="365" spans="3:11" ht="13.5">
      <c r="C365" s="2">
        <v>351</v>
      </c>
      <c r="D365" s="26" t="str">
        <f>豚モデル!D365</f>
        <v/>
      </c>
      <c r="E365" s="41" t="e">
        <f ca="1">豚モデル!E365</f>
        <v>#N/A</v>
      </c>
      <c r="G365" s="3" t="e">
        <f t="shared" ca="1" si="20"/>
        <v>#N/A</v>
      </c>
      <c r="H365" s="3" t="e">
        <f ca="1">IF(豚硝化判定!P365&gt;豚硝化判定!$P$6,豚硝化モデル!G365,0)</f>
        <v>#N/A</v>
      </c>
      <c r="I365" s="16" t="e">
        <f t="shared" ca="1" si="22"/>
        <v>#N/A</v>
      </c>
      <c r="J365" s="16" t="e">
        <f t="shared" ca="1" si="23"/>
        <v>#N/A</v>
      </c>
      <c r="K365" s="16" t="e">
        <f t="shared" ca="1" si="21"/>
        <v>#N/A</v>
      </c>
    </row>
    <row r="366" spans="3:11" ht="13.5">
      <c r="C366" s="2">
        <v>352</v>
      </c>
      <c r="D366" s="26" t="str">
        <f>豚モデル!D366</f>
        <v/>
      </c>
      <c r="E366" s="41" t="e">
        <f ca="1">豚モデル!E366</f>
        <v>#N/A</v>
      </c>
      <c r="G366" s="3" t="e">
        <f t="shared" ca="1" si="20"/>
        <v>#N/A</v>
      </c>
      <c r="H366" s="3" t="e">
        <f ca="1">IF(豚硝化判定!P366&gt;豚硝化判定!$P$6,豚硝化モデル!G366,0)</f>
        <v>#N/A</v>
      </c>
      <c r="I366" s="16" t="e">
        <f t="shared" ca="1" si="22"/>
        <v>#N/A</v>
      </c>
      <c r="J366" s="16" t="e">
        <f t="shared" ca="1" si="23"/>
        <v>#N/A</v>
      </c>
      <c r="K366" s="16" t="e">
        <f t="shared" ca="1" si="21"/>
        <v>#N/A</v>
      </c>
    </row>
    <row r="367" spans="3:11" ht="13.5">
      <c r="C367" s="2">
        <v>353</v>
      </c>
      <c r="D367" s="26" t="str">
        <f>豚モデル!D367</f>
        <v/>
      </c>
      <c r="E367" s="41" t="e">
        <f ca="1">豚モデル!E367</f>
        <v>#N/A</v>
      </c>
      <c r="G367" s="3" t="e">
        <f t="shared" ca="1" si="20"/>
        <v>#N/A</v>
      </c>
      <c r="H367" s="3" t="e">
        <f ca="1">IF(豚硝化判定!P367&gt;豚硝化判定!$P$6,豚硝化モデル!G367,0)</f>
        <v>#N/A</v>
      </c>
      <c r="I367" s="16" t="e">
        <f t="shared" ca="1" si="22"/>
        <v>#N/A</v>
      </c>
      <c r="J367" s="16" t="e">
        <f t="shared" ca="1" si="23"/>
        <v>#N/A</v>
      </c>
      <c r="K367" s="16" t="e">
        <f t="shared" ca="1" si="21"/>
        <v>#N/A</v>
      </c>
    </row>
    <row r="368" spans="3:11" ht="13.5">
      <c r="C368" s="2">
        <v>354</v>
      </c>
      <c r="D368" s="26" t="str">
        <f>豚モデル!D368</f>
        <v/>
      </c>
      <c r="E368" s="41" t="e">
        <f ca="1">豚モデル!E368</f>
        <v>#N/A</v>
      </c>
      <c r="G368" s="3" t="e">
        <f t="shared" ca="1" si="20"/>
        <v>#N/A</v>
      </c>
      <c r="H368" s="3" t="e">
        <f ca="1">IF(豚硝化判定!P368&gt;豚硝化判定!$P$6,豚硝化モデル!G368,0)</f>
        <v>#N/A</v>
      </c>
      <c r="I368" s="16" t="e">
        <f t="shared" ca="1" si="22"/>
        <v>#N/A</v>
      </c>
      <c r="J368" s="16" t="e">
        <f t="shared" ca="1" si="23"/>
        <v>#N/A</v>
      </c>
      <c r="K368" s="16" t="e">
        <f t="shared" ca="1" si="21"/>
        <v>#N/A</v>
      </c>
    </row>
    <row r="369" spans="3:11" ht="13.5">
      <c r="C369" s="2">
        <v>355</v>
      </c>
      <c r="D369" s="26" t="str">
        <f>豚モデル!D369</f>
        <v/>
      </c>
      <c r="E369" s="41" t="e">
        <f ca="1">豚モデル!E369</f>
        <v>#N/A</v>
      </c>
      <c r="G369" s="3" t="e">
        <f t="shared" ca="1" si="20"/>
        <v>#N/A</v>
      </c>
      <c r="H369" s="3" t="e">
        <f ca="1">IF(豚硝化判定!P369&gt;豚硝化判定!$P$6,豚硝化モデル!G369,0)</f>
        <v>#N/A</v>
      </c>
      <c r="I369" s="16" t="e">
        <f t="shared" ca="1" si="22"/>
        <v>#N/A</v>
      </c>
      <c r="J369" s="16" t="e">
        <f t="shared" ca="1" si="23"/>
        <v>#N/A</v>
      </c>
      <c r="K369" s="16" t="e">
        <f t="shared" ca="1" si="21"/>
        <v>#N/A</v>
      </c>
    </row>
    <row r="370" spans="3:11" ht="13.5">
      <c r="C370" s="2">
        <v>356</v>
      </c>
      <c r="D370" s="26" t="str">
        <f>豚モデル!D370</f>
        <v/>
      </c>
      <c r="E370" s="41" t="e">
        <f ca="1">豚モデル!E370</f>
        <v>#N/A</v>
      </c>
      <c r="G370" s="3" t="e">
        <f t="shared" ca="1" si="20"/>
        <v>#N/A</v>
      </c>
      <c r="H370" s="3" t="e">
        <f ca="1">IF(豚硝化判定!P370&gt;豚硝化判定!$P$6,豚硝化モデル!G370,0)</f>
        <v>#N/A</v>
      </c>
      <c r="I370" s="16" t="e">
        <f t="shared" ca="1" si="22"/>
        <v>#N/A</v>
      </c>
      <c r="J370" s="16" t="e">
        <f t="shared" ca="1" si="23"/>
        <v>#N/A</v>
      </c>
      <c r="K370" s="16" t="e">
        <f t="shared" ca="1" si="21"/>
        <v>#N/A</v>
      </c>
    </row>
    <row r="371" spans="3:11" ht="13.5">
      <c r="C371" s="2">
        <v>357</v>
      </c>
      <c r="D371" s="26" t="str">
        <f>豚モデル!D371</f>
        <v/>
      </c>
      <c r="E371" s="41" t="e">
        <f ca="1">豚モデル!E371</f>
        <v>#N/A</v>
      </c>
      <c r="G371" s="3" t="e">
        <f t="shared" ca="1" si="20"/>
        <v>#N/A</v>
      </c>
      <c r="H371" s="3" t="e">
        <f ca="1">IF(豚硝化判定!P371&gt;豚硝化判定!$P$6,豚硝化モデル!G371,0)</f>
        <v>#N/A</v>
      </c>
      <c r="I371" s="16" t="e">
        <f t="shared" ca="1" si="22"/>
        <v>#N/A</v>
      </c>
      <c r="J371" s="16" t="e">
        <f t="shared" ca="1" si="23"/>
        <v>#N/A</v>
      </c>
      <c r="K371" s="16" t="e">
        <f t="shared" ca="1" si="21"/>
        <v>#N/A</v>
      </c>
    </row>
    <row r="372" spans="3:11" ht="13.5">
      <c r="C372" s="2">
        <v>358</v>
      </c>
      <c r="D372" s="26" t="str">
        <f>豚モデル!D372</f>
        <v/>
      </c>
      <c r="E372" s="41" t="e">
        <f ca="1">豚モデル!E372</f>
        <v>#N/A</v>
      </c>
      <c r="G372" s="3" t="e">
        <f t="shared" ca="1" si="20"/>
        <v>#N/A</v>
      </c>
      <c r="H372" s="3" t="e">
        <f ca="1">IF(豚硝化判定!P372&gt;豚硝化判定!$P$6,豚硝化モデル!G372,0)</f>
        <v>#N/A</v>
      </c>
      <c r="I372" s="16" t="e">
        <f t="shared" ca="1" si="22"/>
        <v>#N/A</v>
      </c>
      <c r="J372" s="16" t="e">
        <f t="shared" ca="1" si="23"/>
        <v>#N/A</v>
      </c>
      <c r="K372" s="16" t="e">
        <f t="shared" ca="1" si="21"/>
        <v>#N/A</v>
      </c>
    </row>
    <row r="373" spans="3:11" ht="13.5">
      <c r="C373" s="2">
        <v>359</v>
      </c>
      <c r="D373" s="26" t="str">
        <f>豚モデル!D373</f>
        <v/>
      </c>
      <c r="E373" s="41" t="e">
        <f ca="1">豚モデル!E373</f>
        <v>#N/A</v>
      </c>
      <c r="G373" s="3" t="e">
        <f t="shared" ca="1" si="20"/>
        <v>#N/A</v>
      </c>
      <c r="H373" s="3" t="e">
        <f ca="1">IF(豚硝化判定!P373&gt;豚硝化判定!$P$6,豚硝化モデル!G373,0)</f>
        <v>#N/A</v>
      </c>
      <c r="I373" s="16" t="e">
        <f t="shared" ca="1" si="22"/>
        <v>#N/A</v>
      </c>
      <c r="J373" s="16" t="e">
        <f t="shared" ca="1" si="23"/>
        <v>#N/A</v>
      </c>
      <c r="K373" s="16" t="e">
        <f t="shared" ca="1" si="21"/>
        <v>#N/A</v>
      </c>
    </row>
    <row r="374" spans="3:11" ht="13.5">
      <c r="C374" s="2">
        <v>360</v>
      </c>
      <c r="D374" s="26" t="str">
        <f>豚モデル!D374</f>
        <v/>
      </c>
      <c r="E374" s="41" t="e">
        <f ca="1">豚モデル!E374</f>
        <v>#N/A</v>
      </c>
      <c r="G374" s="3" t="e">
        <f t="shared" ca="1" si="20"/>
        <v>#N/A</v>
      </c>
      <c r="H374" s="3" t="e">
        <f ca="1">IF(豚硝化判定!P374&gt;豚硝化判定!$P$6,豚硝化モデル!G374,0)</f>
        <v>#N/A</v>
      </c>
      <c r="I374" s="16" t="e">
        <f t="shared" ca="1" si="22"/>
        <v>#N/A</v>
      </c>
      <c r="J374" s="16" t="e">
        <f t="shared" ca="1" si="23"/>
        <v>#N/A</v>
      </c>
      <c r="K374" s="16" t="e">
        <f t="shared" ca="1" si="21"/>
        <v>#N/A</v>
      </c>
    </row>
    <row r="375" spans="3:11" ht="13.5">
      <c r="C375" s="2">
        <v>361</v>
      </c>
      <c r="D375" s="26" t="str">
        <f>豚モデル!D375</f>
        <v/>
      </c>
      <c r="E375" s="41" t="e">
        <f ca="1">豚モデル!E375</f>
        <v>#N/A</v>
      </c>
      <c r="G375" s="3" t="e">
        <f t="shared" ca="1" si="20"/>
        <v>#N/A</v>
      </c>
      <c r="H375" s="3" t="e">
        <f ca="1">IF(豚硝化判定!P375&gt;豚硝化判定!$P$6,豚硝化モデル!G375,0)</f>
        <v>#N/A</v>
      </c>
      <c r="I375" s="16" t="e">
        <f t="shared" ca="1" si="22"/>
        <v>#N/A</v>
      </c>
      <c r="J375" s="16" t="e">
        <f t="shared" ca="1" si="23"/>
        <v>#N/A</v>
      </c>
      <c r="K375" s="16" t="e">
        <f t="shared" ca="1" si="21"/>
        <v>#N/A</v>
      </c>
    </row>
    <row r="376" spans="3:11" ht="13.5">
      <c r="C376" s="2">
        <v>362</v>
      </c>
      <c r="D376" s="26" t="str">
        <f>豚モデル!D376</f>
        <v/>
      </c>
      <c r="E376" s="41" t="e">
        <f ca="1">豚モデル!E376</f>
        <v>#N/A</v>
      </c>
      <c r="G376" s="3" t="e">
        <f t="shared" ca="1" si="20"/>
        <v>#N/A</v>
      </c>
      <c r="H376" s="3" t="e">
        <f ca="1">IF(豚硝化判定!P376&gt;豚硝化判定!$P$6,豚硝化モデル!G376,0)</f>
        <v>#N/A</v>
      </c>
      <c r="I376" s="16" t="e">
        <f t="shared" ca="1" si="22"/>
        <v>#N/A</v>
      </c>
      <c r="J376" s="16" t="e">
        <f t="shared" ca="1" si="23"/>
        <v>#N/A</v>
      </c>
      <c r="K376" s="16" t="e">
        <f t="shared" ca="1" si="21"/>
        <v>#N/A</v>
      </c>
    </row>
    <row r="377" spans="3:11" ht="13.5">
      <c r="C377" s="2">
        <v>363</v>
      </c>
      <c r="D377" s="26" t="str">
        <f>豚モデル!D377</f>
        <v/>
      </c>
      <c r="E377" s="41" t="e">
        <f ca="1">豚モデル!E377</f>
        <v>#N/A</v>
      </c>
      <c r="G377" s="3" t="e">
        <f t="shared" ca="1" si="20"/>
        <v>#N/A</v>
      </c>
      <c r="H377" s="3" t="e">
        <f ca="1">IF(豚硝化判定!P377&gt;豚硝化判定!$P$6,豚硝化モデル!G377,0)</f>
        <v>#N/A</v>
      </c>
      <c r="I377" s="16" t="e">
        <f t="shared" ca="1" si="22"/>
        <v>#N/A</v>
      </c>
      <c r="J377" s="16" t="e">
        <f t="shared" ca="1" si="23"/>
        <v>#N/A</v>
      </c>
      <c r="K377" s="16" t="e">
        <f t="shared" ca="1" si="21"/>
        <v>#N/A</v>
      </c>
    </row>
    <row r="378" spans="3:11" ht="13.5">
      <c r="C378" s="2">
        <v>364</v>
      </c>
      <c r="D378" s="26" t="str">
        <f>豚モデル!D378</f>
        <v/>
      </c>
      <c r="E378" s="41" t="e">
        <f ca="1">豚モデル!E378</f>
        <v>#N/A</v>
      </c>
      <c r="G378" s="3" t="e">
        <f t="shared" ca="1" si="20"/>
        <v>#N/A</v>
      </c>
      <c r="H378" s="3" t="e">
        <f ca="1">IF(豚硝化判定!P378&gt;豚硝化判定!$P$6,豚硝化モデル!G378,0)</f>
        <v>#N/A</v>
      </c>
      <c r="I378" s="16" t="e">
        <f t="shared" ca="1" si="22"/>
        <v>#N/A</v>
      </c>
      <c r="J378" s="16" t="e">
        <f t="shared" ca="1" si="23"/>
        <v>#N/A</v>
      </c>
      <c r="K378" s="16" t="e">
        <f t="shared" ca="1" si="21"/>
        <v>#N/A</v>
      </c>
    </row>
    <row r="379" spans="3:11" ht="13.5">
      <c r="C379" s="2">
        <v>365</v>
      </c>
      <c r="D379" s="26" t="str">
        <f>豚モデル!D379</f>
        <v/>
      </c>
      <c r="E379" s="41" t="e">
        <f ca="1">豚モデル!E379</f>
        <v>#N/A</v>
      </c>
      <c r="G379" s="3" t="e">
        <f t="shared" ca="1" si="20"/>
        <v>#N/A</v>
      </c>
      <c r="H379" s="3" t="e">
        <f ca="1">IF(豚硝化判定!P379&gt;豚硝化判定!$P$6,豚硝化モデル!G379,0)</f>
        <v>#N/A</v>
      </c>
      <c r="I379" s="16" t="e">
        <f t="shared" ca="1" si="22"/>
        <v>#N/A</v>
      </c>
      <c r="J379" s="16" t="e">
        <f t="shared" ca="1" si="23"/>
        <v>#N/A</v>
      </c>
      <c r="K379" s="16" t="e">
        <f t="shared" ca="1" si="21"/>
        <v>#N/A</v>
      </c>
    </row>
    <row r="380" spans="3:11" ht="13.5">
      <c r="C380" s="2">
        <v>366</v>
      </c>
      <c r="D380" s="26" t="str">
        <f>豚モデル!D380</f>
        <v/>
      </c>
      <c r="E380" s="41" t="e">
        <f ca="1">豚モデル!E380</f>
        <v>#N/A</v>
      </c>
      <c r="G380" s="3" t="e">
        <f t="shared" ref="G380:G443" ca="1" si="24">EXP($B$3*(E380-25)/(1.987*(273+E380)*298))</f>
        <v>#N/A</v>
      </c>
      <c r="H380" s="3" t="e">
        <f ca="1">IF(豚硝化判定!P380&gt;豚硝化判定!$P$6,豚硝化モデル!G380,0)</f>
        <v>#N/A</v>
      </c>
      <c r="I380" s="16" t="e">
        <f t="shared" ref="I380:I443" ca="1" si="25">I379+H379</f>
        <v>#N/A</v>
      </c>
      <c r="J380" s="16" t="e">
        <f t="shared" ca="1" si="23"/>
        <v>#N/A</v>
      </c>
      <c r="K380" s="16" t="e">
        <f t="shared" ca="1" si="21"/>
        <v>#N/A</v>
      </c>
    </row>
    <row r="381" spans="3:11" ht="13.5">
      <c r="C381" s="2">
        <v>367</v>
      </c>
      <c r="D381" s="26" t="str">
        <f>豚モデル!D381</f>
        <v/>
      </c>
      <c r="E381" s="41" t="e">
        <f ca="1">豚モデル!E381</f>
        <v>#N/A</v>
      </c>
      <c r="G381" s="3" t="e">
        <f t="shared" ca="1" si="24"/>
        <v>#N/A</v>
      </c>
      <c r="H381" s="3" t="e">
        <f ca="1">IF(豚硝化判定!P381&gt;豚硝化判定!$P$6,豚硝化モデル!G381,0)</f>
        <v>#N/A</v>
      </c>
      <c r="I381" s="16" t="e">
        <f t="shared" ca="1" si="25"/>
        <v>#N/A</v>
      </c>
      <c r="J381" s="16" t="e">
        <f t="shared" ca="1" si="23"/>
        <v>#N/A</v>
      </c>
      <c r="K381" s="16" t="e">
        <f t="shared" ca="1" si="21"/>
        <v>#N/A</v>
      </c>
    </row>
    <row r="382" spans="3:11" ht="13.5">
      <c r="C382" s="2">
        <v>368</v>
      </c>
      <c r="D382" s="26" t="str">
        <f>豚モデル!D382</f>
        <v/>
      </c>
      <c r="E382" s="41" t="e">
        <f ca="1">豚モデル!E382</f>
        <v>#N/A</v>
      </c>
      <c r="G382" s="3" t="e">
        <f t="shared" ca="1" si="24"/>
        <v>#N/A</v>
      </c>
      <c r="H382" s="3" t="e">
        <f ca="1">IF(豚硝化判定!P382&gt;豚硝化判定!$P$6,豚硝化モデル!G382,0)</f>
        <v>#N/A</v>
      </c>
      <c r="I382" s="16" t="e">
        <f t="shared" ca="1" si="25"/>
        <v>#N/A</v>
      </c>
      <c r="J382" s="16" t="e">
        <f t="shared" ca="1" si="23"/>
        <v>#N/A</v>
      </c>
      <c r="K382" s="16" t="e">
        <f t="shared" ca="1" si="21"/>
        <v>#N/A</v>
      </c>
    </row>
    <row r="383" spans="3:11" ht="13.5">
      <c r="C383" s="2">
        <v>369</v>
      </c>
      <c r="D383" s="26" t="str">
        <f>豚モデル!D383</f>
        <v/>
      </c>
      <c r="E383" s="41" t="e">
        <f ca="1">豚モデル!E383</f>
        <v>#N/A</v>
      </c>
      <c r="G383" s="3" t="e">
        <f t="shared" ca="1" si="24"/>
        <v>#N/A</v>
      </c>
      <c r="H383" s="3" t="e">
        <f ca="1">IF(豚硝化判定!P383&gt;豚硝化判定!$P$6,豚硝化モデル!G383,0)</f>
        <v>#N/A</v>
      </c>
      <c r="I383" s="16" t="e">
        <f t="shared" ca="1" si="25"/>
        <v>#N/A</v>
      </c>
      <c r="J383" s="16" t="e">
        <f t="shared" ca="1" si="23"/>
        <v>#N/A</v>
      </c>
      <c r="K383" s="16" t="e">
        <f t="shared" ca="1" si="21"/>
        <v>#N/A</v>
      </c>
    </row>
    <row r="384" spans="3:11" ht="13.5">
      <c r="C384" s="2">
        <v>370</v>
      </c>
      <c r="D384" s="26" t="str">
        <f>豚モデル!D384</f>
        <v/>
      </c>
      <c r="E384" s="41" t="e">
        <f ca="1">豚モデル!E384</f>
        <v>#N/A</v>
      </c>
      <c r="G384" s="3" t="e">
        <f t="shared" ca="1" si="24"/>
        <v>#N/A</v>
      </c>
      <c r="H384" s="3" t="e">
        <f ca="1">IF(豚硝化判定!P384&gt;豚硝化判定!$P$6,豚硝化モデル!G384,0)</f>
        <v>#N/A</v>
      </c>
      <c r="I384" s="16" t="e">
        <f t="shared" ca="1" si="25"/>
        <v>#N/A</v>
      </c>
      <c r="J384" s="16" t="e">
        <f t="shared" ca="1" si="23"/>
        <v>#N/A</v>
      </c>
      <c r="K384" s="16" t="e">
        <f t="shared" ca="1" si="21"/>
        <v>#N/A</v>
      </c>
    </row>
    <row r="385" spans="3:11" ht="13.5">
      <c r="C385" s="2">
        <v>371</v>
      </c>
      <c r="D385" s="26" t="str">
        <f>豚モデル!D385</f>
        <v/>
      </c>
      <c r="E385" s="41" t="e">
        <f ca="1">豚モデル!E385</f>
        <v>#N/A</v>
      </c>
      <c r="G385" s="3" t="e">
        <f t="shared" ca="1" si="24"/>
        <v>#N/A</v>
      </c>
      <c r="H385" s="3" t="e">
        <f ca="1">IF(豚硝化判定!P385&gt;豚硝化判定!$P$6,豚硝化モデル!G385,0)</f>
        <v>#N/A</v>
      </c>
      <c r="I385" s="16" t="e">
        <f t="shared" ca="1" si="25"/>
        <v>#N/A</v>
      </c>
      <c r="J385" s="16" t="e">
        <f t="shared" ca="1" si="23"/>
        <v>#N/A</v>
      </c>
      <c r="K385" s="16" t="e">
        <f t="shared" ca="1" si="21"/>
        <v>#N/A</v>
      </c>
    </row>
    <row r="386" spans="3:11" ht="13.5">
      <c r="C386" s="2">
        <v>372</v>
      </c>
      <c r="D386" s="26" t="str">
        <f>豚モデル!D386</f>
        <v/>
      </c>
      <c r="E386" s="41" t="e">
        <f ca="1">豚モデル!E386</f>
        <v>#N/A</v>
      </c>
      <c r="G386" s="3" t="e">
        <f t="shared" ca="1" si="24"/>
        <v>#N/A</v>
      </c>
      <c r="H386" s="3" t="e">
        <f ca="1">IF(豚硝化判定!P386&gt;豚硝化判定!$P$6,豚硝化モデル!G386,0)</f>
        <v>#N/A</v>
      </c>
      <c r="I386" s="16" t="e">
        <f t="shared" ca="1" si="25"/>
        <v>#N/A</v>
      </c>
      <c r="J386" s="16" t="e">
        <f t="shared" ca="1" si="23"/>
        <v>#N/A</v>
      </c>
      <c r="K386" s="16" t="e">
        <f t="shared" ca="1" si="21"/>
        <v>#N/A</v>
      </c>
    </row>
    <row r="387" spans="3:11" ht="13.5">
      <c r="C387" s="2">
        <v>373</v>
      </c>
      <c r="D387" s="26" t="str">
        <f>豚モデル!D387</f>
        <v/>
      </c>
      <c r="E387" s="41" t="e">
        <f ca="1">豚モデル!E387</f>
        <v>#N/A</v>
      </c>
      <c r="G387" s="3" t="e">
        <f t="shared" ca="1" si="24"/>
        <v>#N/A</v>
      </c>
      <c r="H387" s="3" t="e">
        <f ca="1">IF(豚硝化判定!P387&gt;豚硝化判定!$P$6,豚硝化モデル!G387,0)</f>
        <v>#N/A</v>
      </c>
      <c r="I387" s="16" t="e">
        <f t="shared" ca="1" si="25"/>
        <v>#N/A</v>
      </c>
      <c r="J387" s="16" t="e">
        <f t="shared" ca="1" si="23"/>
        <v>#N/A</v>
      </c>
      <c r="K387" s="16" t="e">
        <f t="shared" ca="1" si="21"/>
        <v>#N/A</v>
      </c>
    </row>
    <row r="388" spans="3:11" ht="13.5">
      <c r="C388" s="2">
        <v>374</v>
      </c>
      <c r="D388" s="26" t="str">
        <f>豚モデル!D388</f>
        <v/>
      </c>
      <c r="E388" s="41" t="e">
        <f ca="1">豚モデル!E388</f>
        <v>#N/A</v>
      </c>
      <c r="G388" s="3" t="e">
        <f t="shared" ca="1" si="24"/>
        <v>#N/A</v>
      </c>
      <c r="H388" s="3" t="e">
        <f ca="1">IF(豚硝化判定!P388&gt;豚硝化判定!$P$6,豚硝化モデル!G388,0)</f>
        <v>#N/A</v>
      </c>
      <c r="I388" s="16" t="e">
        <f t="shared" ca="1" si="25"/>
        <v>#N/A</v>
      </c>
      <c r="J388" s="16" t="e">
        <f t="shared" ca="1" si="23"/>
        <v>#N/A</v>
      </c>
      <c r="K388" s="16" t="e">
        <f t="shared" ca="1" si="21"/>
        <v>#N/A</v>
      </c>
    </row>
    <row r="389" spans="3:11" ht="13.5">
      <c r="C389" s="2">
        <v>375</v>
      </c>
      <c r="D389" s="26" t="str">
        <f>豚モデル!D389</f>
        <v/>
      </c>
      <c r="E389" s="41" t="e">
        <f ca="1">豚モデル!E389</f>
        <v>#N/A</v>
      </c>
      <c r="G389" s="3" t="e">
        <f t="shared" ca="1" si="24"/>
        <v>#N/A</v>
      </c>
      <c r="H389" s="3" t="e">
        <f ca="1">IF(豚硝化判定!P389&gt;豚硝化判定!$P$6,豚硝化モデル!G389,0)</f>
        <v>#N/A</v>
      </c>
      <c r="I389" s="16" t="e">
        <f t="shared" ca="1" si="25"/>
        <v>#N/A</v>
      </c>
      <c r="J389" s="16" t="e">
        <f t="shared" ca="1" si="23"/>
        <v>#N/A</v>
      </c>
      <c r="K389" s="16" t="e">
        <f t="shared" ca="1" si="21"/>
        <v>#N/A</v>
      </c>
    </row>
    <row r="390" spans="3:11" ht="13.5">
      <c r="C390" s="2">
        <v>376</v>
      </c>
      <c r="D390" s="26" t="str">
        <f>豚モデル!D390</f>
        <v/>
      </c>
      <c r="E390" s="41" t="e">
        <f ca="1">豚モデル!E390</f>
        <v>#N/A</v>
      </c>
      <c r="G390" s="3" t="e">
        <f t="shared" ca="1" si="24"/>
        <v>#N/A</v>
      </c>
      <c r="H390" s="3" t="e">
        <f ca="1">IF(豚硝化判定!P390&gt;豚硝化判定!$P$6,豚硝化モデル!G390,0)</f>
        <v>#N/A</v>
      </c>
      <c r="I390" s="16" t="e">
        <f t="shared" ca="1" si="25"/>
        <v>#N/A</v>
      </c>
      <c r="J390" s="16" t="e">
        <f t="shared" ca="1" si="23"/>
        <v>#N/A</v>
      </c>
      <c r="K390" s="16" t="e">
        <f t="shared" ca="1" si="21"/>
        <v>#N/A</v>
      </c>
    </row>
    <row r="391" spans="3:11" ht="13.5">
      <c r="C391" s="2">
        <v>377</v>
      </c>
      <c r="D391" s="26" t="str">
        <f>豚モデル!D391</f>
        <v/>
      </c>
      <c r="E391" s="41" t="e">
        <f ca="1">豚モデル!E391</f>
        <v>#N/A</v>
      </c>
      <c r="G391" s="3" t="e">
        <f t="shared" ca="1" si="24"/>
        <v>#N/A</v>
      </c>
      <c r="H391" s="3" t="e">
        <f ca="1">IF(豚硝化判定!P391&gt;豚硝化判定!$P$6,豚硝化モデル!G391,0)</f>
        <v>#N/A</v>
      </c>
      <c r="I391" s="16" t="e">
        <f t="shared" ca="1" si="25"/>
        <v>#N/A</v>
      </c>
      <c r="J391" s="16" t="e">
        <f t="shared" ca="1" si="23"/>
        <v>#N/A</v>
      </c>
      <c r="K391" s="16" t="e">
        <f t="shared" ca="1" si="21"/>
        <v>#N/A</v>
      </c>
    </row>
    <row r="392" spans="3:11" ht="13.5">
      <c r="C392" s="2">
        <v>378</v>
      </c>
      <c r="D392" s="26" t="str">
        <f>豚モデル!D392</f>
        <v/>
      </c>
      <c r="E392" s="41" t="e">
        <f ca="1">豚モデル!E392</f>
        <v>#N/A</v>
      </c>
      <c r="G392" s="3" t="e">
        <f t="shared" ca="1" si="24"/>
        <v>#N/A</v>
      </c>
      <c r="H392" s="3" t="e">
        <f ca="1">IF(豚硝化判定!P392&gt;豚硝化判定!$P$6,豚硝化モデル!G392,0)</f>
        <v>#N/A</v>
      </c>
      <c r="I392" s="16" t="e">
        <f t="shared" ca="1" si="25"/>
        <v>#N/A</v>
      </c>
      <c r="J392" s="16" t="e">
        <f t="shared" ca="1" si="23"/>
        <v>#N/A</v>
      </c>
      <c r="K392" s="16" t="e">
        <f t="shared" ca="1" si="21"/>
        <v>#N/A</v>
      </c>
    </row>
    <row r="393" spans="3:11" ht="13.5">
      <c r="C393" s="2">
        <v>379</v>
      </c>
      <c r="D393" s="26" t="str">
        <f>豚モデル!D393</f>
        <v/>
      </c>
      <c r="E393" s="41" t="e">
        <f ca="1">豚モデル!E393</f>
        <v>#N/A</v>
      </c>
      <c r="G393" s="3" t="e">
        <f t="shared" ca="1" si="24"/>
        <v>#N/A</v>
      </c>
      <c r="H393" s="3" t="e">
        <f ca="1">IF(豚硝化判定!P393&gt;豚硝化判定!$P$6,豚硝化モデル!G393,0)</f>
        <v>#N/A</v>
      </c>
      <c r="I393" s="16" t="e">
        <f t="shared" ca="1" si="25"/>
        <v>#N/A</v>
      </c>
      <c r="J393" s="16" t="e">
        <f t="shared" ca="1" si="23"/>
        <v>#N/A</v>
      </c>
      <c r="K393" s="16" t="e">
        <f t="shared" ca="1" si="21"/>
        <v>#N/A</v>
      </c>
    </row>
    <row r="394" spans="3:11" ht="13.5">
      <c r="C394" s="2">
        <v>380</v>
      </c>
      <c r="D394" s="26" t="str">
        <f>豚モデル!D394</f>
        <v/>
      </c>
      <c r="E394" s="41" t="e">
        <f ca="1">豚モデル!E394</f>
        <v>#N/A</v>
      </c>
      <c r="G394" s="3" t="e">
        <f t="shared" ca="1" si="24"/>
        <v>#N/A</v>
      </c>
      <c r="H394" s="3" t="e">
        <f ca="1">IF(豚硝化判定!P394&gt;豚硝化判定!$P$6,豚硝化モデル!G394,0)</f>
        <v>#N/A</v>
      </c>
      <c r="I394" s="16" t="e">
        <f t="shared" ca="1" si="25"/>
        <v>#N/A</v>
      </c>
      <c r="J394" s="16" t="e">
        <f t="shared" ca="1" si="23"/>
        <v>#N/A</v>
      </c>
      <c r="K394" s="16" t="e">
        <f t="shared" ca="1" si="21"/>
        <v>#N/A</v>
      </c>
    </row>
    <row r="395" spans="3:11" ht="13.5">
      <c r="C395" s="2">
        <v>381</v>
      </c>
      <c r="D395" s="26" t="str">
        <f>豚モデル!D395</f>
        <v/>
      </c>
      <c r="E395" s="41" t="e">
        <f ca="1">豚モデル!E395</f>
        <v>#N/A</v>
      </c>
      <c r="G395" s="3" t="e">
        <f t="shared" ca="1" si="24"/>
        <v>#N/A</v>
      </c>
      <c r="H395" s="3" t="e">
        <f ca="1">IF(豚硝化判定!P395&gt;豚硝化判定!$P$6,豚硝化モデル!G395,0)</f>
        <v>#N/A</v>
      </c>
      <c r="I395" s="16" t="e">
        <f t="shared" ca="1" si="25"/>
        <v>#N/A</v>
      </c>
      <c r="J395" s="16" t="e">
        <f t="shared" ca="1" si="23"/>
        <v>#N/A</v>
      </c>
      <c r="K395" s="16" t="e">
        <f t="shared" ca="1" si="21"/>
        <v>#N/A</v>
      </c>
    </row>
    <row r="396" spans="3:11" ht="13.5">
      <c r="C396" s="2">
        <v>382</v>
      </c>
      <c r="D396" s="26" t="str">
        <f>豚モデル!D396</f>
        <v/>
      </c>
      <c r="E396" s="41" t="e">
        <f ca="1">豚モデル!E396</f>
        <v>#N/A</v>
      </c>
      <c r="G396" s="3" t="e">
        <f t="shared" ca="1" si="24"/>
        <v>#N/A</v>
      </c>
      <c r="H396" s="3" t="e">
        <f ca="1">IF(豚硝化判定!P396&gt;豚硝化判定!$P$6,豚硝化モデル!G396,0)</f>
        <v>#N/A</v>
      </c>
      <c r="I396" s="16" t="e">
        <f t="shared" ca="1" si="25"/>
        <v>#N/A</v>
      </c>
      <c r="J396" s="16" t="e">
        <f t="shared" ca="1" si="23"/>
        <v>#N/A</v>
      </c>
      <c r="K396" s="16" t="e">
        <f t="shared" ca="1" si="21"/>
        <v>#N/A</v>
      </c>
    </row>
    <row r="397" spans="3:11" ht="13.5">
      <c r="C397" s="2">
        <v>383</v>
      </c>
      <c r="D397" s="26" t="str">
        <f>豚モデル!D397</f>
        <v/>
      </c>
      <c r="E397" s="41" t="e">
        <f ca="1">豚モデル!E397</f>
        <v>#N/A</v>
      </c>
      <c r="G397" s="3" t="e">
        <f t="shared" ca="1" si="24"/>
        <v>#N/A</v>
      </c>
      <c r="H397" s="3" t="e">
        <f ca="1">IF(豚硝化判定!P397&gt;豚硝化判定!$P$6,豚硝化モデル!G397,0)</f>
        <v>#N/A</v>
      </c>
      <c r="I397" s="16" t="e">
        <f t="shared" ca="1" si="25"/>
        <v>#N/A</v>
      </c>
      <c r="J397" s="16" t="e">
        <f t="shared" ca="1" si="23"/>
        <v>#N/A</v>
      </c>
      <c r="K397" s="16" t="e">
        <f t="shared" ca="1" si="21"/>
        <v>#N/A</v>
      </c>
    </row>
    <row r="398" spans="3:11" ht="13.5">
      <c r="C398" s="2">
        <v>384</v>
      </c>
      <c r="D398" s="26" t="str">
        <f>豚モデル!D398</f>
        <v/>
      </c>
      <c r="E398" s="41" t="e">
        <f ca="1">豚モデル!E398</f>
        <v>#N/A</v>
      </c>
      <c r="G398" s="3" t="e">
        <f t="shared" ca="1" si="24"/>
        <v>#N/A</v>
      </c>
      <c r="H398" s="3" t="e">
        <f ca="1">IF(豚硝化判定!P398&gt;豚硝化判定!$P$6,豚硝化モデル!G398,0)</f>
        <v>#N/A</v>
      </c>
      <c r="I398" s="16" t="e">
        <f t="shared" ca="1" si="25"/>
        <v>#N/A</v>
      </c>
      <c r="J398" s="16" t="e">
        <f t="shared" ca="1" si="23"/>
        <v>#N/A</v>
      </c>
      <c r="K398" s="16" t="e">
        <f t="shared" ca="1" si="21"/>
        <v>#N/A</v>
      </c>
    </row>
    <row r="399" spans="3:11" ht="13.5">
      <c r="C399" s="2">
        <v>385</v>
      </c>
      <c r="D399" s="26" t="str">
        <f>豚モデル!D399</f>
        <v/>
      </c>
      <c r="E399" s="41" t="e">
        <f ca="1">豚モデル!E399</f>
        <v>#N/A</v>
      </c>
      <c r="G399" s="3" t="e">
        <f t="shared" ca="1" si="24"/>
        <v>#N/A</v>
      </c>
      <c r="H399" s="3" t="e">
        <f ca="1">IF(豚硝化判定!P399&gt;豚硝化判定!$P$6,豚硝化モデル!G399,0)</f>
        <v>#N/A</v>
      </c>
      <c r="I399" s="16" t="e">
        <f t="shared" ca="1" si="25"/>
        <v>#N/A</v>
      </c>
      <c r="J399" s="16" t="e">
        <f t="shared" ca="1" si="23"/>
        <v>#N/A</v>
      </c>
      <c r="K399" s="16" t="e">
        <f t="shared" ref="K399:K462" ca="1" si="26">J399*2</f>
        <v>#N/A</v>
      </c>
    </row>
    <row r="400" spans="3:11" ht="13.5">
      <c r="C400" s="2">
        <v>386</v>
      </c>
      <c r="D400" s="26" t="str">
        <f>豚モデル!D400</f>
        <v/>
      </c>
      <c r="E400" s="41" t="e">
        <f ca="1">豚モデル!E400</f>
        <v>#N/A</v>
      </c>
      <c r="G400" s="3" t="e">
        <f t="shared" ca="1" si="24"/>
        <v>#N/A</v>
      </c>
      <c r="H400" s="3" t="e">
        <f ca="1">IF(豚硝化判定!P400&gt;豚硝化判定!$P$6,豚硝化モデル!G400,0)</f>
        <v>#N/A</v>
      </c>
      <c r="I400" s="16" t="e">
        <f t="shared" ca="1" si="25"/>
        <v>#N/A</v>
      </c>
      <c r="J400" s="16" t="e">
        <f t="shared" ref="J400:J463" ca="1" si="27">I400*$B$4</f>
        <v>#N/A</v>
      </c>
      <c r="K400" s="16" t="e">
        <f t="shared" ca="1" si="26"/>
        <v>#N/A</v>
      </c>
    </row>
    <row r="401" spans="3:11" ht="13.5">
      <c r="C401" s="2">
        <v>387</v>
      </c>
      <c r="D401" s="26" t="str">
        <f>豚モデル!D401</f>
        <v/>
      </c>
      <c r="E401" s="41" t="e">
        <f ca="1">豚モデル!E401</f>
        <v>#N/A</v>
      </c>
      <c r="G401" s="3" t="e">
        <f t="shared" ca="1" si="24"/>
        <v>#N/A</v>
      </c>
      <c r="H401" s="3" t="e">
        <f ca="1">IF(豚硝化判定!P401&gt;豚硝化判定!$P$6,豚硝化モデル!G401,0)</f>
        <v>#N/A</v>
      </c>
      <c r="I401" s="16" t="e">
        <f t="shared" ca="1" si="25"/>
        <v>#N/A</v>
      </c>
      <c r="J401" s="16" t="e">
        <f t="shared" ca="1" si="27"/>
        <v>#N/A</v>
      </c>
      <c r="K401" s="16" t="e">
        <f t="shared" ca="1" si="26"/>
        <v>#N/A</v>
      </c>
    </row>
    <row r="402" spans="3:11" ht="13.5">
      <c r="C402" s="2">
        <v>388</v>
      </c>
      <c r="D402" s="26" t="str">
        <f>豚モデル!D402</f>
        <v/>
      </c>
      <c r="E402" s="41" t="e">
        <f ca="1">豚モデル!E402</f>
        <v>#N/A</v>
      </c>
      <c r="G402" s="3" t="e">
        <f t="shared" ca="1" si="24"/>
        <v>#N/A</v>
      </c>
      <c r="H402" s="3" t="e">
        <f ca="1">IF(豚硝化判定!P402&gt;豚硝化判定!$P$6,豚硝化モデル!G402,0)</f>
        <v>#N/A</v>
      </c>
      <c r="I402" s="16" t="e">
        <f t="shared" ca="1" si="25"/>
        <v>#N/A</v>
      </c>
      <c r="J402" s="16" t="e">
        <f t="shared" ca="1" si="27"/>
        <v>#N/A</v>
      </c>
      <c r="K402" s="16" t="e">
        <f t="shared" ca="1" si="26"/>
        <v>#N/A</v>
      </c>
    </row>
    <row r="403" spans="3:11" ht="13.5">
      <c r="C403" s="2">
        <v>389</v>
      </c>
      <c r="D403" s="26" t="str">
        <f>豚モデル!D403</f>
        <v/>
      </c>
      <c r="E403" s="41" t="e">
        <f ca="1">豚モデル!E403</f>
        <v>#N/A</v>
      </c>
      <c r="G403" s="3" t="e">
        <f t="shared" ca="1" si="24"/>
        <v>#N/A</v>
      </c>
      <c r="H403" s="3" t="e">
        <f ca="1">IF(豚硝化判定!P403&gt;豚硝化判定!$P$6,豚硝化モデル!G403,0)</f>
        <v>#N/A</v>
      </c>
      <c r="I403" s="16" t="e">
        <f t="shared" ca="1" si="25"/>
        <v>#N/A</v>
      </c>
      <c r="J403" s="16" t="e">
        <f t="shared" ca="1" si="27"/>
        <v>#N/A</v>
      </c>
      <c r="K403" s="16" t="e">
        <f t="shared" ca="1" si="26"/>
        <v>#N/A</v>
      </c>
    </row>
    <row r="404" spans="3:11" ht="13.5">
      <c r="C404" s="2">
        <v>390</v>
      </c>
      <c r="D404" s="26" t="str">
        <f>豚モデル!D404</f>
        <v/>
      </c>
      <c r="E404" s="41" t="e">
        <f ca="1">豚モデル!E404</f>
        <v>#N/A</v>
      </c>
      <c r="G404" s="3" t="e">
        <f t="shared" ca="1" si="24"/>
        <v>#N/A</v>
      </c>
      <c r="H404" s="3" t="e">
        <f ca="1">IF(豚硝化判定!P404&gt;豚硝化判定!$P$6,豚硝化モデル!G404,0)</f>
        <v>#N/A</v>
      </c>
      <c r="I404" s="16" t="e">
        <f t="shared" ca="1" si="25"/>
        <v>#N/A</v>
      </c>
      <c r="J404" s="16" t="e">
        <f t="shared" ca="1" si="27"/>
        <v>#N/A</v>
      </c>
      <c r="K404" s="16" t="e">
        <f t="shared" ca="1" si="26"/>
        <v>#N/A</v>
      </c>
    </row>
    <row r="405" spans="3:11" ht="13.5">
      <c r="C405" s="2">
        <v>391</v>
      </c>
      <c r="D405" s="26" t="str">
        <f>豚モデル!D405</f>
        <v/>
      </c>
      <c r="E405" s="41" t="e">
        <f ca="1">豚モデル!E405</f>
        <v>#N/A</v>
      </c>
      <c r="G405" s="3" t="e">
        <f t="shared" ca="1" si="24"/>
        <v>#N/A</v>
      </c>
      <c r="H405" s="3" t="e">
        <f ca="1">IF(豚硝化判定!P405&gt;豚硝化判定!$P$6,豚硝化モデル!G405,0)</f>
        <v>#N/A</v>
      </c>
      <c r="I405" s="16" t="e">
        <f t="shared" ca="1" si="25"/>
        <v>#N/A</v>
      </c>
      <c r="J405" s="16" t="e">
        <f t="shared" ca="1" si="27"/>
        <v>#N/A</v>
      </c>
      <c r="K405" s="16" t="e">
        <f t="shared" ca="1" si="26"/>
        <v>#N/A</v>
      </c>
    </row>
    <row r="406" spans="3:11" ht="13.5">
      <c r="C406" s="2">
        <v>392</v>
      </c>
      <c r="D406" s="26" t="str">
        <f>豚モデル!D406</f>
        <v/>
      </c>
      <c r="E406" s="41" t="e">
        <f ca="1">豚モデル!E406</f>
        <v>#N/A</v>
      </c>
      <c r="G406" s="3" t="e">
        <f t="shared" ca="1" si="24"/>
        <v>#N/A</v>
      </c>
      <c r="H406" s="3" t="e">
        <f ca="1">IF(豚硝化判定!P406&gt;豚硝化判定!$P$6,豚硝化モデル!G406,0)</f>
        <v>#N/A</v>
      </c>
      <c r="I406" s="16" t="e">
        <f t="shared" ca="1" si="25"/>
        <v>#N/A</v>
      </c>
      <c r="J406" s="16" t="e">
        <f t="shared" ca="1" si="27"/>
        <v>#N/A</v>
      </c>
      <c r="K406" s="16" t="e">
        <f t="shared" ca="1" si="26"/>
        <v>#N/A</v>
      </c>
    </row>
    <row r="407" spans="3:11" ht="13.5">
      <c r="C407" s="2">
        <v>393</v>
      </c>
      <c r="D407" s="26" t="str">
        <f>豚モデル!D407</f>
        <v/>
      </c>
      <c r="E407" s="41" t="e">
        <f ca="1">豚モデル!E407</f>
        <v>#N/A</v>
      </c>
      <c r="G407" s="3" t="e">
        <f t="shared" ca="1" si="24"/>
        <v>#N/A</v>
      </c>
      <c r="H407" s="3" t="e">
        <f ca="1">IF(豚硝化判定!P407&gt;豚硝化判定!$P$6,豚硝化モデル!G407,0)</f>
        <v>#N/A</v>
      </c>
      <c r="I407" s="16" t="e">
        <f t="shared" ca="1" si="25"/>
        <v>#N/A</v>
      </c>
      <c r="J407" s="16" t="e">
        <f t="shared" ca="1" si="27"/>
        <v>#N/A</v>
      </c>
      <c r="K407" s="16" t="e">
        <f t="shared" ca="1" si="26"/>
        <v>#N/A</v>
      </c>
    </row>
    <row r="408" spans="3:11" ht="13.5">
      <c r="C408" s="2">
        <v>394</v>
      </c>
      <c r="D408" s="26" t="str">
        <f>豚モデル!D408</f>
        <v/>
      </c>
      <c r="E408" s="41" t="e">
        <f ca="1">豚モデル!E408</f>
        <v>#N/A</v>
      </c>
      <c r="G408" s="3" t="e">
        <f t="shared" ca="1" si="24"/>
        <v>#N/A</v>
      </c>
      <c r="H408" s="3" t="e">
        <f ca="1">IF(豚硝化判定!P408&gt;豚硝化判定!$P$6,豚硝化モデル!G408,0)</f>
        <v>#N/A</v>
      </c>
      <c r="I408" s="16" t="e">
        <f t="shared" ca="1" si="25"/>
        <v>#N/A</v>
      </c>
      <c r="J408" s="16" t="e">
        <f t="shared" ca="1" si="27"/>
        <v>#N/A</v>
      </c>
      <c r="K408" s="16" t="e">
        <f t="shared" ca="1" si="26"/>
        <v>#N/A</v>
      </c>
    </row>
    <row r="409" spans="3:11" ht="13.5">
      <c r="C409" s="2">
        <v>395</v>
      </c>
      <c r="D409" s="26" t="str">
        <f>豚モデル!D409</f>
        <v/>
      </c>
      <c r="E409" s="41" t="e">
        <f ca="1">豚モデル!E409</f>
        <v>#N/A</v>
      </c>
      <c r="G409" s="3" t="e">
        <f t="shared" ca="1" si="24"/>
        <v>#N/A</v>
      </c>
      <c r="H409" s="3" t="e">
        <f ca="1">IF(豚硝化判定!P409&gt;豚硝化判定!$P$6,豚硝化モデル!G409,0)</f>
        <v>#N/A</v>
      </c>
      <c r="I409" s="16" t="e">
        <f t="shared" ca="1" si="25"/>
        <v>#N/A</v>
      </c>
      <c r="J409" s="16" t="e">
        <f t="shared" ca="1" si="27"/>
        <v>#N/A</v>
      </c>
      <c r="K409" s="16" t="e">
        <f t="shared" ca="1" si="26"/>
        <v>#N/A</v>
      </c>
    </row>
    <row r="410" spans="3:11" ht="13.5">
      <c r="C410" s="2">
        <v>396</v>
      </c>
      <c r="D410" s="26" t="str">
        <f>豚モデル!D410</f>
        <v/>
      </c>
      <c r="E410" s="41" t="e">
        <f ca="1">豚モデル!E410</f>
        <v>#N/A</v>
      </c>
      <c r="G410" s="3" t="e">
        <f t="shared" ca="1" si="24"/>
        <v>#N/A</v>
      </c>
      <c r="H410" s="3" t="e">
        <f ca="1">IF(豚硝化判定!P410&gt;豚硝化判定!$P$6,豚硝化モデル!G410,0)</f>
        <v>#N/A</v>
      </c>
      <c r="I410" s="16" t="e">
        <f t="shared" ca="1" si="25"/>
        <v>#N/A</v>
      </c>
      <c r="J410" s="16" t="e">
        <f t="shared" ca="1" si="27"/>
        <v>#N/A</v>
      </c>
      <c r="K410" s="16" t="e">
        <f t="shared" ca="1" si="26"/>
        <v>#N/A</v>
      </c>
    </row>
    <row r="411" spans="3:11" ht="13.5">
      <c r="C411" s="2">
        <v>397</v>
      </c>
      <c r="D411" s="26" t="str">
        <f>豚モデル!D411</f>
        <v/>
      </c>
      <c r="E411" s="41" t="e">
        <f ca="1">豚モデル!E411</f>
        <v>#N/A</v>
      </c>
      <c r="G411" s="3" t="e">
        <f t="shared" ca="1" si="24"/>
        <v>#N/A</v>
      </c>
      <c r="H411" s="3" t="e">
        <f ca="1">IF(豚硝化判定!P411&gt;豚硝化判定!$P$6,豚硝化モデル!G411,0)</f>
        <v>#N/A</v>
      </c>
      <c r="I411" s="16" t="e">
        <f t="shared" ca="1" si="25"/>
        <v>#N/A</v>
      </c>
      <c r="J411" s="16" t="e">
        <f t="shared" ca="1" si="27"/>
        <v>#N/A</v>
      </c>
      <c r="K411" s="16" t="e">
        <f t="shared" ca="1" si="26"/>
        <v>#N/A</v>
      </c>
    </row>
    <row r="412" spans="3:11" ht="13.5">
      <c r="C412" s="2">
        <v>398</v>
      </c>
      <c r="D412" s="26" t="str">
        <f>豚モデル!D412</f>
        <v/>
      </c>
      <c r="E412" s="41" t="e">
        <f ca="1">豚モデル!E412</f>
        <v>#N/A</v>
      </c>
      <c r="G412" s="3" t="e">
        <f t="shared" ca="1" si="24"/>
        <v>#N/A</v>
      </c>
      <c r="H412" s="3" t="e">
        <f ca="1">IF(豚硝化判定!P412&gt;豚硝化判定!$P$6,豚硝化モデル!G412,0)</f>
        <v>#N/A</v>
      </c>
      <c r="I412" s="16" t="e">
        <f t="shared" ca="1" si="25"/>
        <v>#N/A</v>
      </c>
      <c r="J412" s="16" t="e">
        <f t="shared" ca="1" si="27"/>
        <v>#N/A</v>
      </c>
      <c r="K412" s="16" t="e">
        <f t="shared" ca="1" si="26"/>
        <v>#N/A</v>
      </c>
    </row>
    <row r="413" spans="3:11" ht="13.5">
      <c r="C413" s="2">
        <v>399</v>
      </c>
      <c r="D413" s="26" t="str">
        <f>豚モデル!D413</f>
        <v/>
      </c>
      <c r="E413" s="41" t="e">
        <f ca="1">豚モデル!E413</f>
        <v>#N/A</v>
      </c>
      <c r="G413" s="3" t="e">
        <f t="shared" ca="1" si="24"/>
        <v>#N/A</v>
      </c>
      <c r="H413" s="3" t="e">
        <f ca="1">IF(豚硝化判定!P413&gt;豚硝化判定!$P$6,豚硝化モデル!G413,0)</f>
        <v>#N/A</v>
      </c>
      <c r="I413" s="16" t="e">
        <f t="shared" ca="1" si="25"/>
        <v>#N/A</v>
      </c>
      <c r="J413" s="16" t="e">
        <f t="shared" ca="1" si="27"/>
        <v>#N/A</v>
      </c>
      <c r="K413" s="16" t="e">
        <f t="shared" ca="1" si="26"/>
        <v>#N/A</v>
      </c>
    </row>
    <row r="414" spans="3:11" ht="13.5">
      <c r="C414" s="2">
        <v>400</v>
      </c>
      <c r="D414" s="26" t="str">
        <f>豚モデル!D414</f>
        <v/>
      </c>
      <c r="E414" s="41" t="e">
        <f ca="1">豚モデル!E414</f>
        <v>#N/A</v>
      </c>
      <c r="G414" s="3" t="e">
        <f t="shared" ca="1" si="24"/>
        <v>#N/A</v>
      </c>
      <c r="H414" s="3" t="e">
        <f ca="1">IF(豚硝化判定!P414&gt;豚硝化判定!$P$6,豚硝化モデル!G414,0)</f>
        <v>#N/A</v>
      </c>
      <c r="I414" s="16" t="e">
        <f t="shared" ca="1" si="25"/>
        <v>#N/A</v>
      </c>
      <c r="J414" s="16" t="e">
        <f t="shared" ca="1" si="27"/>
        <v>#N/A</v>
      </c>
      <c r="K414" s="16" t="e">
        <f t="shared" ca="1" si="26"/>
        <v>#N/A</v>
      </c>
    </row>
    <row r="415" spans="3:11" ht="13.5">
      <c r="C415" s="2">
        <v>401</v>
      </c>
      <c r="D415" s="26" t="str">
        <f>豚モデル!D415</f>
        <v/>
      </c>
      <c r="E415" s="41" t="e">
        <f ca="1">豚モデル!E415</f>
        <v>#N/A</v>
      </c>
      <c r="G415" s="3" t="e">
        <f t="shared" ca="1" si="24"/>
        <v>#N/A</v>
      </c>
      <c r="H415" s="3" t="e">
        <f ca="1">IF(豚硝化判定!P415&gt;豚硝化判定!$P$6,豚硝化モデル!G415,0)</f>
        <v>#N/A</v>
      </c>
      <c r="I415" s="16" t="e">
        <f t="shared" ca="1" si="25"/>
        <v>#N/A</v>
      </c>
      <c r="J415" s="16" t="e">
        <f t="shared" ca="1" si="27"/>
        <v>#N/A</v>
      </c>
      <c r="K415" s="16" t="e">
        <f t="shared" ca="1" si="26"/>
        <v>#N/A</v>
      </c>
    </row>
    <row r="416" spans="3:11" ht="13.5">
      <c r="C416" s="2">
        <v>402</v>
      </c>
      <c r="D416" s="26" t="str">
        <f>豚モデル!D416</f>
        <v/>
      </c>
      <c r="E416" s="41" t="e">
        <f ca="1">豚モデル!E416</f>
        <v>#N/A</v>
      </c>
      <c r="G416" s="3" t="e">
        <f t="shared" ca="1" si="24"/>
        <v>#N/A</v>
      </c>
      <c r="H416" s="3" t="e">
        <f ca="1">IF(豚硝化判定!P416&gt;豚硝化判定!$P$6,豚硝化モデル!G416,0)</f>
        <v>#N/A</v>
      </c>
      <c r="I416" s="16" t="e">
        <f t="shared" ca="1" si="25"/>
        <v>#N/A</v>
      </c>
      <c r="J416" s="16" t="e">
        <f t="shared" ca="1" si="27"/>
        <v>#N/A</v>
      </c>
      <c r="K416" s="16" t="e">
        <f t="shared" ca="1" si="26"/>
        <v>#N/A</v>
      </c>
    </row>
    <row r="417" spans="3:11" ht="13.5">
      <c r="C417" s="2">
        <v>403</v>
      </c>
      <c r="D417" s="26" t="str">
        <f>豚モデル!D417</f>
        <v/>
      </c>
      <c r="E417" s="41" t="e">
        <f ca="1">豚モデル!E417</f>
        <v>#N/A</v>
      </c>
      <c r="G417" s="3" t="e">
        <f t="shared" ca="1" si="24"/>
        <v>#N/A</v>
      </c>
      <c r="H417" s="3" t="e">
        <f ca="1">IF(豚硝化判定!P417&gt;豚硝化判定!$P$6,豚硝化モデル!G417,0)</f>
        <v>#N/A</v>
      </c>
      <c r="I417" s="16" t="e">
        <f t="shared" ca="1" si="25"/>
        <v>#N/A</v>
      </c>
      <c r="J417" s="16" t="e">
        <f t="shared" ca="1" si="27"/>
        <v>#N/A</v>
      </c>
      <c r="K417" s="16" t="e">
        <f t="shared" ca="1" si="26"/>
        <v>#N/A</v>
      </c>
    </row>
    <row r="418" spans="3:11" ht="13.5">
      <c r="C418" s="2">
        <v>404</v>
      </c>
      <c r="D418" s="26" t="str">
        <f>豚モデル!D418</f>
        <v/>
      </c>
      <c r="E418" s="41" t="e">
        <f ca="1">豚モデル!E418</f>
        <v>#N/A</v>
      </c>
      <c r="G418" s="3" t="e">
        <f t="shared" ca="1" si="24"/>
        <v>#N/A</v>
      </c>
      <c r="H418" s="3" t="e">
        <f ca="1">IF(豚硝化判定!P418&gt;豚硝化判定!$P$6,豚硝化モデル!G418,0)</f>
        <v>#N/A</v>
      </c>
      <c r="I418" s="16" t="e">
        <f t="shared" ca="1" si="25"/>
        <v>#N/A</v>
      </c>
      <c r="J418" s="16" t="e">
        <f t="shared" ca="1" si="27"/>
        <v>#N/A</v>
      </c>
      <c r="K418" s="16" t="e">
        <f t="shared" ca="1" si="26"/>
        <v>#N/A</v>
      </c>
    </row>
    <row r="419" spans="3:11" ht="13.5">
      <c r="C419" s="2">
        <v>405</v>
      </c>
      <c r="D419" s="26" t="str">
        <f>豚モデル!D419</f>
        <v/>
      </c>
      <c r="E419" s="41" t="e">
        <f ca="1">豚モデル!E419</f>
        <v>#N/A</v>
      </c>
      <c r="G419" s="3" t="e">
        <f t="shared" ca="1" si="24"/>
        <v>#N/A</v>
      </c>
      <c r="H419" s="3" t="e">
        <f ca="1">IF(豚硝化判定!P419&gt;豚硝化判定!$P$6,豚硝化モデル!G419,0)</f>
        <v>#N/A</v>
      </c>
      <c r="I419" s="16" t="e">
        <f t="shared" ca="1" si="25"/>
        <v>#N/A</v>
      </c>
      <c r="J419" s="16" t="e">
        <f t="shared" ca="1" si="27"/>
        <v>#N/A</v>
      </c>
      <c r="K419" s="16" t="e">
        <f t="shared" ca="1" si="26"/>
        <v>#N/A</v>
      </c>
    </row>
    <row r="420" spans="3:11" ht="13.5">
      <c r="C420" s="2">
        <v>406</v>
      </c>
      <c r="D420" s="26" t="str">
        <f>豚モデル!D420</f>
        <v/>
      </c>
      <c r="E420" s="41" t="e">
        <f ca="1">豚モデル!E420</f>
        <v>#N/A</v>
      </c>
      <c r="G420" s="3" t="e">
        <f t="shared" ca="1" si="24"/>
        <v>#N/A</v>
      </c>
      <c r="H420" s="3" t="e">
        <f ca="1">IF(豚硝化判定!P420&gt;豚硝化判定!$P$6,豚硝化モデル!G420,0)</f>
        <v>#N/A</v>
      </c>
      <c r="I420" s="16" t="e">
        <f t="shared" ca="1" si="25"/>
        <v>#N/A</v>
      </c>
      <c r="J420" s="16" t="e">
        <f t="shared" ca="1" si="27"/>
        <v>#N/A</v>
      </c>
      <c r="K420" s="16" t="e">
        <f t="shared" ca="1" si="26"/>
        <v>#N/A</v>
      </c>
    </row>
    <row r="421" spans="3:11" ht="13.5">
      <c r="C421" s="2">
        <v>407</v>
      </c>
      <c r="D421" s="26" t="str">
        <f>豚モデル!D421</f>
        <v/>
      </c>
      <c r="E421" s="41" t="e">
        <f ca="1">豚モデル!E421</f>
        <v>#N/A</v>
      </c>
      <c r="G421" s="3" t="e">
        <f t="shared" ca="1" si="24"/>
        <v>#N/A</v>
      </c>
      <c r="H421" s="3" t="e">
        <f ca="1">IF(豚硝化判定!P421&gt;豚硝化判定!$P$6,豚硝化モデル!G421,0)</f>
        <v>#N/A</v>
      </c>
      <c r="I421" s="16" t="e">
        <f t="shared" ca="1" si="25"/>
        <v>#N/A</v>
      </c>
      <c r="J421" s="16" t="e">
        <f t="shared" ca="1" si="27"/>
        <v>#N/A</v>
      </c>
      <c r="K421" s="16" t="e">
        <f t="shared" ca="1" si="26"/>
        <v>#N/A</v>
      </c>
    </row>
    <row r="422" spans="3:11" ht="13.5">
      <c r="C422" s="2">
        <v>408</v>
      </c>
      <c r="D422" s="26" t="str">
        <f>豚モデル!D422</f>
        <v/>
      </c>
      <c r="E422" s="41" t="e">
        <f ca="1">豚モデル!E422</f>
        <v>#N/A</v>
      </c>
      <c r="G422" s="3" t="e">
        <f t="shared" ca="1" si="24"/>
        <v>#N/A</v>
      </c>
      <c r="H422" s="3" t="e">
        <f ca="1">IF(豚硝化判定!P422&gt;豚硝化判定!$P$6,豚硝化モデル!G422,0)</f>
        <v>#N/A</v>
      </c>
      <c r="I422" s="16" t="e">
        <f t="shared" ca="1" si="25"/>
        <v>#N/A</v>
      </c>
      <c r="J422" s="16" t="e">
        <f t="shared" ca="1" si="27"/>
        <v>#N/A</v>
      </c>
      <c r="K422" s="16" t="e">
        <f t="shared" ca="1" si="26"/>
        <v>#N/A</v>
      </c>
    </row>
    <row r="423" spans="3:11" ht="13.5">
      <c r="C423" s="2">
        <v>409</v>
      </c>
      <c r="D423" s="26" t="str">
        <f>豚モデル!D423</f>
        <v/>
      </c>
      <c r="E423" s="41" t="e">
        <f ca="1">豚モデル!E423</f>
        <v>#N/A</v>
      </c>
      <c r="G423" s="3" t="e">
        <f t="shared" ca="1" si="24"/>
        <v>#N/A</v>
      </c>
      <c r="H423" s="3" t="e">
        <f ca="1">IF(豚硝化判定!P423&gt;豚硝化判定!$P$6,豚硝化モデル!G423,0)</f>
        <v>#N/A</v>
      </c>
      <c r="I423" s="16" t="e">
        <f t="shared" ca="1" si="25"/>
        <v>#N/A</v>
      </c>
      <c r="J423" s="16" t="e">
        <f t="shared" ca="1" si="27"/>
        <v>#N/A</v>
      </c>
      <c r="K423" s="16" t="e">
        <f t="shared" ca="1" si="26"/>
        <v>#N/A</v>
      </c>
    </row>
    <row r="424" spans="3:11" ht="13.5">
      <c r="C424" s="2">
        <v>410</v>
      </c>
      <c r="D424" s="26" t="str">
        <f>豚モデル!D424</f>
        <v/>
      </c>
      <c r="E424" s="41" t="e">
        <f ca="1">豚モデル!E424</f>
        <v>#N/A</v>
      </c>
      <c r="G424" s="3" t="e">
        <f t="shared" ca="1" si="24"/>
        <v>#N/A</v>
      </c>
      <c r="H424" s="3" t="e">
        <f ca="1">IF(豚硝化判定!P424&gt;豚硝化判定!$P$6,豚硝化モデル!G424,0)</f>
        <v>#N/A</v>
      </c>
      <c r="I424" s="16" t="e">
        <f t="shared" ca="1" si="25"/>
        <v>#N/A</v>
      </c>
      <c r="J424" s="16" t="e">
        <f t="shared" ca="1" si="27"/>
        <v>#N/A</v>
      </c>
      <c r="K424" s="16" t="e">
        <f t="shared" ca="1" si="26"/>
        <v>#N/A</v>
      </c>
    </row>
    <row r="425" spans="3:11" ht="13.5">
      <c r="C425" s="2">
        <v>411</v>
      </c>
      <c r="D425" s="26" t="str">
        <f>豚モデル!D425</f>
        <v/>
      </c>
      <c r="E425" s="41" t="e">
        <f ca="1">豚モデル!E425</f>
        <v>#N/A</v>
      </c>
      <c r="G425" s="3" t="e">
        <f t="shared" ca="1" si="24"/>
        <v>#N/A</v>
      </c>
      <c r="H425" s="3" t="e">
        <f ca="1">IF(豚硝化判定!P425&gt;豚硝化判定!$P$6,豚硝化モデル!G425,0)</f>
        <v>#N/A</v>
      </c>
      <c r="I425" s="16" t="e">
        <f t="shared" ca="1" si="25"/>
        <v>#N/A</v>
      </c>
      <c r="J425" s="16" t="e">
        <f t="shared" ca="1" si="27"/>
        <v>#N/A</v>
      </c>
      <c r="K425" s="16" t="e">
        <f t="shared" ca="1" si="26"/>
        <v>#N/A</v>
      </c>
    </row>
    <row r="426" spans="3:11" ht="13.5">
      <c r="C426" s="2">
        <v>412</v>
      </c>
      <c r="D426" s="26" t="str">
        <f>豚モデル!D426</f>
        <v/>
      </c>
      <c r="E426" s="41" t="e">
        <f ca="1">豚モデル!E426</f>
        <v>#N/A</v>
      </c>
      <c r="G426" s="3" t="e">
        <f t="shared" ca="1" si="24"/>
        <v>#N/A</v>
      </c>
      <c r="H426" s="3" t="e">
        <f ca="1">IF(豚硝化判定!P426&gt;豚硝化判定!$P$6,豚硝化モデル!G426,0)</f>
        <v>#N/A</v>
      </c>
      <c r="I426" s="16" t="e">
        <f t="shared" ca="1" si="25"/>
        <v>#N/A</v>
      </c>
      <c r="J426" s="16" t="e">
        <f t="shared" ca="1" si="27"/>
        <v>#N/A</v>
      </c>
      <c r="K426" s="16" t="e">
        <f t="shared" ca="1" si="26"/>
        <v>#N/A</v>
      </c>
    </row>
    <row r="427" spans="3:11" ht="13.5">
      <c r="C427" s="2">
        <v>413</v>
      </c>
      <c r="D427" s="26" t="str">
        <f>豚モデル!D427</f>
        <v/>
      </c>
      <c r="E427" s="41" t="e">
        <f ca="1">豚モデル!E427</f>
        <v>#N/A</v>
      </c>
      <c r="G427" s="3" t="e">
        <f t="shared" ca="1" si="24"/>
        <v>#N/A</v>
      </c>
      <c r="H427" s="3" t="e">
        <f ca="1">IF(豚硝化判定!P427&gt;豚硝化判定!$P$6,豚硝化モデル!G427,0)</f>
        <v>#N/A</v>
      </c>
      <c r="I427" s="16" t="e">
        <f t="shared" ca="1" si="25"/>
        <v>#N/A</v>
      </c>
      <c r="J427" s="16" t="e">
        <f t="shared" ca="1" si="27"/>
        <v>#N/A</v>
      </c>
      <c r="K427" s="16" t="e">
        <f t="shared" ca="1" si="26"/>
        <v>#N/A</v>
      </c>
    </row>
    <row r="428" spans="3:11" ht="13.5">
      <c r="C428" s="2">
        <v>414</v>
      </c>
      <c r="D428" s="26" t="str">
        <f>豚モデル!D428</f>
        <v/>
      </c>
      <c r="E428" s="41" t="e">
        <f ca="1">豚モデル!E428</f>
        <v>#N/A</v>
      </c>
      <c r="G428" s="3" t="e">
        <f t="shared" ca="1" si="24"/>
        <v>#N/A</v>
      </c>
      <c r="H428" s="3" t="e">
        <f ca="1">IF(豚硝化判定!P428&gt;豚硝化判定!$P$6,豚硝化モデル!G428,0)</f>
        <v>#N/A</v>
      </c>
      <c r="I428" s="16" t="e">
        <f t="shared" ca="1" si="25"/>
        <v>#N/A</v>
      </c>
      <c r="J428" s="16" t="e">
        <f t="shared" ca="1" si="27"/>
        <v>#N/A</v>
      </c>
      <c r="K428" s="16" t="e">
        <f t="shared" ca="1" si="26"/>
        <v>#N/A</v>
      </c>
    </row>
    <row r="429" spans="3:11" ht="13.5">
      <c r="C429" s="2">
        <v>415</v>
      </c>
      <c r="D429" s="26" t="str">
        <f>豚モデル!D429</f>
        <v/>
      </c>
      <c r="E429" s="41" t="e">
        <f ca="1">豚モデル!E429</f>
        <v>#N/A</v>
      </c>
      <c r="G429" s="3" t="e">
        <f t="shared" ca="1" si="24"/>
        <v>#N/A</v>
      </c>
      <c r="H429" s="3" t="e">
        <f ca="1">IF(豚硝化判定!P429&gt;豚硝化判定!$P$6,豚硝化モデル!G429,0)</f>
        <v>#N/A</v>
      </c>
      <c r="I429" s="16" t="e">
        <f t="shared" ca="1" si="25"/>
        <v>#N/A</v>
      </c>
      <c r="J429" s="16" t="e">
        <f t="shared" ca="1" si="27"/>
        <v>#N/A</v>
      </c>
      <c r="K429" s="16" t="e">
        <f t="shared" ca="1" si="26"/>
        <v>#N/A</v>
      </c>
    </row>
    <row r="430" spans="3:11" ht="13.5">
      <c r="C430" s="2">
        <v>416</v>
      </c>
      <c r="D430" s="26" t="str">
        <f>豚モデル!D430</f>
        <v/>
      </c>
      <c r="E430" s="41" t="e">
        <f ca="1">豚モデル!E430</f>
        <v>#N/A</v>
      </c>
      <c r="G430" s="3" t="e">
        <f t="shared" ca="1" si="24"/>
        <v>#N/A</v>
      </c>
      <c r="H430" s="3" t="e">
        <f ca="1">IF(豚硝化判定!P430&gt;豚硝化判定!$P$6,豚硝化モデル!G430,0)</f>
        <v>#N/A</v>
      </c>
      <c r="I430" s="16" t="e">
        <f t="shared" ca="1" si="25"/>
        <v>#N/A</v>
      </c>
      <c r="J430" s="16" t="e">
        <f t="shared" ca="1" si="27"/>
        <v>#N/A</v>
      </c>
      <c r="K430" s="16" t="e">
        <f t="shared" ca="1" si="26"/>
        <v>#N/A</v>
      </c>
    </row>
    <row r="431" spans="3:11" ht="13.5">
      <c r="C431" s="2">
        <v>417</v>
      </c>
      <c r="D431" s="26" t="str">
        <f>豚モデル!D431</f>
        <v/>
      </c>
      <c r="E431" s="41" t="e">
        <f ca="1">豚モデル!E431</f>
        <v>#N/A</v>
      </c>
      <c r="G431" s="3" t="e">
        <f t="shared" ca="1" si="24"/>
        <v>#N/A</v>
      </c>
      <c r="H431" s="3" t="e">
        <f ca="1">IF(豚硝化判定!P431&gt;豚硝化判定!$P$6,豚硝化モデル!G431,0)</f>
        <v>#N/A</v>
      </c>
      <c r="I431" s="16" t="e">
        <f t="shared" ca="1" si="25"/>
        <v>#N/A</v>
      </c>
      <c r="J431" s="16" t="e">
        <f t="shared" ca="1" si="27"/>
        <v>#N/A</v>
      </c>
      <c r="K431" s="16" t="e">
        <f t="shared" ca="1" si="26"/>
        <v>#N/A</v>
      </c>
    </row>
    <row r="432" spans="3:11" ht="13.5">
      <c r="C432" s="2">
        <v>418</v>
      </c>
      <c r="D432" s="26" t="str">
        <f>豚モデル!D432</f>
        <v/>
      </c>
      <c r="E432" s="41" t="e">
        <f ca="1">豚モデル!E432</f>
        <v>#N/A</v>
      </c>
      <c r="G432" s="3" t="e">
        <f t="shared" ca="1" si="24"/>
        <v>#N/A</v>
      </c>
      <c r="H432" s="3" t="e">
        <f ca="1">IF(豚硝化判定!P432&gt;豚硝化判定!$P$6,豚硝化モデル!G432,0)</f>
        <v>#N/A</v>
      </c>
      <c r="I432" s="16" t="e">
        <f t="shared" ca="1" si="25"/>
        <v>#N/A</v>
      </c>
      <c r="J432" s="16" t="e">
        <f t="shared" ca="1" si="27"/>
        <v>#N/A</v>
      </c>
      <c r="K432" s="16" t="e">
        <f t="shared" ca="1" si="26"/>
        <v>#N/A</v>
      </c>
    </row>
    <row r="433" spans="3:11" ht="13.5">
      <c r="C433" s="2">
        <v>419</v>
      </c>
      <c r="D433" s="26" t="str">
        <f>豚モデル!D433</f>
        <v/>
      </c>
      <c r="E433" s="41" t="e">
        <f ca="1">豚モデル!E433</f>
        <v>#N/A</v>
      </c>
      <c r="G433" s="3" t="e">
        <f t="shared" ca="1" si="24"/>
        <v>#N/A</v>
      </c>
      <c r="H433" s="3" t="e">
        <f ca="1">IF(豚硝化判定!P433&gt;豚硝化判定!$P$6,豚硝化モデル!G433,0)</f>
        <v>#N/A</v>
      </c>
      <c r="I433" s="16" t="e">
        <f t="shared" ca="1" si="25"/>
        <v>#N/A</v>
      </c>
      <c r="J433" s="16" t="e">
        <f t="shared" ca="1" si="27"/>
        <v>#N/A</v>
      </c>
      <c r="K433" s="16" t="e">
        <f t="shared" ca="1" si="26"/>
        <v>#N/A</v>
      </c>
    </row>
    <row r="434" spans="3:11" ht="13.5">
      <c r="C434" s="2">
        <v>420</v>
      </c>
      <c r="D434" s="26" t="str">
        <f>豚モデル!D434</f>
        <v/>
      </c>
      <c r="E434" s="41" t="e">
        <f ca="1">豚モデル!E434</f>
        <v>#N/A</v>
      </c>
      <c r="G434" s="3" t="e">
        <f t="shared" ca="1" si="24"/>
        <v>#N/A</v>
      </c>
      <c r="H434" s="3" t="e">
        <f ca="1">IF(豚硝化判定!P434&gt;豚硝化判定!$P$6,豚硝化モデル!G434,0)</f>
        <v>#N/A</v>
      </c>
      <c r="I434" s="16" t="e">
        <f t="shared" ca="1" si="25"/>
        <v>#N/A</v>
      </c>
      <c r="J434" s="16" t="e">
        <f t="shared" ca="1" si="27"/>
        <v>#N/A</v>
      </c>
      <c r="K434" s="16" t="e">
        <f t="shared" ca="1" si="26"/>
        <v>#N/A</v>
      </c>
    </row>
    <row r="435" spans="3:11" ht="13.5">
      <c r="C435" s="2">
        <v>421</v>
      </c>
      <c r="D435" s="26" t="str">
        <f>豚モデル!D435</f>
        <v/>
      </c>
      <c r="E435" s="41" t="e">
        <f ca="1">豚モデル!E435</f>
        <v>#N/A</v>
      </c>
      <c r="G435" s="3" t="e">
        <f t="shared" ca="1" si="24"/>
        <v>#N/A</v>
      </c>
      <c r="H435" s="3" t="e">
        <f ca="1">IF(豚硝化判定!P435&gt;豚硝化判定!$P$6,豚硝化モデル!G435,0)</f>
        <v>#N/A</v>
      </c>
      <c r="I435" s="16" t="e">
        <f t="shared" ca="1" si="25"/>
        <v>#N/A</v>
      </c>
      <c r="J435" s="16" t="e">
        <f t="shared" ca="1" si="27"/>
        <v>#N/A</v>
      </c>
      <c r="K435" s="16" t="e">
        <f t="shared" ca="1" si="26"/>
        <v>#N/A</v>
      </c>
    </row>
    <row r="436" spans="3:11" ht="13.5">
      <c r="C436" s="2">
        <v>422</v>
      </c>
      <c r="D436" s="26" t="str">
        <f>豚モデル!D436</f>
        <v/>
      </c>
      <c r="E436" s="41" t="e">
        <f ca="1">豚モデル!E436</f>
        <v>#N/A</v>
      </c>
      <c r="G436" s="3" t="e">
        <f t="shared" ca="1" si="24"/>
        <v>#N/A</v>
      </c>
      <c r="H436" s="3" t="e">
        <f ca="1">IF(豚硝化判定!P436&gt;豚硝化判定!$P$6,豚硝化モデル!G436,0)</f>
        <v>#N/A</v>
      </c>
      <c r="I436" s="16" t="e">
        <f t="shared" ca="1" si="25"/>
        <v>#N/A</v>
      </c>
      <c r="J436" s="16" t="e">
        <f t="shared" ca="1" si="27"/>
        <v>#N/A</v>
      </c>
      <c r="K436" s="16" t="e">
        <f t="shared" ca="1" si="26"/>
        <v>#N/A</v>
      </c>
    </row>
    <row r="437" spans="3:11" ht="13.5">
      <c r="C437" s="2">
        <v>423</v>
      </c>
      <c r="D437" s="26" t="str">
        <f>豚モデル!D437</f>
        <v/>
      </c>
      <c r="E437" s="41" t="e">
        <f ca="1">豚モデル!E437</f>
        <v>#N/A</v>
      </c>
      <c r="G437" s="3" t="e">
        <f t="shared" ca="1" si="24"/>
        <v>#N/A</v>
      </c>
      <c r="H437" s="3" t="e">
        <f ca="1">IF(豚硝化判定!P437&gt;豚硝化判定!$P$6,豚硝化モデル!G437,0)</f>
        <v>#N/A</v>
      </c>
      <c r="I437" s="16" t="e">
        <f t="shared" ca="1" si="25"/>
        <v>#N/A</v>
      </c>
      <c r="J437" s="16" t="e">
        <f t="shared" ca="1" si="27"/>
        <v>#N/A</v>
      </c>
      <c r="K437" s="16" t="e">
        <f t="shared" ca="1" si="26"/>
        <v>#N/A</v>
      </c>
    </row>
    <row r="438" spans="3:11" ht="13.5">
      <c r="C438" s="2">
        <v>424</v>
      </c>
      <c r="D438" s="26" t="str">
        <f>豚モデル!D438</f>
        <v/>
      </c>
      <c r="E438" s="41" t="e">
        <f ca="1">豚モデル!E438</f>
        <v>#N/A</v>
      </c>
      <c r="G438" s="3" t="e">
        <f t="shared" ca="1" si="24"/>
        <v>#N/A</v>
      </c>
      <c r="H438" s="3" t="e">
        <f ca="1">IF(豚硝化判定!P438&gt;豚硝化判定!$P$6,豚硝化モデル!G438,0)</f>
        <v>#N/A</v>
      </c>
      <c r="I438" s="16" t="e">
        <f t="shared" ca="1" si="25"/>
        <v>#N/A</v>
      </c>
      <c r="J438" s="16" t="e">
        <f t="shared" ca="1" si="27"/>
        <v>#N/A</v>
      </c>
      <c r="K438" s="16" t="e">
        <f t="shared" ca="1" si="26"/>
        <v>#N/A</v>
      </c>
    </row>
    <row r="439" spans="3:11" ht="13.5">
      <c r="C439" s="2">
        <v>425</v>
      </c>
      <c r="D439" s="26" t="str">
        <f>豚モデル!D439</f>
        <v/>
      </c>
      <c r="E439" s="41" t="e">
        <f ca="1">豚モデル!E439</f>
        <v>#N/A</v>
      </c>
      <c r="G439" s="3" t="e">
        <f t="shared" ca="1" si="24"/>
        <v>#N/A</v>
      </c>
      <c r="H439" s="3" t="e">
        <f ca="1">IF(豚硝化判定!P439&gt;豚硝化判定!$P$6,豚硝化モデル!G439,0)</f>
        <v>#N/A</v>
      </c>
      <c r="I439" s="16" t="e">
        <f t="shared" ca="1" si="25"/>
        <v>#N/A</v>
      </c>
      <c r="J439" s="16" t="e">
        <f t="shared" ca="1" si="27"/>
        <v>#N/A</v>
      </c>
      <c r="K439" s="16" t="e">
        <f t="shared" ca="1" si="26"/>
        <v>#N/A</v>
      </c>
    </row>
    <row r="440" spans="3:11" ht="13.5">
      <c r="C440" s="2">
        <v>426</v>
      </c>
      <c r="D440" s="26">
        <f>豚モデル!D440</f>
        <v>0</v>
      </c>
      <c r="E440" s="41">
        <f>豚モデル!E440</f>
        <v>0</v>
      </c>
      <c r="G440" s="3">
        <f t="shared" si="24"/>
        <v>0.18072414358629416</v>
      </c>
      <c r="H440" s="3">
        <f>IF(豚硝化判定!P440&gt;豚硝化判定!$P$6,豚硝化モデル!G440,0)</f>
        <v>0</v>
      </c>
      <c r="I440" s="16" t="e">
        <f t="shared" ca="1" si="25"/>
        <v>#N/A</v>
      </c>
      <c r="J440" s="16" t="e">
        <f t="shared" ca="1" si="27"/>
        <v>#N/A</v>
      </c>
      <c r="K440" s="16" t="e">
        <f t="shared" ca="1" si="26"/>
        <v>#N/A</v>
      </c>
    </row>
    <row r="441" spans="3:11" ht="13.5">
      <c r="C441" s="2">
        <v>427</v>
      </c>
      <c r="D441" s="26">
        <f>豚モデル!D441</f>
        <v>0</v>
      </c>
      <c r="E441" s="41">
        <f>豚モデル!E441</f>
        <v>0</v>
      </c>
      <c r="G441" s="3">
        <f t="shared" si="24"/>
        <v>0.18072414358629416</v>
      </c>
      <c r="H441" s="3">
        <f>IF(豚硝化判定!P441&gt;豚硝化判定!$P$6,豚硝化モデル!G441,0)</f>
        <v>0</v>
      </c>
      <c r="I441" s="16" t="e">
        <f t="shared" ca="1" si="25"/>
        <v>#N/A</v>
      </c>
      <c r="J441" s="16" t="e">
        <f t="shared" ca="1" si="27"/>
        <v>#N/A</v>
      </c>
      <c r="K441" s="16" t="e">
        <f t="shared" ca="1" si="26"/>
        <v>#N/A</v>
      </c>
    </row>
    <row r="442" spans="3:11" ht="13.5">
      <c r="C442" s="2">
        <v>428</v>
      </c>
      <c r="D442" s="26">
        <f>豚モデル!D442</f>
        <v>0</v>
      </c>
      <c r="E442" s="41">
        <f>豚モデル!E442</f>
        <v>0</v>
      </c>
      <c r="G442" s="3">
        <f t="shared" si="24"/>
        <v>0.18072414358629416</v>
      </c>
      <c r="H442" s="3">
        <f>IF(豚硝化判定!P442&gt;豚硝化判定!$P$6,豚硝化モデル!G442,0)</f>
        <v>0</v>
      </c>
      <c r="I442" s="16" t="e">
        <f t="shared" ca="1" si="25"/>
        <v>#N/A</v>
      </c>
      <c r="J442" s="16" t="e">
        <f t="shared" ca="1" si="27"/>
        <v>#N/A</v>
      </c>
      <c r="K442" s="16" t="e">
        <f t="shared" ca="1" si="26"/>
        <v>#N/A</v>
      </c>
    </row>
    <row r="443" spans="3:11" ht="13.5">
      <c r="C443" s="2">
        <v>429</v>
      </c>
      <c r="D443" s="26">
        <f>豚モデル!D443</f>
        <v>0</v>
      </c>
      <c r="E443" s="41">
        <f>豚モデル!E443</f>
        <v>0</v>
      </c>
      <c r="G443" s="3">
        <f t="shared" si="24"/>
        <v>0.18072414358629416</v>
      </c>
      <c r="H443" s="3">
        <f>IF(豚硝化判定!P443&gt;豚硝化判定!$P$6,豚硝化モデル!G443,0)</f>
        <v>0</v>
      </c>
      <c r="I443" s="16" t="e">
        <f t="shared" ca="1" si="25"/>
        <v>#N/A</v>
      </c>
      <c r="J443" s="16" t="e">
        <f t="shared" ca="1" si="27"/>
        <v>#N/A</v>
      </c>
      <c r="K443" s="16" t="e">
        <f t="shared" ca="1" si="26"/>
        <v>#N/A</v>
      </c>
    </row>
    <row r="444" spans="3:11" ht="13.5">
      <c r="C444" s="2">
        <v>430</v>
      </c>
      <c r="D444" s="26">
        <f>豚モデル!D444</f>
        <v>0</v>
      </c>
      <c r="E444" s="41">
        <f>豚モデル!E444</f>
        <v>0</v>
      </c>
      <c r="G444" s="3">
        <f t="shared" ref="G444:G469" si="28">EXP($B$3*(E444-25)/(1.987*(273+E444)*298))</f>
        <v>0.18072414358629416</v>
      </c>
      <c r="H444" s="3">
        <f>IF(豚硝化判定!P444&gt;豚硝化判定!$P$6,豚硝化モデル!G444,0)</f>
        <v>0</v>
      </c>
      <c r="I444" s="16" t="e">
        <f t="shared" ref="I444:I469" ca="1" si="29">I443+H443</f>
        <v>#N/A</v>
      </c>
      <c r="J444" s="16" t="e">
        <f t="shared" ca="1" si="27"/>
        <v>#N/A</v>
      </c>
      <c r="K444" s="16" t="e">
        <f t="shared" ca="1" si="26"/>
        <v>#N/A</v>
      </c>
    </row>
    <row r="445" spans="3:11" ht="13.5">
      <c r="C445" s="2">
        <v>431</v>
      </c>
      <c r="D445" s="26">
        <f>豚モデル!D445</f>
        <v>0</v>
      </c>
      <c r="E445" s="41">
        <f>豚モデル!E445</f>
        <v>0</v>
      </c>
      <c r="G445" s="3">
        <f t="shared" si="28"/>
        <v>0.18072414358629416</v>
      </c>
      <c r="H445" s="3">
        <f>IF(豚硝化判定!P445&gt;豚硝化判定!$P$6,豚硝化モデル!G445,0)</f>
        <v>0</v>
      </c>
      <c r="I445" s="16" t="e">
        <f t="shared" ca="1" si="29"/>
        <v>#N/A</v>
      </c>
      <c r="J445" s="16" t="e">
        <f t="shared" ca="1" si="27"/>
        <v>#N/A</v>
      </c>
      <c r="K445" s="16" t="e">
        <f t="shared" ca="1" si="26"/>
        <v>#N/A</v>
      </c>
    </row>
    <row r="446" spans="3:11" ht="13.5">
      <c r="C446" s="2">
        <v>432</v>
      </c>
      <c r="D446" s="26">
        <f>豚モデル!D446</f>
        <v>0</v>
      </c>
      <c r="E446" s="41">
        <f>豚モデル!E446</f>
        <v>0</v>
      </c>
      <c r="G446" s="3">
        <f t="shared" si="28"/>
        <v>0.18072414358629416</v>
      </c>
      <c r="H446" s="3">
        <f>IF(豚硝化判定!P446&gt;豚硝化判定!$P$6,豚硝化モデル!G446,0)</f>
        <v>0</v>
      </c>
      <c r="I446" s="16" t="e">
        <f t="shared" ca="1" si="29"/>
        <v>#N/A</v>
      </c>
      <c r="J446" s="16" t="e">
        <f t="shared" ca="1" si="27"/>
        <v>#N/A</v>
      </c>
      <c r="K446" s="16" t="e">
        <f t="shared" ca="1" si="26"/>
        <v>#N/A</v>
      </c>
    </row>
    <row r="447" spans="3:11" ht="13.5">
      <c r="C447" s="2">
        <v>433</v>
      </c>
      <c r="D447" s="26">
        <f>豚モデル!D447</f>
        <v>0</v>
      </c>
      <c r="E447" s="41">
        <f>豚モデル!E447</f>
        <v>0</v>
      </c>
      <c r="G447" s="3">
        <f t="shared" si="28"/>
        <v>0.18072414358629416</v>
      </c>
      <c r="H447" s="3">
        <f>IF(豚硝化判定!P447&gt;豚硝化判定!$P$6,豚硝化モデル!G447,0)</f>
        <v>0</v>
      </c>
      <c r="I447" s="16" t="e">
        <f t="shared" ca="1" si="29"/>
        <v>#N/A</v>
      </c>
      <c r="J447" s="16" t="e">
        <f t="shared" ca="1" si="27"/>
        <v>#N/A</v>
      </c>
      <c r="K447" s="16" t="e">
        <f t="shared" ca="1" si="26"/>
        <v>#N/A</v>
      </c>
    </row>
    <row r="448" spans="3:11" ht="13.5">
      <c r="C448" s="2">
        <v>434</v>
      </c>
      <c r="D448" s="26">
        <f>豚モデル!D448</f>
        <v>0</v>
      </c>
      <c r="E448" s="41">
        <f>豚モデル!E448</f>
        <v>0</v>
      </c>
      <c r="G448" s="3">
        <f t="shared" si="28"/>
        <v>0.18072414358629416</v>
      </c>
      <c r="H448" s="3">
        <f>IF(豚硝化判定!P448&gt;豚硝化判定!$P$6,豚硝化モデル!G448,0)</f>
        <v>0</v>
      </c>
      <c r="I448" s="16" t="e">
        <f t="shared" ca="1" si="29"/>
        <v>#N/A</v>
      </c>
      <c r="J448" s="16" t="e">
        <f t="shared" ca="1" si="27"/>
        <v>#N/A</v>
      </c>
      <c r="K448" s="16" t="e">
        <f t="shared" ca="1" si="26"/>
        <v>#N/A</v>
      </c>
    </row>
    <row r="449" spans="3:11" ht="13.5">
      <c r="C449" s="2">
        <v>435</v>
      </c>
      <c r="D449" s="26">
        <f>豚モデル!D449</f>
        <v>0</v>
      </c>
      <c r="E449" s="41">
        <f>豚モデル!E449</f>
        <v>0</v>
      </c>
      <c r="G449" s="3">
        <f t="shared" si="28"/>
        <v>0.18072414358629416</v>
      </c>
      <c r="H449" s="3">
        <f>IF(豚硝化判定!P449&gt;豚硝化判定!$P$6,豚硝化モデル!G449,0)</f>
        <v>0</v>
      </c>
      <c r="I449" s="16" t="e">
        <f t="shared" ca="1" si="29"/>
        <v>#N/A</v>
      </c>
      <c r="J449" s="16" t="e">
        <f t="shared" ca="1" si="27"/>
        <v>#N/A</v>
      </c>
      <c r="K449" s="16" t="e">
        <f t="shared" ca="1" si="26"/>
        <v>#N/A</v>
      </c>
    </row>
    <row r="450" spans="3:11" ht="13.5">
      <c r="C450" s="2">
        <v>436</v>
      </c>
      <c r="D450" s="26">
        <f>豚モデル!D450</f>
        <v>0</v>
      </c>
      <c r="E450" s="41">
        <f>豚モデル!E450</f>
        <v>0</v>
      </c>
      <c r="G450" s="3">
        <f t="shared" si="28"/>
        <v>0.18072414358629416</v>
      </c>
      <c r="H450" s="3">
        <f>IF(豚硝化判定!P450&gt;豚硝化判定!$P$6,豚硝化モデル!G450,0)</f>
        <v>0</v>
      </c>
      <c r="I450" s="16" t="e">
        <f t="shared" ca="1" si="29"/>
        <v>#N/A</v>
      </c>
      <c r="J450" s="16" t="e">
        <f t="shared" ca="1" si="27"/>
        <v>#N/A</v>
      </c>
      <c r="K450" s="16" t="e">
        <f t="shared" ca="1" si="26"/>
        <v>#N/A</v>
      </c>
    </row>
    <row r="451" spans="3:11" ht="13.5">
      <c r="C451" s="2">
        <v>437</v>
      </c>
      <c r="D451" s="26">
        <f>豚モデル!D451</f>
        <v>0</v>
      </c>
      <c r="E451" s="41">
        <f>豚モデル!E451</f>
        <v>0</v>
      </c>
      <c r="G451" s="3">
        <f t="shared" si="28"/>
        <v>0.18072414358629416</v>
      </c>
      <c r="H451" s="3">
        <f>IF(豚硝化判定!P451&gt;豚硝化判定!$P$6,豚硝化モデル!G451,0)</f>
        <v>0</v>
      </c>
      <c r="I451" s="16" t="e">
        <f t="shared" ca="1" si="29"/>
        <v>#N/A</v>
      </c>
      <c r="J451" s="16" t="e">
        <f t="shared" ca="1" si="27"/>
        <v>#N/A</v>
      </c>
      <c r="K451" s="16" t="e">
        <f t="shared" ca="1" si="26"/>
        <v>#N/A</v>
      </c>
    </row>
    <row r="452" spans="3:11" ht="13.5">
      <c r="C452" s="2">
        <v>438</v>
      </c>
      <c r="D452" s="26">
        <f>豚モデル!D452</f>
        <v>0</v>
      </c>
      <c r="E452" s="41">
        <f>豚モデル!E452</f>
        <v>0</v>
      </c>
      <c r="G452" s="3">
        <f t="shared" si="28"/>
        <v>0.18072414358629416</v>
      </c>
      <c r="H452" s="3">
        <f>IF(豚硝化判定!P452&gt;豚硝化判定!$P$6,豚硝化モデル!G452,0)</f>
        <v>0</v>
      </c>
      <c r="I452" s="16" t="e">
        <f t="shared" ca="1" si="29"/>
        <v>#N/A</v>
      </c>
      <c r="J452" s="16" t="e">
        <f t="shared" ca="1" si="27"/>
        <v>#N/A</v>
      </c>
      <c r="K452" s="16" t="e">
        <f t="shared" ca="1" si="26"/>
        <v>#N/A</v>
      </c>
    </row>
    <row r="453" spans="3:11" ht="13.5">
      <c r="C453" s="2">
        <v>439</v>
      </c>
      <c r="D453" s="26">
        <f>豚モデル!D453</f>
        <v>0</v>
      </c>
      <c r="E453" s="41">
        <f>豚モデル!E453</f>
        <v>0</v>
      </c>
      <c r="G453" s="3">
        <f t="shared" si="28"/>
        <v>0.18072414358629416</v>
      </c>
      <c r="H453" s="3">
        <f>IF(豚硝化判定!P453&gt;豚硝化判定!$P$6,豚硝化モデル!G453,0)</f>
        <v>0</v>
      </c>
      <c r="I453" s="16" t="e">
        <f t="shared" ca="1" si="29"/>
        <v>#N/A</v>
      </c>
      <c r="J453" s="16" t="e">
        <f t="shared" ca="1" si="27"/>
        <v>#N/A</v>
      </c>
      <c r="K453" s="16" t="e">
        <f t="shared" ca="1" si="26"/>
        <v>#N/A</v>
      </c>
    </row>
    <row r="454" spans="3:11" ht="13.5">
      <c r="C454" s="2">
        <v>440</v>
      </c>
      <c r="D454" s="26">
        <f>豚モデル!D454</f>
        <v>0</v>
      </c>
      <c r="E454" s="41">
        <f>豚モデル!E454</f>
        <v>0</v>
      </c>
      <c r="G454" s="3">
        <f t="shared" si="28"/>
        <v>0.18072414358629416</v>
      </c>
      <c r="H454" s="3">
        <f>IF(豚硝化判定!P454&gt;豚硝化判定!$P$6,豚硝化モデル!G454,0)</f>
        <v>0</v>
      </c>
      <c r="I454" s="16" t="e">
        <f t="shared" ca="1" si="29"/>
        <v>#N/A</v>
      </c>
      <c r="J454" s="16" t="e">
        <f t="shared" ca="1" si="27"/>
        <v>#N/A</v>
      </c>
      <c r="K454" s="16" t="e">
        <f t="shared" ca="1" si="26"/>
        <v>#N/A</v>
      </c>
    </row>
    <row r="455" spans="3:11" ht="13.5">
      <c r="C455" s="2">
        <v>441</v>
      </c>
      <c r="D455" s="26">
        <f>豚モデル!D455</f>
        <v>0</v>
      </c>
      <c r="E455" s="41">
        <f>豚モデル!E455</f>
        <v>0</v>
      </c>
      <c r="G455" s="3">
        <f t="shared" si="28"/>
        <v>0.18072414358629416</v>
      </c>
      <c r="H455" s="3">
        <f>IF(豚硝化判定!P455&gt;豚硝化判定!$P$6,豚硝化モデル!G455,0)</f>
        <v>0</v>
      </c>
      <c r="I455" s="16" t="e">
        <f t="shared" ca="1" si="29"/>
        <v>#N/A</v>
      </c>
      <c r="J455" s="16" t="e">
        <f t="shared" ca="1" si="27"/>
        <v>#N/A</v>
      </c>
      <c r="K455" s="16" t="e">
        <f t="shared" ca="1" si="26"/>
        <v>#N/A</v>
      </c>
    </row>
    <row r="456" spans="3:11" ht="13.5">
      <c r="C456" s="2">
        <v>442</v>
      </c>
      <c r="D456" s="26">
        <f>豚モデル!D456</f>
        <v>0</v>
      </c>
      <c r="E456" s="41">
        <f>豚モデル!E456</f>
        <v>0</v>
      </c>
      <c r="G456" s="3">
        <f t="shared" si="28"/>
        <v>0.18072414358629416</v>
      </c>
      <c r="H456" s="3">
        <f>IF(豚硝化判定!P456&gt;豚硝化判定!$P$6,豚硝化モデル!G456,0)</f>
        <v>0</v>
      </c>
      <c r="I456" s="16" t="e">
        <f t="shared" ca="1" si="29"/>
        <v>#N/A</v>
      </c>
      <c r="J456" s="16" t="e">
        <f t="shared" ca="1" si="27"/>
        <v>#N/A</v>
      </c>
      <c r="K456" s="16" t="e">
        <f t="shared" ca="1" si="26"/>
        <v>#N/A</v>
      </c>
    </row>
    <row r="457" spans="3:11" ht="13.5">
      <c r="C457" s="2">
        <v>443</v>
      </c>
      <c r="D457" s="26">
        <f>豚モデル!D457</f>
        <v>0</v>
      </c>
      <c r="E457" s="41">
        <f>豚モデル!E457</f>
        <v>0</v>
      </c>
      <c r="G457" s="3">
        <f t="shared" si="28"/>
        <v>0.18072414358629416</v>
      </c>
      <c r="H457" s="3">
        <f>IF(豚硝化判定!P457&gt;豚硝化判定!$P$6,豚硝化モデル!G457,0)</f>
        <v>0</v>
      </c>
      <c r="I457" s="16" t="e">
        <f t="shared" ca="1" si="29"/>
        <v>#N/A</v>
      </c>
      <c r="J457" s="16" t="e">
        <f t="shared" ca="1" si="27"/>
        <v>#N/A</v>
      </c>
      <c r="K457" s="16" t="e">
        <f t="shared" ca="1" si="26"/>
        <v>#N/A</v>
      </c>
    </row>
    <row r="458" spans="3:11" ht="13.5">
      <c r="C458" s="2">
        <v>444</v>
      </c>
      <c r="D458" s="26">
        <f>豚モデル!D458</f>
        <v>0</v>
      </c>
      <c r="E458" s="41">
        <f>豚モデル!E458</f>
        <v>0</v>
      </c>
      <c r="G458" s="3">
        <f t="shared" si="28"/>
        <v>0.18072414358629416</v>
      </c>
      <c r="H458" s="3">
        <f>IF(豚硝化判定!P458&gt;豚硝化判定!$P$6,豚硝化モデル!G458,0)</f>
        <v>0</v>
      </c>
      <c r="I458" s="16" t="e">
        <f t="shared" ca="1" si="29"/>
        <v>#N/A</v>
      </c>
      <c r="J458" s="16" t="e">
        <f t="shared" ca="1" si="27"/>
        <v>#N/A</v>
      </c>
      <c r="K458" s="16" t="e">
        <f t="shared" ca="1" si="26"/>
        <v>#N/A</v>
      </c>
    </row>
    <row r="459" spans="3:11" ht="13.5">
      <c r="C459" s="2">
        <v>445</v>
      </c>
      <c r="D459" s="26">
        <f>豚モデル!D459</f>
        <v>0</v>
      </c>
      <c r="E459" s="41">
        <f>豚モデル!E459</f>
        <v>0</v>
      </c>
      <c r="G459" s="3">
        <f t="shared" si="28"/>
        <v>0.18072414358629416</v>
      </c>
      <c r="H459" s="3">
        <f>IF(豚硝化判定!P459&gt;豚硝化判定!$P$6,豚硝化モデル!G459,0)</f>
        <v>0</v>
      </c>
      <c r="I459" s="16" t="e">
        <f t="shared" ca="1" si="29"/>
        <v>#N/A</v>
      </c>
      <c r="J459" s="16" t="e">
        <f t="shared" ca="1" si="27"/>
        <v>#N/A</v>
      </c>
      <c r="K459" s="16" t="e">
        <f t="shared" ca="1" si="26"/>
        <v>#N/A</v>
      </c>
    </row>
    <row r="460" spans="3:11" ht="13.5">
      <c r="C460" s="2">
        <v>446</v>
      </c>
      <c r="D460" s="26">
        <f>豚モデル!D460</f>
        <v>0</v>
      </c>
      <c r="E460" s="41">
        <f>豚モデル!E460</f>
        <v>0</v>
      </c>
      <c r="G460" s="3">
        <f t="shared" si="28"/>
        <v>0.18072414358629416</v>
      </c>
      <c r="H460" s="3">
        <f>IF(豚硝化判定!P460&gt;豚硝化判定!$P$6,豚硝化モデル!G460,0)</f>
        <v>0</v>
      </c>
      <c r="I460" s="16" t="e">
        <f t="shared" ca="1" si="29"/>
        <v>#N/A</v>
      </c>
      <c r="J460" s="16" t="e">
        <f t="shared" ca="1" si="27"/>
        <v>#N/A</v>
      </c>
      <c r="K460" s="16" t="e">
        <f t="shared" ca="1" si="26"/>
        <v>#N/A</v>
      </c>
    </row>
    <row r="461" spans="3:11" ht="13.5">
      <c r="C461" s="2">
        <v>447</v>
      </c>
      <c r="D461" s="26">
        <f>豚モデル!D461</f>
        <v>0</v>
      </c>
      <c r="E461" s="41">
        <f>豚モデル!E461</f>
        <v>0</v>
      </c>
      <c r="G461" s="3">
        <f t="shared" si="28"/>
        <v>0.18072414358629416</v>
      </c>
      <c r="H461" s="3">
        <f>IF(豚硝化判定!P461&gt;豚硝化判定!$P$6,豚硝化モデル!G461,0)</f>
        <v>0</v>
      </c>
      <c r="I461" s="16" t="e">
        <f t="shared" ca="1" si="29"/>
        <v>#N/A</v>
      </c>
      <c r="J461" s="16" t="e">
        <f t="shared" ca="1" si="27"/>
        <v>#N/A</v>
      </c>
      <c r="K461" s="16" t="e">
        <f t="shared" ca="1" si="26"/>
        <v>#N/A</v>
      </c>
    </row>
    <row r="462" spans="3:11" ht="13.5">
      <c r="C462" s="2">
        <v>448</v>
      </c>
      <c r="D462" s="26">
        <f>豚モデル!D462</f>
        <v>0</v>
      </c>
      <c r="E462" s="41">
        <f>豚モデル!E462</f>
        <v>0</v>
      </c>
      <c r="G462" s="3">
        <f t="shared" si="28"/>
        <v>0.18072414358629416</v>
      </c>
      <c r="H462" s="3">
        <f>IF(豚硝化判定!P462&gt;豚硝化判定!$P$6,豚硝化モデル!G462,0)</f>
        <v>0</v>
      </c>
      <c r="I462" s="16" t="e">
        <f t="shared" ca="1" si="29"/>
        <v>#N/A</v>
      </c>
      <c r="J462" s="16" t="e">
        <f t="shared" ca="1" si="27"/>
        <v>#N/A</v>
      </c>
      <c r="K462" s="16" t="e">
        <f t="shared" ca="1" si="26"/>
        <v>#N/A</v>
      </c>
    </row>
    <row r="463" spans="3:11" ht="13.5">
      <c r="C463" s="2">
        <v>449</v>
      </c>
      <c r="D463" s="26">
        <f>豚モデル!D463</f>
        <v>0</v>
      </c>
      <c r="E463" s="41">
        <f>豚モデル!E463</f>
        <v>0</v>
      </c>
      <c r="G463" s="3">
        <f t="shared" si="28"/>
        <v>0.18072414358629416</v>
      </c>
      <c r="H463" s="3">
        <f>IF(豚硝化判定!P463&gt;豚硝化判定!$P$6,豚硝化モデル!G463,0)</f>
        <v>0</v>
      </c>
      <c r="I463" s="16" t="e">
        <f t="shared" ca="1" si="29"/>
        <v>#N/A</v>
      </c>
      <c r="J463" s="16" t="e">
        <f t="shared" ca="1" si="27"/>
        <v>#N/A</v>
      </c>
      <c r="K463" s="16" t="e">
        <f t="shared" ref="K463:K469" ca="1" si="30">J463*2</f>
        <v>#N/A</v>
      </c>
    </row>
    <row r="464" spans="3:11" ht="13.5">
      <c r="C464" s="2">
        <v>450</v>
      </c>
      <c r="D464" s="26">
        <f>豚モデル!D464</f>
        <v>0</v>
      </c>
      <c r="E464" s="41">
        <f>豚モデル!E464</f>
        <v>0</v>
      </c>
      <c r="G464" s="3">
        <f t="shared" si="28"/>
        <v>0.18072414358629416</v>
      </c>
      <c r="H464" s="3">
        <f>IF(豚硝化判定!P464&gt;豚硝化判定!$P$6,豚硝化モデル!G464,0)</f>
        <v>0</v>
      </c>
      <c r="I464" s="16" t="e">
        <f t="shared" ca="1" si="29"/>
        <v>#N/A</v>
      </c>
      <c r="J464" s="16" t="e">
        <f t="shared" ref="J464:J469" ca="1" si="31">I464*$B$4</f>
        <v>#N/A</v>
      </c>
      <c r="K464" s="16" t="e">
        <f t="shared" ca="1" si="30"/>
        <v>#N/A</v>
      </c>
    </row>
    <row r="465" spans="3:11" ht="13.5">
      <c r="C465" s="2">
        <v>451</v>
      </c>
      <c r="D465" s="26">
        <f>豚モデル!D465</f>
        <v>0</v>
      </c>
      <c r="E465" s="41">
        <f>豚モデル!E465</f>
        <v>0</v>
      </c>
      <c r="G465" s="3">
        <f t="shared" si="28"/>
        <v>0.18072414358629416</v>
      </c>
      <c r="H465" s="3">
        <f>IF(豚硝化判定!P465&gt;豚硝化判定!$P$6,豚硝化モデル!G465,0)</f>
        <v>0</v>
      </c>
      <c r="I465" s="16" t="e">
        <f t="shared" ca="1" si="29"/>
        <v>#N/A</v>
      </c>
      <c r="J465" s="16" t="e">
        <f t="shared" ca="1" si="31"/>
        <v>#N/A</v>
      </c>
      <c r="K465" s="16" t="e">
        <f t="shared" ca="1" si="30"/>
        <v>#N/A</v>
      </c>
    </row>
    <row r="466" spans="3:11" ht="13.5">
      <c r="C466" s="2">
        <v>452</v>
      </c>
      <c r="D466" s="26">
        <f>豚モデル!D466</f>
        <v>0</v>
      </c>
      <c r="E466" s="41">
        <f>豚モデル!E466</f>
        <v>0</v>
      </c>
      <c r="G466" s="3">
        <f t="shared" si="28"/>
        <v>0.18072414358629416</v>
      </c>
      <c r="H466" s="3">
        <f>IF(豚硝化判定!P466&gt;豚硝化判定!$P$6,豚硝化モデル!G466,0)</f>
        <v>0</v>
      </c>
      <c r="I466" s="16" t="e">
        <f t="shared" ca="1" si="29"/>
        <v>#N/A</v>
      </c>
      <c r="J466" s="16" t="e">
        <f t="shared" ca="1" si="31"/>
        <v>#N/A</v>
      </c>
      <c r="K466" s="16" t="e">
        <f t="shared" ca="1" si="30"/>
        <v>#N/A</v>
      </c>
    </row>
    <row r="467" spans="3:11" ht="13.5">
      <c r="C467" s="2">
        <v>453</v>
      </c>
      <c r="D467" s="26">
        <f>豚モデル!D467</f>
        <v>0</v>
      </c>
      <c r="E467" s="41">
        <f>豚モデル!E467</f>
        <v>0</v>
      </c>
      <c r="G467" s="3">
        <f t="shared" si="28"/>
        <v>0.18072414358629416</v>
      </c>
      <c r="H467" s="3">
        <f>IF(豚硝化判定!P467&gt;豚硝化判定!$P$6,豚硝化モデル!G467,0)</f>
        <v>0</v>
      </c>
      <c r="I467" s="16" t="e">
        <f t="shared" ca="1" si="29"/>
        <v>#N/A</v>
      </c>
      <c r="J467" s="16" t="e">
        <f t="shared" ca="1" si="31"/>
        <v>#N/A</v>
      </c>
      <c r="K467" s="16" t="e">
        <f t="shared" ca="1" si="30"/>
        <v>#N/A</v>
      </c>
    </row>
    <row r="468" spans="3:11" ht="13.5">
      <c r="C468" s="2">
        <v>454</v>
      </c>
      <c r="D468" s="26">
        <f>豚モデル!D468</f>
        <v>0</v>
      </c>
      <c r="E468" s="41">
        <f>豚モデル!E468</f>
        <v>0</v>
      </c>
      <c r="G468" s="3">
        <f t="shared" si="28"/>
        <v>0.18072414358629416</v>
      </c>
      <c r="H468" s="3">
        <f>IF(豚硝化判定!P468&gt;豚硝化判定!$P$6,豚硝化モデル!G468,0)</f>
        <v>0</v>
      </c>
      <c r="I468" s="16" t="e">
        <f t="shared" ca="1" si="29"/>
        <v>#N/A</v>
      </c>
      <c r="J468" s="16" t="e">
        <f t="shared" ca="1" si="31"/>
        <v>#N/A</v>
      </c>
      <c r="K468" s="16" t="e">
        <f t="shared" ca="1" si="30"/>
        <v>#N/A</v>
      </c>
    </row>
    <row r="469" spans="3:11" ht="13.5">
      <c r="C469" s="2">
        <v>455</v>
      </c>
      <c r="D469" s="26">
        <f>豚モデル!D469</f>
        <v>0</v>
      </c>
      <c r="E469" s="41">
        <f>豚モデル!E469</f>
        <v>0</v>
      </c>
      <c r="G469" s="3">
        <f t="shared" si="28"/>
        <v>0.18072414358629416</v>
      </c>
      <c r="H469" s="3">
        <f>IF(豚硝化判定!P469&gt;豚硝化判定!$P$6,豚硝化モデル!G469,0)</f>
        <v>0</v>
      </c>
      <c r="I469" s="16" t="e">
        <f t="shared" ca="1" si="29"/>
        <v>#N/A</v>
      </c>
      <c r="J469" s="16" t="e">
        <f t="shared" ca="1" si="31"/>
        <v>#N/A</v>
      </c>
      <c r="K469" s="16" t="e">
        <f t="shared" ca="1" si="30"/>
        <v>#N/A</v>
      </c>
    </row>
  </sheetData>
  <phoneticPr fontId="3"/>
  <pageMargins left="0.75" right="0.75" top="1" bottom="1" header="0.51200000000000001" footer="0.51200000000000001"/>
  <pageSetup paperSize="9" scale="60" orientation="portrait" horizontalDpi="4294967293" verticalDpi="0" r:id="rId1"/>
  <headerFooter alignWithMargins="0">
    <oddHeader>&amp;A</oddHeader>
    <oddFooter>- &amp;P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8B152-DC40-4719-AD3E-9EC3D73390F2}">
  <dimension ref="A1:AE488"/>
  <sheetViews>
    <sheetView workbookViewId="0">
      <selection activeCell="U30" sqref="U30"/>
    </sheetView>
  </sheetViews>
  <sheetFormatPr defaultRowHeight="11.25"/>
  <cols>
    <col min="1" max="1" width="6.875" style="2" customWidth="1"/>
    <col min="2" max="2" width="6.375" style="2" customWidth="1"/>
    <col min="3" max="3" width="3.5" style="2" customWidth="1"/>
    <col min="4" max="4" width="7.5" style="2" customWidth="1"/>
    <col min="5" max="8" width="6.25" style="2" customWidth="1"/>
    <col min="9" max="10" width="6.25" style="3" customWidth="1"/>
    <col min="11" max="11" width="3" style="3" customWidth="1"/>
    <col min="12" max="13" width="6.25" style="4" customWidth="1"/>
    <col min="14" max="15" width="9" style="2"/>
    <col min="16" max="16" width="8.375" style="2" customWidth="1"/>
    <col min="17" max="18" width="6" style="2" customWidth="1"/>
    <col min="19" max="30" width="9.125" style="2" customWidth="1"/>
    <col min="31" max="256" width="9" style="2"/>
    <col min="257" max="257" width="6.875" style="2" customWidth="1"/>
    <col min="258" max="258" width="6.375" style="2" customWidth="1"/>
    <col min="259" max="259" width="3.5" style="2" customWidth="1"/>
    <col min="260" max="260" width="7.5" style="2" customWidth="1"/>
    <col min="261" max="264" width="6.25" style="2" customWidth="1"/>
    <col min="265" max="265" width="3" style="2" customWidth="1"/>
    <col min="266" max="267" width="6.25" style="2" customWidth="1"/>
    <col min="268" max="269" width="9" style="2"/>
    <col min="270" max="274" width="6" style="2" customWidth="1"/>
    <col min="275" max="286" width="5.25" style="2" customWidth="1"/>
    <col min="287" max="512" width="9" style="2"/>
    <col min="513" max="513" width="6.875" style="2" customWidth="1"/>
    <col min="514" max="514" width="6.375" style="2" customWidth="1"/>
    <col min="515" max="515" width="3.5" style="2" customWidth="1"/>
    <col min="516" max="516" width="7.5" style="2" customWidth="1"/>
    <col min="517" max="520" width="6.25" style="2" customWidth="1"/>
    <col min="521" max="521" width="3" style="2" customWidth="1"/>
    <col min="522" max="523" width="6.25" style="2" customWidth="1"/>
    <col min="524" max="525" width="9" style="2"/>
    <col min="526" max="530" width="6" style="2" customWidth="1"/>
    <col min="531" max="542" width="5.25" style="2" customWidth="1"/>
    <col min="543" max="768" width="9" style="2"/>
    <col min="769" max="769" width="6.875" style="2" customWidth="1"/>
    <col min="770" max="770" width="6.375" style="2" customWidth="1"/>
    <col min="771" max="771" width="3.5" style="2" customWidth="1"/>
    <col min="772" max="772" width="7.5" style="2" customWidth="1"/>
    <col min="773" max="776" width="6.25" style="2" customWidth="1"/>
    <col min="777" max="777" width="3" style="2" customWidth="1"/>
    <col min="778" max="779" width="6.25" style="2" customWidth="1"/>
    <col min="780" max="781" width="9" style="2"/>
    <col min="782" max="786" width="6" style="2" customWidth="1"/>
    <col min="787" max="798" width="5.25" style="2" customWidth="1"/>
    <col min="799" max="1024" width="9" style="2"/>
    <col min="1025" max="1025" width="6.875" style="2" customWidth="1"/>
    <col min="1026" max="1026" width="6.375" style="2" customWidth="1"/>
    <col min="1027" max="1027" width="3.5" style="2" customWidth="1"/>
    <col min="1028" max="1028" width="7.5" style="2" customWidth="1"/>
    <col min="1029" max="1032" width="6.25" style="2" customWidth="1"/>
    <col min="1033" max="1033" width="3" style="2" customWidth="1"/>
    <col min="1034" max="1035" width="6.25" style="2" customWidth="1"/>
    <col min="1036" max="1037" width="9" style="2"/>
    <col min="1038" max="1042" width="6" style="2" customWidth="1"/>
    <col min="1043" max="1054" width="5.25" style="2" customWidth="1"/>
    <col min="1055" max="1280" width="9" style="2"/>
    <col min="1281" max="1281" width="6.875" style="2" customWidth="1"/>
    <col min="1282" max="1282" width="6.375" style="2" customWidth="1"/>
    <col min="1283" max="1283" width="3.5" style="2" customWidth="1"/>
    <col min="1284" max="1284" width="7.5" style="2" customWidth="1"/>
    <col min="1285" max="1288" width="6.25" style="2" customWidth="1"/>
    <col min="1289" max="1289" width="3" style="2" customWidth="1"/>
    <col min="1290" max="1291" width="6.25" style="2" customWidth="1"/>
    <col min="1292" max="1293" width="9" style="2"/>
    <col min="1294" max="1298" width="6" style="2" customWidth="1"/>
    <col min="1299" max="1310" width="5.25" style="2" customWidth="1"/>
    <col min="1311" max="1536" width="9" style="2"/>
    <col min="1537" max="1537" width="6.875" style="2" customWidth="1"/>
    <col min="1538" max="1538" width="6.375" style="2" customWidth="1"/>
    <col min="1539" max="1539" width="3.5" style="2" customWidth="1"/>
    <col min="1540" max="1540" width="7.5" style="2" customWidth="1"/>
    <col min="1541" max="1544" width="6.25" style="2" customWidth="1"/>
    <col min="1545" max="1545" width="3" style="2" customWidth="1"/>
    <col min="1546" max="1547" width="6.25" style="2" customWidth="1"/>
    <col min="1548" max="1549" width="9" style="2"/>
    <col min="1550" max="1554" width="6" style="2" customWidth="1"/>
    <col min="1555" max="1566" width="5.25" style="2" customWidth="1"/>
    <col min="1567" max="1792" width="9" style="2"/>
    <col min="1793" max="1793" width="6.875" style="2" customWidth="1"/>
    <col min="1794" max="1794" width="6.375" style="2" customWidth="1"/>
    <col min="1795" max="1795" width="3.5" style="2" customWidth="1"/>
    <col min="1796" max="1796" width="7.5" style="2" customWidth="1"/>
    <col min="1797" max="1800" width="6.25" style="2" customWidth="1"/>
    <col min="1801" max="1801" width="3" style="2" customWidth="1"/>
    <col min="1802" max="1803" width="6.25" style="2" customWidth="1"/>
    <col min="1804" max="1805" width="9" style="2"/>
    <col min="1806" max="1810" width="6" style="2" customWidth="1"/>
    <col min="1811" max="1822" width="5.25" style="2" customWidth="1"/>
    <col min="1823" max="2048" width="9" style="2"/>
    <col min="2049" max="2049" width="6.875" style="2" customWidth="1"/>
    <col min="2050" max="2050" width="6.375" style="2" customWidth="1"/>
    <col min="2051" max="2051" width="3.5" style="2" customWidth="1"/>
    <col min="2052" max="2052" width="7.5" style="2" customWidth="1"/>
    <col min="2053" max="2056" width="6.25" style="2" customWidth="1"/>
    <col min="2057" max="2057" width="3" style="2" customWidth="1"/>
    <col min="2058" max="2059" width="6.25" style="2" customWidth="1"/>
    <col min="2060" max="2061" width="9" style="2"/>
    <col min="2062" max="2066" width="6" style="2" customWidth="1"/>
    <col min="2067" max="2078" width="5.25" style="2" customWidth="1"/>
    <col min="2079" max="2304" width="9" style="2"/>
    <col min="2305" max="2305" width="6.875" style="2" customWidth="1"/>
    <col min="2306" max="2306" width="6.375" style="2" customWidth="1"/>
    <col min="2307" max="2307" width="3.5" style="2" customWidth="1"/>
    <col min="2308" max="2308" width="7.5" style="2" customWidth="1"/>
    <col min="2309" max="2312" width="6.25" style="2" customWidth="1"/>
    <col min="2313" max="2313" width="3" style="2" customWidth="1"/>
    <col min="2314" max="2315" width="6.25" style="2" customWidth="1"/>
    <col min="2316" max="2317" width="9" style="2"/>
    <col min="2318" max="2322" width="6" style="2" customWidth="1"/>
    <col min="2323" max="2334" width="5.25" style="2" customWidth="1"/>
    <col min="2335" max="2560" width="9" style="2"/>
    <col min="2561" max="2561" width="6.875" style="2" customWidth="1"/>
    <col min="2562" max="2562" width="6.375" style="2" customWidth="1"/>
    <col min="2563" max="2563" width="3.5" style="2" customWidth="1"/>
    <col min="2564" max="2564" width="7.5" style="2" customWidth="1"/>
    <col min="2565" max="2568" width="6.25" style="2" customWidth="1"/>
    <col min="2569" max="2569" width="3" style="2" customWidth="1"/>
    <col min="2570" max="2571" width="6.25" style="2" customWidth="1"/>
    <col min="2572" max="2573" width="9" style="2"/>
    <col min="2574" max="2578" width="6" style="2" customWidth="1"/>
    <col min="2579" max="2590" width="5.25" style="2" customWidth="1"/>
    <col min="2591" max="2816" width="9" style="2"/>
    <col min="2817" max="2817" width="6.875" style="2" customWidth="1"/>
    <col min="2818" max="2818" width="6.375" style="2" customWidth="1"/>
    <col min="2819" max="2819" width="3.5" style="2" customWidth="1"/>
    <col min="2820" max="2820" width="7.5" style="2" customWidth="1"/>
    <col min="2821" max="2824" width="6.25" style="2" customWidth="1"/>
    <col min="2825" max="2825" width="3" style="2" customWidth="1"/>
    <col min="2826" max="2827" width="6.25" style="2" customWidth="1"/>
    <col min="2828" max="2829" width="9" style="2"/>
    <col min="2830" max="2834" width="6" style="2" customWidth="1"/>
    <col min="2835" max="2846" width="5.25" style="2" customWidth="1"/>
    <col min="2847" max="3072" width="9" style="2"/>
    <col min="3073" max="3073" width="6.875" style="2" customWidth="1"/>
    <col min="3074" max="3074" width="6.375" style="2" customWidth="1"/>
    <col min="3075" max="3075" width="3.5" style="2" customWidth="1"/>
    <col min="3076" max="3076" width="7.5" style="2" customWidth="1"/>
    <col min="3077" max="3080" width="6.25" style="2" customWidth="1"/>
    <col min="3081" max="3081" width="3" style="2" customWidth="1"/>
    <col min="3082" max="3083" width="6.25" style="2" customWidth="1"/>
    <col min="3084" max="3085" width="9" style="2"/>
    <col min="3086" max="3090" width="6" style="2" customWidth="1"/>
    <col min="3091" max="3102" width="5.25" style="2" customWidth="1"/>
    <col min="3103" max="3328" width="9" style="2"/>
    <col min="3329" max="3329" width="6.875" style="2" customWidth="1"/>
    <col min="3330" max="3330" width="6.375" style="2" customWidth="1"/>
    <col min="3331" max="3331" width="3.5" style="2" customWidth="1"/>
    <col min="3332" max="3332" width="7.5" style="2" customWidth="1"/>
    <col min="3333" max="3336" width="6.25" style="2" customWidth="1"/>
    <col min="3337" max="3337" width="3" style="2" customWidth="1"/>
    <col min="3338" max="3339" width="6.25" style="2" customWidth="1"/>
    <col min="3340" max="3341" width="9" style="2"/>
    <col min="3342" max="3346" width="6" style="2" customWidth="1"/>
    <col min="3347" max="3358" width="5.25" style="2" customWidth="1"/>
    <col min="3359" max="3584" width="9" style="2"/>
    <col min="3585" max="3585" width="6.875" style="2" customWidth="1"/>
    <col min="3586" max="3586" width="6.375" style="2" customWidth="1"/>
    <col min="3587" max="3587" width="3.5" style="2" customWidth="1"/>
    <col min="3588" max="3588" width="7.5" style="2" customWidth="1"/>
    <col min="3589" max="3592" width="6.25" style="2" customWidth="1"/>
    <col min="3593" max="3593" width="3" style="2" customWidth="1"/>
    <col min="3594" max="3595" width="6.25" style="2" customWidth="1"/>
    <col min="3596" max="3597" width="9" style="2"/>
    <col min="3598" max="3602" width="6" style="2" customWidth="1"/>
    <col min="3603" max="3614" width="5.25" style="2" customWidth="1"/>
    <col min="3615" max="3840" width="9" style="2"/>
    <col min="3841" max="3841" width="6.875" style="2" customWidth="1"/>
    <col min="3842" max="3842" width="6.375" style="2" customWidth="1"/>
    <col min="3843" max="3843" width="3.5" style="2" customWidth="1"/>
    <col min="3844" max="3844" width="7.5" style="2" customWidth="1"/>
    <col min="3845" max="3848" width="6.25" style="2" customWidth="1"/>
    <col min="3849" max="3849" width="3" style="2" customWidth="1"/>
    <col min="3850" max="3851" width="6.25" style="2" customWidth="1"/>
    <col min="3852" max="3853" width="9" style="2"/>
    <col min="3854" max="3858" width="6" style="2" customWidth="1"/>
    <col min="3859" max="3870" width="5.25" style="2" customWidth="1"/>
    <col min="3871" max="4096" width="9" style="2"/>
    <col min="4097" max="4097" width="6.875" style="2" customWidth="1"/>
    <col min="4098" max="4098" width="6.375" style="2" customWidth="1"/>
    <col min="4099" max="4099" width="3.5" style="2" customWidth="1"/>
    <col min="4100" max="4100" width="7.5" style="2" customWidth="1"/>
    <col min="4101" max="4104" width="6.25" style="2" customWidth="1"/>
    <col min="4105" max="4105" width="3" style="2" customWidth="1"/>
    <col min="4106" max="4107" width="6.25" style="2" customWidth="1"/>
    <col min="4108" max="4109" width="9" style="2"/>
    <col min="4110" max="4114" width="6" style="2" customWidth="1"/>
    <col min="4115" max="4126" width="5.25" style="2" customWidth="1"/>
    <col min="4127" max="4352" width="9" style="2"/>
    <col min="4353" max="4353" width="6.875" style="2" customWidth="1"/>
    <col min="4354" max="4354" width="6.375" style="2" customWidth="1"/>
    <col min="4355" max="4355" width="3.5" style="2" customWidth="1"/>
    <col min="4356" max="4356" width="7.5" style="2" customWidth="1"/>
    <col min="4357" max="4360" width="6.25" style="2" customWidth="1"/>
    <col min="4361" max="4361" width="3" style="2" customWidth="1"/>
    <col min="4362" max="4363" width="6.25" style="2" customWidth="1"/>
    <col min="4364" max="4365" width="9" style="2"/>
    <col min="4366" max="4370" width="6" style="2" customWidth="1"/>
    <col min="4371" max="4382" width="5.25" style="2" customWidth="1"/>
    <col min="4383" max="4608" width="9" style="2"/>
    <col min="4609" max="4609" width="6.875" style="2" customWidth="1"/>
    <col min="4610" max="4610" width="6.375" style="2" customWidth="1"/>
    <col min="4611" max="4611" width="3.5" style="2" customWidth="1"/>
    <col min="4612" max="4612" width="7.5" style="2" customWidth="1"/>
    <col min="4613" max="4616" width="6.25" style="2" customWidth="1"/>
    <col min="4617" max="4617" width="3" style="2" customWidth="1"/>
    <col min="4618" max="4619" width="6.25" style="2" customWidth="1"/>
    <col min="4620" max="4621" width="9" style="2"/>
    <col min="4622" max="4626" width="6" style="2" customWidth="1"/>
    <col min="4627" max="4638" width="5.25" style="2" customWidth="1"/>
    <col min="4639" max="4864" width="9" style="2"/>
    <col min="4865" max="4865" width="6.875" style="2" customWidth="1"/>
    <col min="4866" max="4866" width="6.375" style="2" customWidth="1"/>
    <col min="4867" max="4867" width="3.5" style="2" customWidth="1"/>
    <col min="4868" max="4868" width="7.5" style="2" customWidth="1"/>
    <col min="4869" max="4872" width="6.25" style="2" customWidth="1"/>
    <col min="4873" max="4873" width="3" style="2" customWidth="1"/>
    <col min="4874" max="4875" width="6.25" style="2" customWidth="1"/>
    <col min="4876" max="4877" width="9" style="2"/>
    <col min="4878" max="4882" width="6" style="2" customWidth="1"/>
    <col min="4883" max="4894" width="5.25" style="2" customWidth="1"/>
    <col min="4895" max="5120" width="9" style="2"/>
    <col min="5121" max="5121" width="6.875" style="2" customWidth="1"/>
    <col min="5122" max="5122" width="6.375" style="2" customWidth="1"/>
    <col min="5123" max="5123" width="3.5" style="2" customWidth="1"/>
    <col min="5124" max="5124" width="7.5" style="2" customWidth="1"/>
    <col min="5125" max="5128" width="6.25" style="2" customWidth="1"/>
    <col min="5129" max="5129" width="3" style="2" customWidth="1"/>
    <col min="5130" max="5131" width="6.25" style="2" customWidth="1"/>
    <col min="5132" max="5133" width="9" style="2"/>
    <col min="5134" max="5138" width="6" style="2" customWidth="1"/>
    <col min="5139" max="5150" width="5.25" style="2" customWidth="1"/>
    <col min="5151" max="5376" width="9" style="2"/>
    <col min="5377" max="5377" width="6.875" style="2" customWidth="1"/>
    <col min="5378" max="5378" width="6.375" style="2" customWidth="1"/>
    <col min="5379" max="5379" width="3.5" style="2" customWidth="1"/>
    <col min="5380" max="5380" width="7.5" style="2" customWidth="1"/>
    <col min="5381" max="5384" width="6.25" style="2" customWidth="1"/>
    <col min="5385" max="5385" width="3" style="2" customWidth="1"/>
    <col min="5386" max="5387" width="6.25" style="2" customWidth="1"/>
    <col min="5388" max="5389" width="9" style="2"/>
    <col min="5390" max="5394" width="6" style="2" customWidth="1"/>
    <col min="5395" max="5406" width="5.25" style="2" customWidth="1"/>
    <col min="5407" max="5632" width="9" style="2"/>
    <col min="5633" max="5633" width="6.875" style="2" customWidth="1"/>
    <col min="5634" max="5634" width="6.375" style="2" customWidth="1"/>
    <col min="5635" max="5635" width="3.5" style="2" customWidth="1"/>
    <col min="5636" max="5636" width="7.5" style="2" customWidth="1"/>
    <col min="5637" max="5640" width="6.25" style="2" customWidth="1"/>
    <col min="5641" max="5641" width="3" style="2" customWidth="1"/>
    <col min="5642" max="5643" width="6.25" style="2" customWidth="1"/>
    <col min="5644" max="5645" width="9" style="2"/>
    <col min="5646" max="5650" width="6" style="2" customWidth="1"/>
    <col min="5651" max="5662" width="5.25" style="2" customWidth="1"/>
    <col min="5663" max="5888" width="9" style="2"/>
    <col min="5889" max="5889" width="6.875" style="2" customWidth="1"/>
    <col min="5890" max="5890" width="6.375" style="2" customWidth="1"/>
    <col min="5891" max="5891" width="3.5" style="2" customWidth="1"/>
    <col min="5892" max="5892" width="7.5" style="2" customWidth="1"/>
    <col min="5893" max="5896" width="6.25" style="2" customWidth="1"/>
    <col min="5897" max="5897" width="3" style="2" customWidth="1"/>
    <col min="5898" max="5899" width="6.25" style="2" customWidth="1"/>
    <col min="5900" max="5901" width="9" style="2"/>
    <col min="5902" max="5906" width="6" style="2" customWidth="1"/>
    <col min="5907" max="5918" width="5.25" style="2" customWidth="1"/>
    <col min="5919" max="6144" width="9" style="2"/>
    <col min="6145" max="6145" width="6.875" style="2" customWidth="1"/>
    <col min="6146" max="6146" width="6.375" style="2" customWidth="1"/>
    <col min="6147" max="6147" width="3.5" style="2" customWidth="1"/>
    <col min="6148" max="6148" width="7.5" style="2" customWidth="1"/>
    <col min="6149" max="6152" width="6.25" style="2" customWidth="1"/>
    <col min="6153" max="6153" width="3" style="2" customWidth="1"/>
    <col min="6154" max="6155" width="6.25" style="2" customWidth="1"/>
    <col min="6156" max="6157" width="9" style="2"/>
    <col min="6158" max="6162" width="6" style="2" customWidth="1"/>
    <col min="6163" max="6174" width="5.25" style="2" customWidth="1"/>
    <col min="6175" max="6400" width="9" style="2"/>
    <col min="6401" max="6401" width="6.875" style="2" customWidth="1"/>
    <col min="6402" max="6402" width="6.375" style="2" customWidth="1"/>
    <col min="6403" max="6403" width="3.5" style="2" customWidth="1"/>
    <col min="6404" max="6404" width="7.5" style="2" customWidth="1"/>
    <col min="6405" max="6408" width="6.25" style="2" customWidth="1"/>
    <col min="6409" max="6409" width="3" style="2" customWidth="1"/>
    <col min="6410" max="6411" width="6.25" style="2" customWidth="1"/>
    <col min="6412" max="6413" width="9" style="2"/>
    <col min="6414" max="6418" width="6" style="2" customWidth="1"/>
    <col min="6419" max="6430" width="5.25" style="2" customWidth="1"/>
    <col min="6431" max="6656" width="9" style="2"/>
    <col min="6657" max="6657" width="6.875" style="2" customWidth="1"/>
    <col min="6658" max="6658" width="6.375" style="2" customWidth="1"/>
    <col min="6659" max="6659" width="3.5" style="2" customWidth="1"/>
    <col min="6660" max="6660" width="7.5" style="2" customWidth="1"/>
    <col min="6661" max="6664" width="6.25" style="2" customWidth="1"/>
    <col min="6665" max="6665" width="3" style="2" customWidth="1"/>
    <col min="6666" max="6667" width="6.25" style="2" customWidth="1"/>
    <col min="6668" max="6669" width="9" style="2"/>
    <col min="6670" max="6674" width="6" style="2" customWidth="1"/>
    <col min="6675" max="6686" width="5.25" style="2" customWidth="1"/>
    <col min="6687" max="6912" width="9" style="2"/>
    <col min="6913" max="6913" width="6.875" style="2" customWidth="1"/>
    <col min="6914" max="6914" width="6.375" style="2" customWidth="1"/>
    <col min="6915" max="6915" width="3.5" style="2" customWidth="1"/>
    <col min="6916" max="6916" width="7.5" style="2" customWidth="1"/>
    <col min="6917" max="6920" width="6.25" style="2" customWidth="1"/>
    <col min="6921" max="6921" width="3" style="2" customWidth="1"/>
    <col min="6922" max="6923" width="6.25" style="2" customWidth="1"/>
    <col min="6924" max="6925" width="9" style="2"/>
    <col min="6926" max="6930" width="6" style="2" customWidth="1"/>
    <col min="6931" max="6942" width="5.25" style="2" customWidth="1"/>
    <col min="6943" max="7168" width="9" style="2"/>
    <col min="7169" max="7169" width="6.875" style="2" customWidth="1"/>
    <col min="7170" max="7170" width="6.375" style="2" customWidth="1"/>
    <col min="7171" max="7171" width="3.5" style="2" customWidth="1"/>
    <col min="7172" max="7172" width="7.5" style="2" customWidth="1"/>
    <col min="7173" max="7176" width="6.25" style="2" customWidth="1"/>
    <col min="7177" max="7177" width="3" style="2" customWidth="1"/>
    <col min="7178" max="7179" width="6.25" style="2" customWidth="1"/>
    <col min="7180" max="7181" width="9" style="2"/>
    <col min="7182" max="7186" width="6" style="2" customWidth="1"/>
    <col min="7187" max="7198" width="5.25" style="2" customWidth="1"/>
    <col min="7199" max="7424" width="9" style="2"/>
    <col min="7425" max="7425" width="6.875" style="2" customWidth="1"/>
    <col min="7426" max="7426" width="6.375" style="2" customWidth="1"/>
    <col min="7427" max="7427" width="3.5" style="2" customWidth="1"/>
    <col min="7428" max="7428" width="7.5" style="2" customWidth="1"/>
    <col min="7429" max="7432" width="6.25" style="2" customWidth="1"/>
    <col min="7433" max="7433" width="3" style="2" customWidth="1"/>
    <col min="7434" max="7435" width="6.25" style="2" customWidth="1"/>
    <col min="7436" max="7437" width="9" style="2"/>
    <col min="7438" max="7442" width="6" style="2" customWidth="1"/>
    <col min="7443" max="7454" width="5.25" style="2" customWidth="1"/>
    <col min="7455" max="7680" width="9" style="2"/>
    <col min="7681" max="7681" width="6.875" style="2" customWidth="1"/>
    <col min="7682" max="7682" width="6.375" style="2" customWidth="1"/>
    <col min="7683" max="7683" width="3.5" style="2" customWidth="1"/>
    <col min="7684" max="7684" width="7.5" style="2" customWidth="1"/>
    <col min="7685" max="7688" width="6.25" style="2" customWidth="1"/>
    <col min="7689" max="7689" width="3" style="2" customWidth="1"/>
    <col min="7690" max="7691" width="6.25" style="2" customWidth="1"/>
    <col min="7692" max="7693" width="9" style="2"/>
    <col min="7694" max="7698" width="6" style="2" customWidth="1"/>
    <col min="7699" max="7710" width="5.25" style="2" customWidth="1"/>
    <col min="7711" max="7936" width="9" style="2"/>
    <col min="7937" max="7937" width="6.875" style="2" customWidth="1"/>
    <col min="7938" max="7938" width="6.375" style="2" customWidth="1"/>
    <col min="7939" max="7939" width="3.5" style="2" customWidth="1"/>
    <col min="7940" max="7940" width="7.5" style="2" customWidth="1"/>
    <col min="7941" max="7944" width="6.25" style="2" customWidth="1"/>
    <col min="7945" max="7945" width="3" style="2" customWidth="1"/>
    <col min="7946" max="7947" width="6.25" style="2" customWidth="1"/>
    <col min="7948" max="7949" width="9" style="2"/>
    <col min="7950" max="7954" width="6" style="2" customWidth="1"/>
    <col min="7955" max="7966" width="5.25" style="2" customWidth="1"/>
    <col min="7967" max="8192" width="9" style="2"/>
    <col min="8193" max="8193" width="6.875" style="2" customWidth="1"/>
    <col min="8194" max="8194" width="6.375" style="2" customWidth="1"/>
    <col min="8195" max="8195" width="3.5" style="2" customWidth="1"/>
    <col min="8196" max="8196" width="7.5" style="2" customWidth="1"/>
    <col min="8197" max="8200" width="6.25" style="2" customWidth="1"/>
    <col min="8201" max="8201" width="3" style="2" customWidth="1"/>
    <col min="8202" max="8203" width="6.25" style="2" customWidth="1"/>
    <col min="8204" max="8205" width="9" style="2"/>
    <col min="8206" max="8210" width="6" style="2" customWidth="1"/>
    <col min="8211" max="8222" width="5.25" style="2" customWidth="1"/>
    <col min="8223" max="8448" width="9" style="2"/>
    <col min="8449" max="8449" width="6.875" style="2" customWidth="1"/>
    <col min="8450" max="8450" width="6.375" style="2" customWidth="1"/>
    <col min="8451" max="8451" width="3.5" style="2" customWidth="1"/>
    <col min="8452" max="8452" width="7.5" style="2" customWidth="1"/>
    <col min="8453" max="8456" width="6.25" style="2" customWidth="1"/>
    <col min="8457" max="8457" width="3" style="2" customWidth="1"/>
    <col min="8458" max="8459" width="6.25" style="2" customWidth="1"/>
    <col min="8460" max="8461" width="9" style="2"/>
    <col min="8462" max="8466" width="6" style="2" customWidth="1"/>
    <col min="8467" max="8478" width="5.25" style="2" customWidth="1"/>
    <col min="8479" max="8704" width="9" style="2"/>
    <col min="8705" max="8705" width="6.875" style="2" customWidth="1"/>
    <col min="8706" max="8706" width="6.375" style="2" customWidth="1"/>
    <col min="8707" max="8707" width="3.5" style="2" customWidth="1"/>
    <col min="8708" max="8708" width="7.5" style="2" customWidth="1"/>
    <col min="8709" max="8712" width="6.25" style="2" customWidth="1"/>
    <col min="8713" max="8713" width="3" style="2" customWidth="1"/>
    <col min="8714" max="8715" width="6.25" style="2" customWidth="1"/>
    <col min="8716" max="8717" width="9" style="2"/>
    <col min="8718" max="8722" width="6" style="2" customWidth="1"/>
    <col min="8723" max="8734" width="5.25" style="2" customWidth="1"/>
    <col min="8735" max="8960" width="9" style="2"/>
    <col min="8961" max="8961" width="6.875" style="2" customWidth="1"/>
    <col min="8962" max="8962" width="6.375" style="2" customWidth="1"/>
    <col min="8963" max="8963" width="3.5" style="2" customWidth="1"/>
    <col min="8964" max="8964" width="7.5" style="2" customWidth="1"/>
    <col min="8965" max="8968" width="6.25" style="2" customWidth="1"/>
    <col min="8969" max="8969" width="3" style="2" customWidth="1"/>
    <col min="8970" max="8971" width="6.25" style="2" customWidth="1"/>
    <col min="8972" max="8973" width="9" style="2"/>
    <col min="8974" max="8978" width="6" style="2" customWidth="1"/>
    <col min="8979" max="8990" width="5.25" style="2" customWidth="1"/>
    <col min="8991" max="9216" width="9" style="2"/>
    <col min="9217" max="9217" width="6.875" style="2" customWidth="1"/>
    <col min="9218" max="9218" width="6.375" style="2" customWidth="1"/>
    <col min="9219" max="9219" width="3.5" style="2" customWidth="1"/>
    <col min="9220" max="9220" width="7.5" style="2" customWidth="1"/>
    <col min="9221" max="9224" width="6.25" style="2" customWidth="1"/>
    <col min="9225" max="9225" width="3" style="2" customWidth="1"/>
    <col min="9226" max="9227" width="6.25" style="2" customWidth="1"/>
    <col min="9228" max="9229" width="9" style="2"/>
    <col min="9230" max="9234" width="6" style="2" customWidth="1"/>
    <col min="9235" max="9246" width="5.25" style="2" customWidth="1"/>
    <col min="9247" max="9472" width="9" style="2"/>
    <col min="9473" max="9473" width="6.875" style="2" customWidth="1"/>
    <col min="9474" max="9474" width="6.375" style="2" customWidth="1"/>
    <col min="9475" max="9475" width="3.5" style="2" customWidth="1"/>
    <col min="9476" max="9476" width="7.5" style="2" customWidth="1"/>
    <col min="9477" max="9480" width="6.25" style="2" customWidth="1"/>
    <col min="9481" max="9481" width="3" style="2" customWidth="1"/>
    <col min="9482" max="9483" width="6.25" style="2" customWidth="1"/>
    <col min="9484" max="9485" width="9" style="2"/>
    <col min="9486" max="9490" width="6" style="2" customWidth="1"/>
    <col min="9491" max="9502" width="5.25" style="2" customWidth="1"/>
    <col min="9503" max="9728" width="9" style="2"/>
    <col min="9729" max="9729" width="6.875" style="2" customWidth="1"/>
    <col min="9730" max="9730" width="6.375" style="2" customWidth="1"/>
    <col min="9731" max="9731" width="3.5" style="2" customWidth="1"/>
    <col min="9732" max="9732" width="7.5" style="2" customWidth="1"/>
    <col min="9733" max="9736" width="6.25" style="2" customWidth="1"/>
    <col min="9737" max="9737" width="3" style="2" customWidth="1"/>
    <col min="9738" max="9739" width="6.25" style="2" customWidth="1"/>
    <col min="9740" max="9741" width="9" style="2"/>
    <col min="9742" max="9746" width="6" style="2" customWidth="1"/>
    <col min="9747" max="9758" width="5.25" style="2" customWidth="1"/>
    <col min="9759" max="9984" width="9" style="2"/>
    <col min="9985" max="9985" width="6.875" style="2" customWidth="1"/>
    <col min="9986" max="9986" width="6.375" style="2" customWidth="1"/>
    <col min="9987" max="9987" width="3.5" style="2" customWidth="1"/>
    <col min="9988" max="9988" width="7.5" style="2" customWidth="1"/>
    <col min="9989" max="9992" width="6.25" style="2" customWidth="1"/>
    <col min="9993" max="9993" width="3" style="2" customWidth="1"/>
    <col min="9994" max="9995" width="6.25" style="2" customWidth="1"/>
    <col min="9996" max="9997" width="9" style="2"/>
    <col min="9998" max="10002" width="6" style="2" customWidth="1"/>
    <col min="10003" max="10014" width="5.25" style="2" customWidth="1"/>
    <col min="10015" max="10240" width="9" style="2"/>
    <col min="10241" max="10241" width="6.875" style="2" customWidth="1"/>
    <col min="10242" max="10242" width="6.375" style="2" customWidth="1"/>
    <col min="10243" max="10243" width="3.5" style="2" customWidth="1"/>
    <col min="10244" max="10244" width="7.5" style="2" customWidth="1"/>
    <col min="10245" max="10248" width="6.25" style="2" customWidth="1"/>
    <col min="10249" max="10249" width="3" style="2" customWidth="1"/>
    <col min="10250" max="10251" width="6.25" style="2" customWidth="1"/>
    <col min="10252" max="10253" width="9" style="2"/>
    <col min="10254" max="10258" width="6" style="2" customWidth="1"/>
    <col min="10259" max="10270" width="5.25" style="2" customWidth="1"/>
    <col min="10271" max="10496" width="9" style="2"/>
    <col min="10497" max="10497" width="6.875" style="2" customWidth="1"/>
    <col min="10498" max="10498" width="6.375" style="2" customWidth="1"/>
    <col min="10499" max="10499" width="3.5" style="2" customWidth="1"/>
    <col min="10500" max="10500" width="7.5" style="2" customWidth="1"/>
    <col min="10501" max="10504" width="6.25" style="2" customWidth="1"/>
    <col min="10505" max="10505" width="3" style="2" customWidth="1"/>
    <col min="10506" max="10507" width="6.25" style="2" customWidth="1"/>
    <col min="10508" max="10509" width="9" style="2"/>
    <col min="10510" max="10514" width="6" style="2" customWidth="1"/>
    <col min="10515" max="10526" width="5.25" style="2" customWidth="1"/>
    <col min="10527" max="10752" width="9" style="2"/>
    <col min="10753" max="10753" width="6.875" style="2" customWidth="1"/>
    <col min="10754" max="10754" width="6.375" style="2" customWidth="1"/>
    <col min="10755" max="10755" width="3.5" style="2" customWidth="1"/>
    <col min="10756" max="10756" width="7.5" style="2" customWidth="1"/>
    <col min="10757" max="10760" width="6.25" style="2" customWidth="1"/>
    <col min="10761" max="10761" width="3" style="2" customWidth="1"/>
    <col min="10762" max="10763" width="6.25" style="2" customWidth="1"/>
    <col min="10764" max="10765" width="9" style="2"/>
    <col min="10766" max="10770" width="6" style="2" customWidth="1"/>
    <col min="10771" max="10782" width="5.25" style="2" customWidth="1"/>
    <col min="10783" max="11008" width="9" style="2"/>
    <col min="11009" max="11009" width="6.875" style="2" customWidth="1"/>
    <col min="11010" max="11010" width="6.375" style="2" customWidth="1"/>
    <col min="11011" max="11011" width="3.5" style="2" customWidth="1"/>
    <col min="11012" max="11012" width="7.5" style="2" customWidth="1"/>
    <col min="11013" max="11016" width="6.25" style="2" customWidth="1"/>
    <col min="11017" max="11017" width="3" style="2" customWidth="1"/>
    <col min="11018" max="11019" width="6.25" style="2" customWidth="1"/>
    <col min="11020" max="11021" width="9" style="2"/>
    <col min="11022" max="11026" width="6" style="2" customWidth="1"/>
    <col min="11027" max="11038" width="5.25" style="2" customWidth="1"/>
    <col min="11039" max="11264" width="9" style="2"/>
    <col min="11265" max="11265" width="6.875" style="2" customWidth="1"/>
    <col min="11266" max="11266" width="6.375" style="2" customWidth="1"/>
    <col min="11267" max="11267" width="3.5" style="2" customWidth="1"/>
    <col min="11268" max="11268" width="7.5" style="2" customWidth="1"/>
    <col min="11269" max="11272" width="6.25" style="2" customWidth="1"/>
    <col min="11273" max="11273" width="3" style="2" customWidth="1"/>
    <col min="11274" max="11275" width="6.25" style="2" customWidth="1"/>
    <col min="11276" max="11277" width="9" style="2"/>
    <col min="11278" max="11282" width="6" style="2" customWidth="1"/>
    <col min="11283" max="11294" width="5.25" style="2" customWidth="1"/>
    <col min="11295" max="11520" width="9" style="2"/>
    <col min="11521" max="11521" width="6.875" style="2" customWidth="1"/>
    <col min="11522" max="11522" width="6.375" style="2" customWidth="1"/>
    <col min="11523" max="11523" width="3.5" style="2" customWidth="1"/>
    <col min="11524" max="11524" width="7.5" style="2" customWidth="1"/>
    <col min="11525" max="11528" width="6.25" style="2" customWidth="1"/>
    <col min="11529" max="11529" width="3" style="2" customWidth="1"/>
    <col min="11530" max="11531" width="6.25" style="2" customWidth="1"/>
    <col min="11532" max="11533" width="9" style="2"/>
    <col min="11534" max="11538" width="6" style="2" customWidth="1"/>
    <col min="11539" max="11550" width="5.25" style="2" customWidth="1"/>
    <col min="11551" max="11776" width="9" style="2"/>
    <col min="11777" max="11777" width="6.875" style="2" customWidth="1"/>
    <col min="11778" max="11778" width="6.375" style="2" customWidth="1"/>
    <col min="11779" max="11779" width="3.5" style="2" customWidth="1"/>
    <col min="11780" max="11780" width="7.5" style="2" customWidth="1"/>
    <col min="11781" max="11784" width="6.25" style="2" customWidth="1"/>
    <col min="11785" max="11785" width="3" style="2" customWidth="1"/>
    <col min="11786" max="11787" width="6.25" style="2" customWidth="1"/>
    <col min="11788" max="11789" width="9" style="2"/>
    <col min="11790" max="11794" width="6" style="2" customWidth="1"/>
    <col min="11795" max="11806" width="5.25" style="2" customWidth="1"/>
    <col min="11807" max="12032" width="9" style="2"/>
    <col min="12033" max="12033" width="6.875" style="2" customWidth="1"/>
    <col min="12034" max="12034" width="6.375" style="2" customWidth="1"/>
    <col min="12035" max="12035" width="3.5" style="2" customWidth="1"/>
    <col min="12036" max="12036" width="7.5" style="2" customWidth="1"/>
    <col min="12037" max="12040" width="6.25" style="2" customWidth="1"/>
    <col min="12041" max="12041" width="3" style="2" customWidth="1"/>
    <col min="12042" max="12043" width="6.25" style="2" customWidth="1"/>
    <col min="12044" max="12045" width="9" style="2"/>
    <col min="12046" max="12050" width="6" style="2" customWidth="1"/>
    <col min="12051" max="12062" width="5.25" style="2" customWidth="1"/>
    <col min="12063" max="12288" width="9" style="2"/>
    <col min="12289" max="12289" width="6.875" style="2" customWidth="1"/>
    <col min="12290" max="12290" width="6.375" style="2" customWidth="1"/>
    <col min="12291" max="12291" width="3.5" style="2" customWidth="1"/>
    <col min="12292" max="12292" width="7.5" style="2" customWidth="1"/>
    <col min="12293" max="12296" width="6.25" style="2" customWidth="1"/>
    <col min="12297" max="12297" width="3" style="2" customWidth="1"/>
    <col min="12298" max="12299" width="6.25" style="2" customWidth="1"/>
    <col min="12300" max="12301" width="9" style="2"/>
    <col min="12302" max="12306" width="6" style="2" customWidth="1"/>
    <col min="12307" max="12318" width="5.25" style="2" customWidth="1"/>
    <col min="12319" max="12544" width="9" style="2"/>
    <col min="12545" max="12545" width="6.875" style="2" customWidth="1"/>
    <col min="12546" max="12546" width="6.375" style="2" customWidth="1"/>
    <col min="12547" max="12547" width="3.5" style="2" customWidth="1"/>
    <col min="12548" max="12548" width="7.5" style="2" customWidth="1"/>
    <col min="12549" max="12552" width="6.25" style="2" customWidth="1"/>
    <col min="12553" max="12553" width="3" style="2" customWidth="1"/>
    <col min="12554" max="12555" width="6.25" style="2" customWidth="1"/>
    <col min="12556" max="12557" width="9" style="2"/>
    <col min="12558" max="12562" width="6" style="2" customWidth="1"/>
    <col min="12563" max="12574" width="5.25" style="2" customWidth="1"/>
    <col min="12575" max="12800" width="9" style="2"/>
    <col min="12801" max="12801" width="6.875" style="2" customWidth="1"/>
    <col min="12802" max="12802" width="6.375" style="2" customWidth="1"/>
    <col min="12803" max="12803" width="3.5" style="2" customWidth="1"/>
    <col min="12804" max="12804" width="7.5" style="2" customWidth="1"/>
    <col min="12805" max="12808" width="6.25" style="2" customWidth="1"/>
    <col min="12809" max="12809" width="3" style="2" customWidth="1"/>
    <col min="12810" max="12811" width="6.25" style="2" customWidth="1"/>
    <col min="12812" max="12813" width="9" style="2"/>
    <col min="12814" max="12818" width="6" style="2" customWidth="1"/>
    <col min="12819" max="12830" width="5.25" style="2" customWidth="1"/>
    <col min="12831" max="13056" width="9" style="2"/>
    <col min="13057" max="13057" width="6.875" style="2" customWidth="1"/>
    <col min="13058" max="13058" width="6.375" style="2" customWidth="1"/>
    <col min="13059" max="13059" width="3.5" style="2" customWidth="1"/>
    <col min="13060" max="13060" width="7.5" style="2" customWidth="1"/>
    <col min="13061" max="13064" width="6.25" style="2" customWidth="1"/>
    <col min="13065" max="13065" width="3" style="2" customWidth="1"/>
    <col min="13066" max="13067" width="6.25" style="2" customWidth="1"/>
    <col min="13068" max="13069" width="9" style="2"/>
    <col min="13070" max="13074" width="6" style="2" customWidth="1"/>
    <col min="13075" max="13086" width="5.25" style="2" customWidth="1"/>
    <col min="13087" max="13312" width="9" style="2"/>
    <col min="13313" max="13313" width="6.875" style="2" customWidth="1"/>
    <col min="13314" max="13314" width="6.375" style="2" customWidth="1"/>
    <col min="13315" max="13315" width="3.5" style="2" customWidth="1"/>
    <col min="13316" max="13316" width="7.5" style="2" customWidth="1"/>
    <col min="13317" max="13320" width="6.25" style="2" customWidth="1"/>
    <col min="13321" max="13321" width="3" style="2" customWidth="1"/>
    <col min="13322" max="13323" width="6.25" style="2" customWidth="1"/>
    <col min="13324" max="13325" width="9" style="2"/>
    <col min="13326" max="13330" width="6" style="2" customWidth="1"/>
    <col min="13331" max="13342" width="5.25" style="2" customWidth="1"/>
    <col min="13343" max="13568" width="9" style="2"/>
    <col min="13569" max="13569" width="6.875" style="2" customWidth="1"/>
    <col min="13570" max="13570" width="6.375" style="2" customWidth="1"/>
    <col min="13571" max="13571" width="3.5" style="2" customWidth="1"/>
    <col min="13572" max="13572" width="7.5" style="2" customWidth="1"/>
    <col min="13573" max="13576" width="6.25" style="2" customWidth="1"/>
    <col min="13577" max="13577" width="3" style="2" customWidth="1"/>
    <col min="13578" max="13579" width="6.25" style="2" customWidth="1"/>
    <col min="13580" max="13581" width="9" style="2"/>
    <col min="13582" max="13586" width="6" style="2" customWidth="1"/>
    <col min="13587" max="13598" width="5.25" style="2" customWidth="1"/>
    <col min="13599" max="13824" width="9" style="2"/>
    <col min="13825" max="13825" width="6.875" style="2" customWidth="1"/>
    <col min="13826" max="13826" width="6.375" style="2" customWidth="1"/>
    <col min="13827" max="13827" width="3.5" style="2" customWidth="1"/>
    <col min="13828" max="13828" width="7.5" style="2" customWidth="1"/>
    <col min="13829" max="13832" width="6.25" style="2" customWidth="1"/>
    <col min="13833" max="13833" width="3" style="2" customWidth="1"/>
    <col min="13834" max="13835" width="6.25" style="2" customWidth="1"/>
    <col min="13836" max="13837" width="9" style="2"/>
    <col min="13838" max="13842" width="6" style="2" customWidth="1"/>
    <col min="13843" max="13854" width="5.25" style="2" customWidth="1"/>
    <col min="13855" max="14080" width="9" style="2"/>
    <col min="14081" max="14081" width="6.875" style="2" customWidth="1"/>
    <col min="14082" max="14082" width="6.375" style="2" customWidth="1"/>
    <col min="14083" max="14083" width="3.5" style="2" customWidth="1"/>
    <col min="14084" max="14084" width="7.5" style="2" customWidth="1"/>
    <col min="14085" max="14088" width="6.25" style="2" customWidth="1"/>
    <col min="14089" max="14089" width="3" style="2" customWidth="1"/>
    <col min="14090" max="14091" width="6.25" style="2" customWidth="1"/>
    <col min="14092" max="14093" width="9" style="2"/>
    <col min="14094" max="14098" width="6" style="2" customWidth="1"/>
    <col min="14099" max="14110" width="5.25" style="2" customWidth="1"/>
    <col min="14111" max="14336" width="9" style="2"/>
    <col min="14337" max="14337" width="6.875" style="2" customWidth="1"/>
    <col min="14338" max="14338" width="6.375" style="2" customWidth="1"/>
    <col min="14339" max="14339" width="3.5" style="2" customWidth="1"/>
    <col min="14340" max="14340" width="7.5" style="2" customWidth="1"/>
    <col min="14341" max="14344" width="6.25" style="2" customWidth="1"/>
    <col min="14345" max="14345" width="3" style="2" customWidth="1"/>
    <col min="14346" max="14347" width="6.25" style="2" customWidth="1"/>
    <col min="14348" max="14349" width="9" style="2"/>
    <col min="14350" max="14354" width="6" style="2" customWidth="1"/>
    <col min="14355" max="14366" width="5.25" style="2" customWidth="1"/>
    <col min="14367" max="14592" width="9" style="2"/>
    <col min="14593" max="14593" width="6.875" style="2" customWidth="1"/>
    <col min="14594" max="14594" width="6.375" style="2" customWidth="1"/>
    <col min="14595" max="14595" width="3.5" style="2" customWidth="1"/>
    <col min="14596" max="14596" width="7.5" style="2" customWidth="1"/>
    <col min="14597" max="14600" width="6.25" style="2" customWidth="1"/>
    <col min="14601" max="14601" width="3" style="2" customWidth="1"/>
    <col min="14602" max="14603" width="6.25" style="2" customWidth="1"/>
    <col min="14604" max="14605" width="9" style="2"/>
    <col min="14606" max="14610" width="6" style="2" customWidth="1"/>
    <col min="14611" max="14622" width="5.25" style="2" customWidth="1"/>
    <col min="14623" max="14848" width="9" style="2"/>
    <col min="14849" max="14849" width="6.875" style="2" customWidth="1"/>
    <col min="14850" max="14850" width="6.375" style="2" customWidth="1"/>
    <col min="14851" max="14851" width="3.5" style="2" customWidth="1"/>
    <col min="14852" max="14852" width="7.5" style="2" customWidth="1"/>
    <col min="14853" max="14856" width="6.25" style="2" customWidth="1"/>
    <col min="14857" max="14857" width="3" style="2" customWidth="1"/>
    <col min="14858" max="14859" width="6.25" style="2" customWidth="1"/>
    <col min="14860" max="14861" width="9" style="2"/>
    <col min="14862" max="14866" width="6" style="2" customWidth="1"/>
    <col min="14867" max="14878" width="5.25" style="2" customWidth="1"/>
    <col min="14879" max="15104" width="9" style="2"/>
    <col min="15105" max="15105" width="6.875" style="2" customWidth="1"/>
    <col min="15106" max="15106" width="6.375" style="2" customWidth="1"/>
    <col min="15107" max="15107" width="3.5" style="2" customWidth="1"/>
    <col min="15108" max="15108" width="7.5" style="2" customWidth="1"/>
    <col min="15109" max="15112" width="6.25" style="2" customWidth="1"/>
    <col min="15113" max="15113" width="3" style="2" customWidth="1"/>
    <col min="15114" max="15115" width="6.25" style="2" customWidth="1"/>
    <col min="15116" max="15117" width="9" style="2"/>
    <col min="15118" max="15122" width="6" style="2" customWidth="1"/>
    <col min="15123" max="15134" width="5.25" style="2" customWidth="1"/>
    <col min="15135" max="15360" width="9" style="2"/>
    <col min="15361" max="15361" width="6.875" style="2" customWidth="1"/>
    <col min="15362" max="15362" width="6.375" style="2" customWidth="1"/>
    <col min="15363" max="15363" width="3.5" style="2" customWidth="1"/>
    <col min="15364" max="15364" width="7.5" style="2" customWidth="1"/>
    <col min="15365" max="15368" width="6.25" style="2" customWidth="1"/>
    <col min="15369" max="15369" width="3" style="2" customWidth="1"/>
    <col min="15370" max="15371" width="6.25" style="2" customWidth="1"/>
    <col min="15372" max="15373" width="9" style="2"/>
    <col min="15374" max="15378" width="6" style="2" customWidth="1"/>
    <col min="15379" max="15390" width="5.25" style="2" customWidth="1"/>
    <col min="15391" max="15616" width="9" style="2"/>
    <col min="15617" max="15617" width="6.875" style="2" customWidth="1"/>
    <col min="15618" max="15618" width="6.375" style="2" customWidth="1"/>
    <col min="15619" max="15619" width="3.5" style="2" customWidth="1"/>
    <col min="15620" max="15620" width="7.5" style="2" customWidth="1"/>
    <col min="15621" max="15624" width="6.25" style="2" customWidth="1"/>
    <col min="15625" max="15625" width="3" style="2" customWidth="1"/>
    <col min="15626" max="15627" width="6.25" style="2" customWidth="1"/>
    <col min="15628" max="15629" width="9" style="2"/>
    <col min="15630" max="15634" width="6" style="2" customWidth="1"/>
    <col min="15635" max="15646" width="5.25" style="2" customWidth="1"/>
    <col min="15647" max="15872" width="9" style="2"/>
    <col min="15873" max="15873" width="6.875" style="2" customWidth="1"/>
    <col min="15874" max="15874" width="6.375" style="2" customWidth="1"/>
    <col min="15875" max="15875" width="3.5" style="2" customWidth="1"/>
    <col min="15876" max="15876" width="7.5" style="2" customWidth="1"/>
    <col min="15877" max="15880" width="6.25" style="2" customWidth="1"/>
    <col min="15881" max="15881" width="3" style="2" customWidth="1"/>
    <col min="15882" max="15883" width="6.25" style="2" customWidth="1"/>
    <col min="15884" max="15885" width="9" style="2"/>
    <col min="15886" max="15890" width="6" style="2" customWidth="1"/>
    <col min="15891" max="15902" width="5.25" style="2" customWidth="1"/>
    <col min="15903" max="16128" width="9" style="2"/>
    <col min="16129" max="16129" width="6.875" style="2" customWidth="1"/>
    <col min="16130" max="16130" width="6.375" style="2" customWidth="1"/>
    <col min="16131" max="16131" width="3.5" style="2" customWidth="1"/>
    <col min="16132" max="16132" width="7.5" style="2" customWidth="1"/>
    <col min="16133" max="16136" width="6.25" style="2" customWidth="1"/>
    <col min="16137" max="16137" width="3" style="2" customWidth="1"/>
    <col min="16138" max="16139" width="6.25" style="2" customWidth="1"/>
    <col min="16140" max="16141" width="9" style="2"/>
    <col min="16142" max="16146" width="6" style="2" customWidth="1"/>
    <col min="16147" max="16158" width="5.25" style="2" customWidth="1"/>
    <col min="16159" max="16384" width="9" style="2"/>
  </cols>
  <sheetData>
    <row r="1" spans="1:30" ht="13.5">
      <c r="A1" s="1"/>
      <c r="G1" s="43"/>
      <c r="H1" s="140"/>
      <c r="I1" s="46"/>
      <c r="J1" s="46"/>
      <c r="K1" s="46"/>
      <c r="L1" s="141"/>
      <c r="M1" s="141"/>
      <c r="N1" s="140"/>
      <c r="O1" s="43"/>
    </row>
    <row r="2" spans="1:30" ht="18" thickBot="1">
      <c r="A2" s="20" t="s">
        <v>119</v>
      </c>
      <c r="E2" s="6"/>
      <c r="F2" s="6"/>
      <c r="G2" s="142"/>
      <c r="H2" s="142"/>
      <c r="I2" s="46"/>
      <c r="J2" s="46"/>
      <c r="K2" s="46"/>
      <c r="L2" s="141"/>
      <c r="M2" s="141"/>
      <c r="N2" s="43"/>
      <c r="O2" s="43"/>
      <c r="V2" s="57"/>
    </row>
    <row r="3" spans="1:30">
      <c r="A3" s="33" t="s">
        <v>1</v>
      </c>
      <c r="B3" s="88">
        <v>21494.792886007188</v>
      </c>
      <c r="D3" s="8"/>
      <c r="G3" s="43"/>
      <c r="H3" s="43"/>
      <c r="I3" s="46"/>
      <c r="J3" s="46"/>
      <c r="K3" s="46"/>
      <c r="L3" s="141"/>
      <c r="M3" s="141"/>
      <c r="N3" s="43"/>
      <c r="O3" s="43"/>
      <c r="P3" s="8" t="s">
        <v>425</v>
      </c>
      <c r="T3" s="38"/>
      <c r="U3" s="38"/>
    </row>
    <row r="4" spans="1:30" ht="13.5">
      <c r="A4" s="72" t="s">
        <v>2</v>
      </c>
      <c r="B4" s="89"/>
      <c r="E4" s="9"/>
      <c r="F4" s="9"/>
      <c r="G4" s="143"/>
      <c r="H4" s="43"/>
      <c r="I4" s="43"/>
      <c r="J4" s="43"/>
      <c r="K4" s="46"/>
      <c r="L4" s="141"/>
      <c r="M4" s="141"/>
      <c r="N4" s="148"/>
      <c r="O4" s="148"/>
      <c r="P4" s="231" t="s">
        <v>431</v>
      </c>
      <c r="Q4" s="7"/>
    </row>
    <row r="5" spans="1:30" ht="12" thickBot="1">
      <c r="A5" s="72" t="s">
        <v>3</v>
      </c>
      <c r="B5" s="110">
        <v>100</v>
      </c>
      <c r="D5" s="38"/>
      <c r="G5" s="43"/>
      <c r="H5" s="49"/>
      <c r="I5" s="145"/>
      <c r="J5" s="46"/>
      <c r="K5" s="46"/>
      <c r="L5" s="141"/>
      <c r="M5" s="141"/>
      <c r="N5" s="148"/>
      <c r="O5" s="148"/>
      <c r="P5" s="231"/>
      <c r="Q5" s="7"/>
      <c r="R5" s="21"/>
      <c r="U5" s="31"/>
      <c r="AA5" s="11"/>
      <c r="AB5" s="12"/>
      <c r="AD5" s="13"/>
    </row>
    <row r="6" spans="1:30" ht="12" thickBot="1">
      <c r="A6" s="72" t="s">
        <v>5</v>
      </c>
      <c r="B6" s="110"/>
      <c r="D6" s="38"/>
      <c r="G6" s="43"/>
      <c r="H6" s="43"/>
      <c r="I6" s="146"/>
      <c r="J6" s="46"/>
      <c r="K6" s="46"/>
      <c r="L6" s="141"/>
      <c r="M6" s="141"/>
      <c r="N6" s="149"/>
      <c r="O6" s="149"/>
      <c r="P6" s="249">
        <v>97.132311631573742</v>
      </c>
      <c r="Q6" s="250"/>
      <c r="R6" s="250"/>
      <c r="S6" s="251"/>
      <c r="T6" s="32"/>
    </row>
    <row r="7" spans="1:30" ht="13.5">
      <c r="A7" s="72" t="s">
        <v>7</v>
      </c>
      <c r="B7" s="73">
        <v>0.65036389319990895</v>
      </c>
      <c r="D7" s="38"/>
      <c r="E7" s="16"/>
      <c r="F7" s="16"/>
      <c r="G7" s="45"/>
      <c r="H7" s="45"/>
      <c r="I7" s="46"/>
      <c r="J7" s="46"/>
      <c r="K7" s="46"/>
      <c r="L7" s="147"/>
      <c r="M7" s="147"/>
      <c r="N7" s="43"/>
      <c r="O7" s="43"/>
      <c r="P7" s="144" t="s">
        <v>427</v>
      </c>
      <c r="Q7" s="43"/>
      <c r="R7" s="43"/>
      <c r="S7" s="43"/>
      <c r="W7" s="19"/>
    </row>
    <row r="8" spans="1:30">
      <c r="A8" s="72" t="s">
        <v>9</v>
      </c>
      <c r="B8" s="73"/>
      <c r="F8" s="20"/>
      <c r="G8" s="50"/>
      <c r="H8" s="43"/>
      <c r="I8" s="46"/>
      <c r="J8" s="46"/>
      <c r="K8" s="46"/>
      <c r="L8" s="141"/>
      <c r="M8" s="141"/>
      <c r="N8" s="43"/>
      <c r="O8" s="43"/>
      <c r="P8" s="43"/>
      <c r="Q8" s="43"/>
      <c r="R8" s="43"/>
      <c r="S8" s="43"/>
      <c r="T8" s="15"/>
    </row>
    <row r="9" spans="1:30" ht="12" thickBot="1">
      <c r="A9" s="36" t="s">
        <v>13</v>
      </c>
      <c r="B9" s="105"/>
      <c r="E9" s="20"/>
      <c r="F9" s="20"/>
      <c r="G9" s="50"/>
      <c r="H9" s="43"/>
      <c r="I9" s="46"/>
      <c r="J9" s="46"/>
      <c r="K9" s="46"/>
      <c r="L9" s="141"/>
      <c r="M9" s="141"/>
      <c r="N9" s="43"/>
      <c r="O9" s="43"/>
      <c r="P9" s="43"/>
      <c r="Q9" s="43"/>
      <c r="R9" s="43"/>
      <c r="S9" s="43"/>
      <c r="T9" s="15"/>
    </row>
    <row r="10" spans="1:30">
      <c r="A10" s="2" t="s">
        <v>80</v>
      </c>
      <c r="B10" s="111">
        <f>P5*P5-3.0725*P5+3.1875</f>
        <v>3.1875</v>
      </c>
      <c r="C10" s="59"/>
      <c r="E10" s="20"/>
      <c r="F10" s="20"/>
      <c r="G10" s="20"/>
      <c r="H10" s="20"/>
      <c r="T10" s="15"/>
    </row>
    <row r="11" spans="1:30">
      <c r="E11" s="20"/>
      <c r="F11" s="20"/>
      <c r="G11" s="20"/>
      <c r="H11" s="20"/>
      <c r="T11" s="15"/>
    </row>
    <row r="12" spans="1:30" ht="13.5" customHeight="1">
      <c r="E12" s="20"/>
      <c r="F12" s="20"/>
      <c r="G12" s="20"/>
      <c r="H12" s="20"/>
      <c r="I12" s="2" t="s">
        <v>16</v>
      </c>
      <c r="J12" s="2"/>
      <c r="K12" s="2"/>
      <c r="L12" s="2"/>
      <c r="M12" s="2"/>
      <c r="R12" s="21"/>
    </row>
    <row r="13" spans="1:30">
      <c r="D13" s="2" t="s">
        <v>19</v>
      </c>
      <c r="E13" s="21" t="s">
        <v>62</v>
      </c>
      <c r="F13" s="21" t="s">
        <v>63</v>
      </c>
      <c r="G13" s="21"/>
      <c r="H13" s="21"/>
      <c r="I13" s="22" t="s">
        <v>21</v>
      </c>
      <c r="J13" s="48"/>
      <c r="K13" s="23"/>
      <c r="L13" s="24"/>
      <c r="M13" s="48"/>
      <c r="O13" s="2" t="s">
        <v>22</v>
      </c>
      <c r="P13" s="150" t="s">
        <v>121</v>
      </c>
      <c r="Q13" s="25"/>
      <c r="R13" s="21"/>
      <c r="S13" s="25"/>
      <c r="T13" s="25"/>
      <c r="U13" s="25"/>
      <c r="V13" s="25"/>
      <c r="W13" s="25"/>
      <c r="X13" s="25"/>
      <c r="Y13" s="25"/>
      <c r="Z13" s="25"/>
    </row>
    <row r="14" spans="1:30" ht="13.5">
      <c r="C14" s="2">
        <v>0</v>
      </c>
      <c r="D14" s="26">
        <f>鶏モデル!D14</f>
        <v>46174</v>
      </c>
      <c r="E14" s="41">
        <f ca="1">鶏気温!A6</f>
        <v>21.5</v>
      </c>
      <c r="F14" s="68">
        <f ca="1">鶏モデル!F14</f>
        <v>23.474999999999998</v>
      </c>
      <c r="G14" s="41"/>
      <c r="H14" s="27"/>
      <c r="I14" s="3">
        <f ca="1">EXP($B$3*(E14-25)/(1.987*(273+E14)*298))</f>
        <v>0.64958499206784581</v>
      </c>
      <c r="M14" s="3"/>
      <c r="O14" s="2">
        <v>0</v>
      </c>
      <c r="P14" s="16">
        <v>0</v>
      </c>
      <c r="Q14" s="26">
        <f>D14</f>
        <v>46174</v>
      </c>
      <c r="R14" s="16"/>
      <c r="S14" s="16"/>
      <c r="T14" s="16"/>
      <c r="U14" s="16"/>
      <c r="V14" s="16"/>
      <c r="W14" s="16"/>
      <c r="X14" s="16"/>
      <c r="Y14" s="16"/>
      <c r="Z14" s="16"/>
    </row>
    <row r="15" spans="1:30" ht="13.5">
      <c r="C15" s="2">
        <v>1</v>
      </c>
      <c r="D15" s="26">
        <f>D14+1</f>
        <v>46175</v>
      </c>
      <c r="E15" s="41">
        <f ca="1">鶏気温!A7</f>
        <v>21.6</v>
      </c>
      <c r="F15" s="68">
        <f ca="1">鶏モデル!F15</f>
        <v>23.580000000000002</v>
      </c>
      <c r="G15" s="41"/>
      <c r="H15" s="27"/>
      <c r="I15" s="3">
        <f t="shared" ref="I15:I78" ca="1" si="0">EXP($B$3*(E15-25)/(1.987*(273+E15)*298))</f>
        <v>0.65773510584779382</v>
      </c>
      <c r="J15" s="3">
        <f ca="1">I14</f>
        <v>0.64958499206784581</v>
      </c>
      <c r="M15" s="3"/>
      <c r="O15" s="2">
        <v>1</v>
      </c>
      <c r="P15" s="16">
        <f ca="1">$B$5*(1-EXP(-$B$7*J15))</f>
        <v>34.457187073472419</v>
      </c>
      <c r="Q15" s="26">
        <f t="shared" ref="Q15:Q78" si="1">D15</f>
        <v>46175</v>
      </c>
      <c r="R15" s="16"/>
      <c r="S15" s="16"/>
      <c r="T15" s="16"/>
      <c r="U15" s="16"/>
      <c r="V15" s="16"/>
      <c r="W15" s="16"/>
      <c r="X15" s="16"/>
      <c r="Y15" s="16"/>
      <c r="Z15" s="16"/>
    </row>
    <row r="16" spans="1:30" ht="13.5">
      <c r="C16" s="2">
        <v>2</v>
      </c>
      <c r="D16" s="26">
        <f t="shared" ref="D16:D79" si="2">D15+1</f>
        <v>46176</v>
      </c>
      <c r="E16" s="41">
        <f ca="1">鶏気温!A8</f>
        <v>21.7</v>
      </c>
      <c r="F16" s="68">
        <f ca="1">鶏モデル!F16</f>
        <v>23.684999999999999</v>
      </c>
      <c r="G16" s="41"/>
      <c r="H16" s="27"/>
      <c r="I16" s="3">
        <f t="shared" ca="1" si="0"/>
        <v>0.66598184074385547</v>
      </c>
      <c r="J16" s="3">
        <f t="shared" ref="J16:J79" ca="1" si="3">J15+I15</f>
        <v>1.3073200979156396</v>
      </c>
      <c r="M16" s="3"/>
      <c r="O16" s="2">
        <v>2</v>
      </c>
      <c r="P16" s="16">
        <f t="shared" ref="P16:P79" ca="1" si="4">$B$5*(1-EXP(-$B$7*J16))</f>
        <v>57.268498108400223</v>
      </c>
      <c r="Q16" s="26">
        <f t="shared" si="1"/>
        <v>46176</v>
      </c>
      <c r="R16" s="16"/>
      <c r="S16" s="16"/>
      <c r="T16" s="16"/>
      <c r="U16" s="16"/>
      <c r="V16" s="16"/>
      <c r="W16" s="16"/>
      <c r="X16" s="16"/>
      <c r="Y16" s="16"/>
      <c r="Z16" s="16"/>
    </row>
    <row r="17" spans="3:31" ht="13.5">
      <c r="C17" s="2">
        <v>3</v>
      </c>
      <c r="D17" s="26">
        <f t="shared" si="2"/>
        <v>46177</v>
      </c>
      <c r="E17" s="41">
        <f ca="1">鶏気温!A9</f>
        <v>21.8</v>
      </c>
      <c r="F17" s="68">
        <f ca="1">鶏モデル!F17</f>
        <v>23.79</v>
      </c>
      <c r="G17" s="41"/>
      <c r="H17" s="27"/>
      <c r="I17" s="3">
        <f t="shared" ca="1" si="0"/>
        <v>0.67432627356574137</v>
      </c>
      <c r="J17" s="3">
        <f t="shared" ca="1" si="3"/>
        <v>1.9733019386594952</v>
      </c>
      <c r="M17" s="3"/>
      <c r="O17" s="2">
        <v>3</v>
      </c>
      <c r="P17" s="14">
        <f t="shared" ca="1" si="4"/>
        <v>72.289653738451378</v>
      </c>
      <c r="Q17" s="26">
        <f t="shared" si="1"/>
        <v>46177</v>
      </c>
      <c r="R17" s="16"/>
      <c r="S17" s="16"/>
      <c r="T17" s="16"/>
      <c r="U17" s="16"/>
      <c r="V17" s="16"/>
      <c r="W17" s="16"/>
      <c r="X17" s="16"/>
      <c r="Y17" s="16"/>
      <c r="Z17" s="16"/>
    </row>
    <row r="18" spans="3:31" ht="13.5">
      <c r="C18" s="2">
        <v>4</v>
      </c>
      <c r="D18" s="26">
        <f t="shared" si="2"/>
        <v>46178</v>
      </c>
      <c r="E18" s="41">
        <f ca="1">鶏気温!A10</f>
        <v>22</v>
      </c>
      <c r="F18" s="68">
        <f ca="1">鶏モデル!F18</f>
        <v>24</v>
      </c>
      <c r="G18" s="41"/>
      <c r="H18" s="27"/>
      <c r="I18" s="3">
        <f t="shared" ca="1" si="0"/>
        <v>0.69131259638939202</v>
      </c>
      <c r="J18" s="3">
        <f t="shared" ca="1" si="3"/>
        <v>2.6476282122252366</v>
      </c>
      <c r="M18" s="3"/>
      <c r="O18" s="2">
        <v>4</v>
      </c>
      <c r="P18" s="16">
        <f t="shared" ca="1" si="4"/>
        <v>82.12776494926085</v>
      </c>
      <c r="Q18" s="26">
        <f t="shared" si="1"/>
        <v>46178</v>
      </c>
      <c r="R18" s="16"/>
      <c r="S18" s="16"/>
      <c r="T18" s="16"/>
      <c r="U18" s="16"/>
      <c r="V18" s="16"/>
      <c r="W18" s="16"/>
      <c r="X18" s="16"/>
      <c r="Y18" s="16"/>
      <c r="Z18" s="16"/>
    </row>
    <row r="19" spans="3:31" ht="13.5">
      <c r="C19" s="2">
        <v>5</v>
      </c>
      <c r="D19" s="26">
        <f t="shared" si="2"/>
        <v>46179</v>
      </c>
      <c r="E19" s="41">
        <f ca="1">鶏気温!A11</f>
        <v>22.1</v>
      </c>
      <c r="F19" s="68">
        <f ca="1">鶏モデル!F19</f>
        <v>24.105</v>
      </c>
      <c r="G19" s="41"/>
      <c r="H19" s="27"/>
      <c r="I19" s="3">
        <f t="shared" ca="1" si="0"/>
        <v>0.69995669649967596</v>
      </c>
      <c r="J19" s="3">
        <f t="shared" ca="1" si="3"/>
        <v>3.3389408086146286</v>
      </c>
      <c r="M19" s="3"/>
      <c r="O19" s="2">
        <v>5</v>
      </c>
      <c r="P19" s="16">
        <f t="shared" ca="1" si="4"/>
        <v>88.599654721455309</v>
      </c>
      <c r="Q19" s="26">
        <f t="shared" si="1"/>
        <v>46179</v>
      </c>
      <c r="R19" s="16"/>
      <c r="S19" s="16"/>
      <c r="T19" s="16"/>
      <c r="U19" s="16"/>
      <c r="V19" s="16"/>
      <c r="W19" s="16"/>
      <c r="X19" s="16"/>
      <c r="Y19" s="16"/>
      <c r="Z19" s="16"/>
    </row>
    <row r="20" spans="3:31" ht="13.5">
      <c r="C20" s="2">
        <v>6</v>
      </c>
      <c r="D20" s="26">
        <f t="shared" si="2"/>
        <v>46180</v>
      </c>
      <c r="E20" s="41">
        <f ca="1">鶏気温!A12</f>
        <v>22.2</v>
      </c>
      <c r="F20" s="68">
        <f ca="1">鶏モデル!F20</f>
        <v>23.322869645435059</v>
      </c>
      <c r="G20" s="41"/>
      <c r="H20" s="27"/>
      <c r="I20" s="3">
        <f t="shared" ca="1" si="0"/>
        <v>0.70870291497208371</v>
      </c>
      <c r="J20" s="3">
        <f t="shared" ca="1" si="3"/>
        <v>4.0388975051143046</v>
      </c>
      <c r="M20" s="3"/>
      <c r="O20" s="2">
        <v>6</v>
      </c>
      <c r="P20" s="16">
        <f t="shared" ca="1" si="4"/>
        <v>92.768712626151697</v>
      </c>
      <c r="Q20" s="26">
        <f t="shared" si="1"/>
        <v>46180</v>
      </c>
      <c r="R20" s="16"/>
      <c r="S20" s="16"/>
      <c r="T20" s="16"/>
      <c r="U20" s="16"/>
      <c r="V20" s="16"/>
      <c r="W20" s="16"/>
      <c r="X20" s="16"/>
      <c r="Y20" s="16"/>
      <c r="Z20" s="16"/>
      <c r="AA20" s="38"/>
      <c r="AB20" s="38"/>
      <c r="AC20" s="38"/>
      <c r="AD20" s="38"/>
    </row>
    <row r="21" spans="3:31" ht="13.5">
      <c r="C21" s="2">
        <v>7</v>
      </c>
      <c r="D21" s="26">
        <f t="shared" si="2"/>
        <v>46181</v>
      </c>
      <c r="E21" s="41">
        <f ca="1">鶏気温!A13</f>
        <v>22.3</v>
      </c>
      <c r="F21" s="68">
        <f ca="1">鶏モデル!F21</f>
        <v>23.406958149663414</v>
      </c>
      <c r="G21" s="41"/>
      <c r="H21" s="27"/>
      <c r="I21" s="3">
        <f t="shared" ca="1" si="0"/>
        <v>0.71755238576322966</v>
      </c>
      <c r="J21" s="3">
        <f t="shared" ca="1" si="3"/>
        <v>4.7476004200863882</v>
      </c>
      <c r="M21" s="3"/>
      <c r="O21" s="2">
        <v>7</v>
      </c>
      <c r="P21" s="16">
        <f t="shared" ca="1" si="4"/>
        <v>95.43918063166447</v>
      </c>
      <c r="Q21" s="26">
        <f t="shared" si="1"/>
        <v>46181</v>
      </c>
      <c r="R21" s="16"/>
      <c r="S21" s="16"/>
      <c r="T21" s="16"/>
      <c r="U21" s="16"/>
      <c r="V21" s="16"/>
      <c r="W21" s="16"/>
      <c r="X21" s="16"/>
      <c r="Y21" s="16"/>
      <c r="Z21" s="16"/>
      <c r="AA21" s="38"/>
      <c r="AB21" s="38"/>
      <c r="AC21" s="38"/>
      <c r="AD21" s="38"/>
    </row>
    <row r="22" spans="3:31" ht="13.5">
      <c r="C22" s="2">
        <v>8</v>
      </c>
      <c r="D22" s="26">
        <f t="shared" si="2"/>
        <v>46182</v>
      </c>
      <c r="E22" s="41">
        <f ca="1">鶏気温!A14</f>
        <v>22.4</v>
      </c>
      <c r="F22" s="68">
        <f ca="1">鶏モデル!F22</f>
        <v>23.491046653891765</v>
      </c>
      <c r="G22" s="41"/>
      <c r="H22" s="27"/>
      <c r="I22" s="3">
        <f t="shared" ca="1" si="0"/>
        <v>0.72650625459141316</v>
      </c>
      <c r="J22" s="3">
        <f t="shared" ca="1" si="3"/>
        <v>5.4651528058496179</v>
      </c>
      <c r="M22" s="3"/>
      <c r="O22" s="2">
        <v>8</v>
      </c>
      <c r="P22" s="16">
        <f t="shared" ca="1" si="4"/>
        <v>97.1399699543651</v>
      </c>
      <c r="Q22" s="26">
        <f t="shared" si="1"/>
        <v>46182</v>
      </c>
      <c r="R22" s="16"/>
      <c r="S22" s="16"/>
      <c r="T22" s="16"/>
      <c r="U22" s="16"/>
      <c r="V22" s="16"/>
      <c r="W22" s="16"/>
      <c r="X22" s="16"/>
      <c r="Y22" s="16"/>
      <c r="Z22" s="16"/>
      <c r="AA22" s="38"/>
      <c r="AB22" s="38"/>
      <c r="AC22" s="38"/>
      <c r="AD22" s="38"/>
    </row>
    <row r="23" spans="3:31" ht="13.5">
      <c r="C23" s="2">
        <v>9</v>
      </c>
      <c r="D23" s="26">
        <f t="shared" si="2"/>
        <v>46183</v>
      </c>
      <c r="E23" s="41">
        <f ca="1">鶏気温!A15</f>
        <v>22.5</v>
      </c>
      <c r="F23" s="68">
        <f ca="1">鶏モデル!F23</f>
        <v>23.575135158120119</v>
      </c>
      <c r="G23" s="41"/>
      <c r="H23" s="27"/>
      <c r="I23" s="3">
        <f t="shared" ca="1" si="0"/>
        <v>0.73556567904967918</v>
      </c>
      <c r="J23" s="3">
        <f t="shared" ca="1" si="3"/>
        <v>6.1916590604410313</v>
      </c>
      <c r="M23" s="3"/>
      <c r="O23" s="2">
        <v>9</v>
      </c>
      <c r="P23" s="16">
        <f t="shared" ca="1" si="4"/>
        <v>98.216926262167647</v>
      </c>
      <c r="Q23" s="26">
        <f t="shared" si="1"/>
        <v>46183</v>
      </c>
      <c r="S23" s="16"/>
      <c r="T23" s="16"/>
      <c r="U23" s="16"/>
      <c r="V23" s="16"/>
      <c r="W23" s="16"/>
      <c r="X23" s="16"/>
      <c r="Y23" s="16"/>
      <c r="Z23" s="16"/>
      <c r="AA23" s="106"/>
      <c r="AB23" s="107"/>
      <c r="AC23" s="38"/>
      <c r="AD23" s="38"/>
    </row>
    <row r="24" spans="3:31" ht="13.5">
      <c r="C24" s="2">
        <v>10</v>
      </c>
      <c r="D24" s="26">
        <f t="shared" si="2"/>
        <v>46184</v>
      </c>
      <c r="E24" s="41">
        <f ca="1">鶏気温!A16</f>
        <v>22.6</v>
      </c>
      <c r="F24" s="68">
        <f ca="1">鶏モデル!F24</f>
        <v>23.659223662348474</v>
      </c>
      <c r="G24" s="41"/>
      <c r="H24" s="27"/>
      <c r="I24" s="3">
        <f t="shared" ca="1" si="0"/>
        <v>0.74473182871987098</v>
      </c>
      <c r="J24" s="3">
        <f t="shared" ca="1" si="3"/>
        <v>6.9272247394907103</v>
      </c>
      <c r="M24" s="3"/>
      <c r="O24" s="2">
        <v>10</v>
      </c>
      <c r="P24" s="16">
        <f t="shared" ca="1" si="4"/>
        <v>98.894880653143787</v>
      </c>
      <c r="Q24" s="26">
        <f t="shared" si="1"/>
        <v>46184</v>
      </c>
      <c r="R24" s="16"/>
      <c r="S24" s="16"/>
      <c r="T24" s="16"/>
      <c r="U24" s="16"/>
      <c r="V24" s="16"/>
      <c r="W24" s="16"/>
      <c r="X24" s="16"/>
      <c r="Y24" s="16"/>
      <c r="Z24" s="16"/>
      <c r="AA24" s="38"/>
      <c r="AB24" s="38"/>
      <c r="AC24" s="38"/>
      <c r="AD24" s="38"/>
    </row>
    <row r="25" spans="3:31" ht="13.5">
      <c r="C25" s="2">
        <v>11</v>
      </c>
      <c r="D25" s="26">
        <f t="shared" si="2"/>
        <v>46185</v>
      </c>
      <c r="E25" s="41">
        <f ca="1">鶏気温!A17</f>
        <v>22.7</v>
      </c>
      <c r="F25" s="68">
        <f ca="1">鶏モデル!F25</f>
        <v>23.743312166576825</v>
      </c>
      <c r="G25" s="41"/>
      <c r="H25" s="27"/>
      <c r="I25" s="3">
        <f t="shared" ca="1" si="0"/>
        <v>0.75400588528769064</v>
      </c>
      <c r="J25" s="3">
        <f t="shared" ca="1" si="3"/>
        <v>7.6719565682105815</v>
      </c>
      <c r="M25" s="3"/>
      <c r="O25" s="2">
        <v>11</v>
      </c>
      <c r="P25" s="16">
        <f t="shared" ca="1" si="4"/>
        <v>99.319136447384096</v>
      </c>
      <c r="Q25" s="26">
        <f t="shared" si="1"/>
        <v>46185</v>
      </c>
      <c r="R25" s="16"/>
      <c r="S25" s="16"/>
      <c r="T25" s="16"/>
      <c r="U25" s="16"/>
      <c r="V25" s="16"/>
      <c r="W25" s="16"/>
      <c r="X25" s="16"/>
      <c r="Y25" s="16"/>
      <c r="Z25" s="16"/>
      <c r="AA25" s="38"/>
      <c r="AB25" s="38"/>
      <c r="AC25" s="38"/>
      <c r="AD25" s="38"/>
    </row>
    <row r="26" spans="3:31" ht="13.5">
      <c r="C26" s="2">
        <v>12</v>
      </c>
      <c r="D26" s="26">
        <f t="shared" si="2"/>
        <v>46186</v>
      </c>
      <c r="E26" s="41">
        <f ca="1">鶏気温!A18</f>
        <v>22.8</v>
      </c>
      <c r="F26" s="68">
        <f ca="1">鶏モデル!F26</f>
        <v>23.827400670805176</v>
      </c>
      <c r="G26" s="41"/>
      <c r="H26" s="27"/>
      <c r="I26" s="3">
        <f t="shared" ca="1" si="0"/>
        <v>0.76338904265877328</v>
      </c>
      <c r="J26" s="3">
        <f t="shared" ca="1" si="3"/>
        <v>8.425962453498272</v>
      </c>
      <c r="M26" s="3"/>
      <c r="O26" s="2">
        <v>12</v>
      </c>
      <c r="P26" s="16">
        <f t="shared" ca="1" si="4"/>
        <v>99.583042741160938</v>
      </c>
      <c r="Q26" s="26">
        <f t="shared" si="1"/>
        <v>46186</v>
      </c>
      <c r="R26" s="16"/>
      <c r="S26" s="16"/>
      <c r="T26" s="16"/>
      <c r="U26" s="16"/>
      <c r="V26" s="16"/>
      <c r="W26" s="16"/>
      <c r="X26" s="16"/>
      <c r="Y26" s="16"/>
      <c r="Z26" s="16"/>
      <c r="AA26" s="106"/>
      <c r="AB26" s="107"/>
      <c r="AC26" s="107"/>
      <c r="AD26" s="38"/>
    </row>
    <row r="27" spans="3:31" ht="13.5">
      <c r="C27" s="2">
        <v>13</v>
      </c>
      <c r="D27" s="26">
        <f t="shared" si="2"/>
        <v>46187</v>
      </c>
      <c r="E27" s="41">
        <f ca="1">鶏気温!A19</f>
        <v>23</v>
      </c>
      <c r="F27" s="68">
        <f ca="1">鶏モデル!F27</f>
        <v>23.995577679261881</v>
      </c>
      <c r="G27" s="41"/>
      <c r="H27" s="27"/>
      <c r="I27" s="3">
        <f t="shared" ca="1" si="0"/>
        <v>0.78248749723651212</v>
      </c>
      <c r="J27" s="3">
        <f t="shared" ca="1" si="3"/>
        <v>9.1893514961570446</v>
      </c>
      <c r="M27" s="3"/>
      <c r="O27" s="2">
        <v>13</v>
      </c>
      <c r="P27" s="16">
        <f t="shared" ca="1" si="4"/>
        <v>99.746211041413375</v>
      </c>
      <c r="Q27" s="26">
        <f t="shared" si="1"/>
        <v>46187</v>
      </c>
      <c r="R27" s="16"/>
      <c r="S27" s="16"/>
      <c r="T27" s="16"/>
      <c r="U27" s="16"/>
      <c r="V27" s="16"/>
      <c r="W27" s="16"/>
      <c r="X27" s="16"/>
      <c r="Y27" s="16"/>
      <c r="Z27" s="16"/>
      <c r="AA27" s="108"/>
      <c r="AB27" s="109"/>
      <c r="AC27" s="109"/>
      <c r="AD27" s="38"/>
    </row>
    <row r="28" spans="3:31" ht="13.5">
      <c r="C28" s="2">
        <v>14</v>
      </c>
      <c r="D28" s="26">
        <f t="shared" si="2"/>
        <v>46188</v>
      </c>
      <c r="E28" s="41">
        <f ca="1">鶏気温!A20</f>
        <v>23.1</v>
      </c>
      <c r="F28" s="68">
        <f ca="1">鶏モデル!F28</f>
        <v>24.079666183490236</v>
      </c>
      <c r="G28" s="41"/>
      <c r="H28" s="27"/>
      <c r="I28" s="3">
        <f t="shared" ca="1" si="0"/>
        <v>0.7922052444130917</v>
      </c>
      <c r="J28" s="3">
        <f t="shared" ca="1" si="3"/>
        <v>9.9718389933935576</v>
      </c>
      <c r="M28" s="3"/>
      <c r="O28" s="2">
        <v>14</v>
      </c>
      <c r="P28" s="16">
        <f t="shared" ca="1" si="4"/>
        <v>99.847433367527699</v>
      </c>
      <c r="Q28" s="26">
        <f t="shared" si="1"/>
        <v>46188</v>
      </c>
      <c r="R28" s="16"/>
      <c r="S28" s="44"/>
      <c r="T28" s="43"/>
      <c r="U28" s="43"/>
      <c r="V28" s="43"/>
      <c r="W28" s="43"/>
      <c r="X28" s="43"/>
      <c r="Y28" s="43"/>
      <c r="Z28" s="38"/>
      <c r="AA28" s="38"/>
      <c r="AB28" s="38"/>
      <c r="AC28" s="38"/>
      <c r="AD28" s="38"/>
      <c r="AE28" s="38"/>
    </row>
    <row r="29" spans="3:31" ht="13.5">
      <c r="C29" s="2">
        <v>15</v>
      </c>
      <c r="D29" s="26">
        <f t="shared" si="2"/>
        <v>46189</v>
      </c>
      <c r="E29" s="41">
        <f ca="1">鶏気温!A21</f>
        <v>23.2</v>
      </c>
      <c r="F29" s="68">
        <f ca="1">鶏モデル!F29</f>
        <v>24.163754687718587</v>
      </c>
      <c r="G29" s="41"/>
      <c r="H29" s="27"/>
      <c r="I29" s="3">
        <f t="shared" ca="1" si="0"/>
        <v>0.80203699257214478</v>
      </c>
      <c r="J29" s="3">
        <f t="shared" ca="1" si="3"/>
        <v>10.764044237806649</v>
      </c>
      <c r="M29" s="3"/>
      <c r="O29" s="2">
        <v>15</v>
      </c>
      <c r="P29" s="16">
        <f t="shared" ca="1" si="4"/>
        <v>99.90886155282476</v>
      </c>
      <c r="Q29" s="26">
        <f t="shared" si="1"/>
        <v>46189</v>
      </c>
      <c r="R29" s="16"/>
      <c r="S29" s="44"/>
      <c r="T29" s="43"/>
      <c r="U29" s="43"/>
      <c r="V29" s="43"/>
      <c r="W29" s="43"/>
      <c r="X29" s="43"/>
      <c r="Y29" s="43"/>
      <c r="Z29" s="38"/>
      <c r="AA29" s="38"/>
      <c r="AB29" s="38"/>
      <c r="AC29" s="38"/>
      <c r="AD29" s="38"/>
      <c r="AE29" s="38"/>
    </row>
    <row r="30" spans="3:31" ht="13.5">
      <c r="C30" s="2">
        <v>16</v>
      </c>
      <c r="D30" s="26">
        <f t="shared" si="2"/>
        <v>46190</v>
      </c>
      <c r="E30" s="41">
        <f ca="1">鶏気温!A22</f>
        <v>23.3</v>
      </c>
      <c r="F30" s="68">
        <f ca="1">鶏モデル!F30</f>
        <v>24.247843191946941</v>
      </c>
      <c r="G30" s="41"/>
      <c r="H30" s="27"/>
      <c r="I30" s="3">
        <f t="shared" ca="1" si="0"/>
        <v>0.8119839984960735</v>
      </c>
      <c r="J30" s="3">
        <f t="shared" ca="1" si="3"/>
        <v>11.566081230378794</v>
      </c>
      <c r="M30" s="3"/>
      <c r="O30" s="2">
        <v>16</v>
      </c>
      <c r="P30" s="16">
        <f t="shared" ca="1" si="4"/>
        <v>99.945903805202704</v>
      </c>
      <c r="Q30" s="26">
        <f t="shared" si="1"/>
        <v>46190</v>
      </c>
      <c r="R30" s="16"/>
      <c r="S30" s="44"/>
      <c r="T30" s="43"/>
      <c r="U30" s="43"/>
      <c r="V30" s="43"/>
      <c r="W30" s="43"/>
      <c r="X30" s="43"/>
      <c r="Y30" s="43"/>
      <c r="Z30" s="38"/>
      <c r="AA30" s="38"/>
      <c r="AB30" s="38"/>
      <c r="AC30" s="38"/>
      <c r="AD30" s="38"/>
      <c r="AE30" s="38"/>
    </row>
    <row r="31" spans="3:31" ht="13.5">
      <c r="C31" s="2">
        <v>17</v>
      </c>
      <c r="D31" s="26">
        <f t="shared" si="2"/>
        <v>46191</v>
      </c>
      <c r="E31" s="41">
        <f ca="1">鶏気温!A23</f>
        <v>23.4</v>
      </c>
      <c r="F31" s="68">
        <f ca="1">鶏モデル!F31</f>
        <v>24.331931696175293</v>
      </c>
      <c r="G31" s="41"/>
      <c r="H31" s="27"/>
      <c r="I31" s="3">
        <f t="shared" ca="1" si="0"/>
        <v>0.82204753190537216</v>
      </c>
      <c r="J31" s="3">
        <f t="shared" ca="1" si="3"/>
        <v>12.378065228874867</v>
      </c>
      <c r="M31" s="3"/>
      <c r="O31" s="2">
        <v>17</v>
      </c>
      <c r="P31" s="16">
        <f t="shared" ca="1" si="4"/>
        <v>99.968097678787146</v>
      </c>
      <c r="Q31" s="26">
        <f t="shared" si="1"/>
        <v>46191</v>
      </c>
      <c r="R31" s="16"/>
      <c r="S31" s="44"/>
      <c r="T31" s="43"/>
      <c r="U31" s="43"/>
      <c r="V31" s="43"/>
      <c r="W31" s="43"/>
      <c r="X31" s="43"/>
      <c r="Y31" s="43"/>
      <c r="Z31" s="38"/>
      <c r="AA31" s="38"/>
      <c r="AB31" s="38"/>
      <c r="AC31" s="38"/>
      <c r="AD31" s="38"/>
      <c r="AE31" s="38"/>
    </row>
    <row r="32" spans="3:31" ht="13.5">
      <c r="C32" s="2">
        <v>18</v>
      </c>
      <c r="D32" s="26">
        <f t="shared" si="2"/>
        <v>46192</v>
      </c>
      <c r="E32" s="41">
        <f ca="1">鶏気温!A24</f>
        <v>23.5</v>
      </c>
      <c r="F32" s="68">
        <f ca="1">鶏モデル!F32</f>
        <v>24.416020200403647</v>
      </c>
      <c r="G32" s="41"/>
      <c r="H32" s="27"/>
      <c r="I32" s="3">
        <f t="shared" ca="1" si="0"/>
        <v>0.83222887558202252</v>
      </c>
      <c r="J32" s="3">
        <f t="shared" ca="1" si="3"/>
        <v>13.20011276078024</v>
      </c>
      <c r="M32" s="3"/>
      <c r="O32" s="2">
        <v>18</v>
      </c>
      <c r="P32" s="16">
        <f t="shared" ca="1" si="4"/>
        <v>99.981308876365958</v>
      </c>
      <c r="Q32" s="26">
        <f t="shared" si="1"/>
        <v>46192</v>
      </c>
      <c r="R32" s="16"/>
      <c r="S32" s="44"/>
      <c r="T32" s="114"/>
      <c r="U32" s="115"/>
      <c r="V32" s="114"/>
      <c r="W32" s="114"/>
      <c r="X32" s="114"/>
      <c r="Y32" s="114"/>
      <c r="Z32" s="38"/>
      <c r="AA32" s="131"/>
      <c r="AB32" s="38"/>
      <c r="AC32" s="38"/>
      <c r="AD32" s="38"/>
      <c r="AE32" s="38"/>
    </row>
    <row r="33" spans="3:31" ht="13.5">
      <c r="C33" s="2">
        <v>19</v>
      </c>
      <c r="D33" s="26">
        <f t="shared" si="2"/>
        <v>46193</v>
      </c>
      <c r="E33" s="41">
        <f ca="1">鶏気温!A25</f>
        <v>23.6</v>
      </c>
      <c r="F33" s="68">
        <f ca="1">鶏モデル!F33</f>
        <v>24.500108704632002</v>
      </c>
      <c r="G33" s="41"/>
      <c r="H33" s="27"/>
      <c r="I33" s="3">
        <f t="shared" ca="1" si="0"/>
        <v>0.84252932549396176</v>
      </c>
      <c r="J33" s="3">
        <f t="shared" ca="1" si="3"/>
        <v>14.032341636362261</v>
      </c>
      <c r="M33" s="3"/>
      <c r="O33" s="2">
        <v>19</v>
      </c>
      <c r="P33" s="16">
        <f t="shared" ca="1" si="4"/>
        <v>99.989121404667387</v>
      </c>
      <c r="Q33" s="26">
        <f t="shared" si="1"/>
        <v>46193</v>
      </c>
      <c r="R33" s="16"/>
      <c r="S33" s="44"/>
      <c r="T33" s="114"/>
      <c r="U33" s="114"/>
      <c r="V33" s="114"/>
      <c r="W33" s="114"/>
      <c r="X33" s="114"/>
      <c r="Y33" s="114"/>
      <c r="Z33" s="38"/>
      <c r="AA33" s="132"/>
      <c r="AB33" s="132"/>
      <c r="AC33" s="132"/>
      <c r="AD33" s="132"/>
      <c r="AE33" s="38"/>
    </row>
    <row r="34" spans="3:31" ht="13.5">
      <c r="C34" s="2">
        <v>20</v>
      </c>
      <c r="D34" s="26">
        <f t="shared" si="2"/>
        <v>46194</v>
      </c>
      <c r="E34" s="41">
        <f ca="1">鶏気温!A26</f>
        <v>23.7</v>
      </c>
      <c r="F34" s="68">
        <f ca="1">鶏モデル!F34</f>
        <v>24.584197208860353</v>
      </c>
      <c r="G34" s="41"/>
      <c r="H34" s="27"/>
      <c r="I34" s="3">
        <f t="shared" ca="1" si="0"/>
        <v>0.85295019092064217</v>
      </c>
      <c r="J34" s="3">
        <f t="shared" ca="1" si="3"/>
        <v>14.874870961856223</v>
      </c>
      <c r="M34" s="3"/>
      <c r="O34" s="2">
        <v>20</v>
      </c>
      <c r="P34" s="16">
        <f t="shared" ca="1" si="4"/>
        <v>99.993710720763403</v>
      </c>
      <c r="Q34" s="26">
        <f t="shared" si="1"/>
        <v>46194</v>
      </c>
      <c r="R34" s="16"/>
      <c r="S34" s="45"/>
      <c r="T34" s="114"/>
      <c r="U34" s="116"/>
      <c r="V34" s="117"/>
      <c r="W34" s="124"/>
      <c r="X34" s="124"/>
      <c r="Y34" s="114"/>
      <c r="Z34" s="133"/>
      <c r="AA34" s="132"/>
      <c r="AB34" s="134"/>
      <c r="AC34" s="134"/>
      <c r="AD34" s="135"/>
      <c r="AE34" s="38"/>
    </row>
    <row r="35" spans="3:31" ht="13.5">
      <c r="C35" s="2">
        <v>21</v>
      </c>
      <c r="D35" s="26">
        <f t="shared" si="2"/>
        <v>46195</v>
      </c>
      <c r="E35" s="41">
        <f ca="1">鶏気温!A27</f>
        <v>23.9</v>
      </c>
      <c r="F35" s="68">
        <f ca="1">鶏モデル!F35</f>
        <v>24.752374217317058</v>
      </c>
      <c r="G35" s="41"/>
      <c r="H35" s="27"/>
      <c r="I35" s="3">
        <f t="shared" ca="1" si="0"/>
        <v>0.8741584727546462</v>
      </c>
      <c r="J35" s="3">
        <f t="shared" ca="1" si="3"/>
        <v>15.727821152776865</v>
      </c>
      <c r="M35" s="3"/>
      <c r="O35" s="2">
        <v>21</v>
      </c>
      <c r="P35" s="16">
        <f t="shared" ca="1" si="4"/>
        <v>99.996388517082394</v>
      </c>
      <c r="Q35" s="26">
        <f t="shared" si="1"/>
        <v>46195</v>
      </c>
      <c r="R35" s="16"/>
      <c r="S35" s="45"/>
      <c r="T35" s="114"/>
      <c r="U35" s="118"/>
      <c r="V35" s="117"/>
      <c r="W35" s="119"/>
      <c r="X35" s="119"/>
      <c r="Y35" s="114"/>
      <c r="Z35" s="136"/>
      <c r="AA35" s="132"/>
      <c r="AB35" s="134"/>
      <c r="AC35" s="134"/>
      <c r="AD35" s="132"/>
      <c r="AE35" s="38"/>
    </row>
    <row r="36" spans="3:31" ht="13.5">
      <c r="C36" s="2">
        <v>22</v>
      </c>
      <c r="D36" s="26">
        <f t="shared" si="2"/>
        <v>46196</v>
      </c>
      <c r="E36" s="41">
        <f ca="1">鶏気温!A28</f>
        <v>24</v>
      </c>
      <c r="F36" s="68">
        <f ca="1">鶏モデル!F36</f>
        <v>24.836462721545413</v>
      </c>
      <c r="G36" s="41"/>
      <c r="H36" s="27"/>
      <c r="I36" s="3">
        <f t="shared" ca="1" si="0"/>
        <v>0.88494857542387495</v>
      </c>
      <c r="J36" s="3">
        <f t="shared" ca="1" si="3"/>
        <v>16.601979625531513</v>
      </c>
      <c r="M36" s="3"/>
      <c r="O36" s="2">
        <v>22</v>
      </c>
      <c r="P36" s="16">
        <f t="shared" ca="1" si="4"/>
        <v>99.997954591835779</v>
      </c>
      <c r="Q36" s="26">
        <f t="shared" si="1"/>
        <v>46196</v>
      </c>
      <c r="R36" s="16"/>
      <c r="S36" s="45"/>
      <c r="T36" s="114"/>
      <c r="U36" s="118"/>
      <c r="V36" s="120"/>
      <c r="W36" s="121"/>
      <c r="X36" s="122"/>
      <c r="Y36" s="117"/>
      <c r="Z36" s="136"/>
      <c r="AA36" s="133"/>
      <c r="AB36" s="38"/>
      <c r="AC36" s="38"/>
      <c r="AD36" s="38"/>
      <c r="AE36" s="38"/>
    </row>
    <row r="37" spans="3:31" ht="13.5">
      <c r="C37" s="2">
        <v>23</v>
      </c>
      <c r="D37" s="26">
        <f t="shared" si="2"/>
        <v>46197</v>
      </c>
      <c r="E37" s="41">
        <f ca="1">鶏気温!A29</f>
        <v>24.1</v>
      </c>
      <c r="F37" s="68">
        <f ca="1">鶏モデル!F37</f>
        <v>24.920551225773767</v>
      </c>
      <c r="G37" s="41"/>
      <c r="H37" s="27"/>
      <c r="I37" s="3">
        <f t="shared" ca="1" si="0"/>
        <v>0.8958644663905232</v>
      </c>
      <c r="J37" s="3">
        <f t="shared" ca="1" si="3"/>
        <v>17.486928200955386</v>
      </c>
      <c r="M37" s="3"/>
      <c r="O37" s="2">
        <v>23</v>
      </c>
      <c r="P37" s="16">
        <f t="shared" ca="1" si="4"/>
        <v>99.998849658608975</v>
      </c>
      <c r="Q37" s="26">
        <f t="shared" si="1"/>
        <v>46197</v>
      </c>
      <c r="R37" s="16"/>
      <c r="S37" s="45"/>
      <c r="T37" s="114"/>
      <c r="U37" s="118"/>
      <c r="V37" s="120"/>
      <c r="W37" s="121"/>
      <c r="X37" s="122"/>
      <c r="Y37" s="117"/>
      <c r="Z37" s="133"/>
      <c r="AA37" s="137"/>
      <c r="AB37" s="138"/>
      <c r="AC37" s="38"/>
      <c r="AD37" s="38"/>
      <c r="AE37" s="38"/>
    </row>
    <row r="38" spans="3:31" ht="13.5">
      <c r="C38" s="2">
        <v>24</v>
      </c>
      <c r="D38" s="26">
        <f t="shared" si="2"/>
        <v>46198</v>
      </c>
      <c r="E38" s="41">
        <f ca="1">鶏気温!A30</f>
        <v>24.3</v>
      </c>
      <c r="F38" s="68">
        <f ca="1">鶏モデル!F38</f>
        <v>25.088728234230473</v>
      </c>
      <c r="G38" s="41"/>
      <c r="H38" s="27"/>
      <c r="I38" s="3">
        <f t="shared" ca="1" si="0"/>
        <v>0.91807913834056476</v>
      </c>
      <c r="J38" s="3">
        <f t="shared" ca="1" si="3"/>
        <v>18.38279266734591</v>
      </c>
      <c r="M38" s="3"/>
      <c r="O38" s="2">
        <v>24</v>
      </c>
      <c r="P38" s="16">
        <f t="shared" ca="1" si="4"/>
        <v>99.999357622500114</v>
      </c>
      <c r="Q38" s="26">
        <f t="shared" si="1"/>
        <v>46198</v>
      </c>
      <c r="R38" s="16"/>
      <c r="S38" s="45"/>
      <c r="T38" s="117"/>
      <c r="U38" s="118"/>
      <c r="V38" s="120"/>
      <c r="W38" s="123"/>
      <c r="X38" s="124"/>
      <c r="Y38" s="117"/>
      <c r="Z38" s="133"/>
      <c r="AA38" s="137"/>
      <c r="AB38" s="138"/>
      <c r="AC38" s="38"/>
      <c r="AD38" s="138"/>
      <c r="AE38" s="38"/>
    </row>
    <row r="39" spans="3:31" ht="13.5">
      <c r="C39" s="2">
        <v>25</v>
      </c>
      <c r="D39" s="26">
        <f t="shared" si="2"/>
        <v>46199</v>
      </c>
      <c r="E39" s="41">
        <f ca="1">鶏気温!A31</f>
        <v>24.4</v>
      </c>
      <c r="F39" s="68">
        <f ca="1">鶏モデル!F39</f>
        <v>25.172816738458824</v>
      </c>
      <c r="G39" s="41"/>
      <c r="H39" s="27"/>
      <c r="I39" s="3">
        <f t="shared" ca="1" si="0"/>
        <v>0.92938071724009141</v>
      </c>
      <c r="J39" s="3">
        <f t="shared" ca="1" si="3"/>
        <v>19.300871805686477</v>
      </c>
      <c r="M39" s="3"/>
      <c r="O39" s="2">
        <v>25</v>
      </c>
      <c r="P39" s="16">
        <f t="shared" ca="1" si="4"/>
        <v>99.999646426772344</v>
      </c>
      <c r="Q39" s="26">
        <f t="shared" si="1"/>
        <v>46199</v>
      </c>
      <c r="R39" s="16"/>
      <c r="S39" s="45"/>
      <c r="T39" s="117"/>
      <c r="U39" s="114"/>
      <c r="V39" s="125"/>
      <c r="W39" s="126"/>
      <c r="X39" s="124"/>
      <c r="Y39" s="117"/>
      <c r="Z39" s="133"/>
      <c r="AA39" s="137"/>
      <c r="AB39" s="138"/>
      <c r="AC39" s="38"/>
      <c r="AD39" s="38"/>
      <c r="AE39" s="38"/>
    </row>
    <row r="40" spans="3:31" ht="13.5">
      <c r="C40" s="2">
        <v>26</v>
      </c>
      <c r="D40" s="26">
        <f t="shared" si="2"/>
        <v>46200</v>
      </c>
      <c r="E40" s="41">
        <f ca="1">鶏気温!A32</f>
        <v>24.6</v>
      </c>
      <c r="F40" s="68">
        <f ca="1">鶏モデル!F40</f>
        <v>25.34099374691553</v>
      </c>
      <c r="G40" s="41"/>
      <c r="H40" s="27"/>
      <c r="I40" s="3">
        <f t="shared" ca="1" si="0"/>
        <v>0.95237946314913613</v>
      </c>
      <c r="J40" s="3">
        <f t="shared" ca="1" si="3"/>
        <v>20.23025252292657</v>
      </c>
      <c r="M40" s="3"/>
      <c r="O40" s="2">
        <v>26</v>
      </c>
      <c r="P40" s="16">
        <f t="shared" ca="1" si="4"/>
        <v>99.999806813710734</v>
      </c>
      <c r="Q40" s="26">
        <f t="shared" si="1"/>
        <v>46200</v>
      </c>
      <c r="R40" s="16"/>
      <c r="S40" s="45"/>
      <c r="T40" s="43"/>
      <c r="U40" s="116"/>
      <c r="V40" s="114"/>
      <c r="W40" s="127"/>
      <c r="X40" s="124"/>
      <c r="Y40" s="117"/>
      <c r="Z40" s="133"/>
      <c r="AA40" s="137"/>
      <c r="AB40" s="138"/>
      <c r="AC40" s="38"/>
      <c r="AD40" s="138"/>
      <c r="AE40" s="38"/>
    </row>
    <row r="41" spans="3:31" ht="13.5">
      <c r="C41" s="2">
        <v>27</v>
      </c>
      <c r="D41" s="26">
        <f t="shared" si="2"/>
        <v>46201</v>
      </c>
      <c r="E41" s="41">
        <f ca="1">鶏気温!A33</f>
        <v>24.8</v>
      </c>
      <c r="F41" s="68">
        <f ca="1">鶏モデル!F41</f>
        <v>25.509170755372235</v>
      </c>
      <c r="G41" s="41"/>
      <c r="H41" s="27"/>
      <c r="I41" s="3">
        <f t="shared" ca="1" si="0"/>
        <v>0.9759152992668898</v>
      </c>
      <c r="J41" s="3">
        <f t="shared" ca="1" si="3"/>
        <v>21.182631986075705</v>
      </c>
      <c r="M41" s="3"/>
      <c r="O41" s="2">
        <v>27</v>
      </c>
      <c r="P41" s="16">
        <f t="shared" ca="1" si="4"/>
        <v>99.999896013431965</v>
      </c>
      <c r="Q41" s="26">
        <f t="shared" si="1"/>
        <v>46201</v>
      </c>
      <c r="R41" s="16"/>
      <c r="S41" s="45"/>
      <c r="T41" s="43"/>
      <c r="U41" s="45"/>
      <c r="V41" s="45"/>
      <c r="W41" s="128"/>
      <c r="X41" s="129"/>
      <c r="Y41" s="45"/>
      <c r="Z41" s="133"/>
      <c r="AA41" s="137"/>
      <c r="AB41" s="138"/>
      <c r="AC41" s="38"/>
      <c r="AD41" s="38"/>
      <c r="AE41" s="38"/>
    </row>
    <row r="42" spans="3:31" ht="13.5">
      <c r="C42" s="2">
        <v>28</v>
      </c>
      <c r="D42" s="26">
        <f t="shared" si="2"/>
        <v>46202</v>
      </c>
      <c r="E42" s="41">
        <f ca="1">鶏気温!A34</f>
        <v>24.9</v>
      </c>
      <c r="F42" s="68">
        <f ca="1">鶏モデル!F42</f>
        <v>25.593259259600586</v>
      </c>
      <c r="G42" s="41"/>
      <c r="H42" s="27"/>
      <c r="I42" s="3">
        <f t="shared" ca="1" si="0"/>
        <v>0.98788829630451291</v>
      </c>
      <c r="J42" s="3">
        <f t="shared" ca="1" si="3"/>
        <v>22.158547285342596</v>
      </c>
      <c r="M42" s="3"/>
      <c r="O42" s="2">
        <v>28</v>
      </c>
      <c r="P42" s="16">
        <f t="shared" ca="1" si="4"/>
        <v>99.999944877297011</v>
      </c>
      <c r="Q42" s="26">
        <f t="shared" si="1"/>
        <v>46202</v>
      </c>
      <c r="R42" s="16"/>
      <c r="S42" s="45"/>
      <c r="T42" s="45"/>
      <c r="U42" s="43"/>
      <c r="V42" s="43"/>
      <c r="W42" s="43"/>
      <c r="X42" s="43"/>
      <c r="Y42" s="45"/>
      <c r="Z42" s="133"/>
      <c r="AA42" s="38"/>
      <c r="AB42" s="38"/>
      <c r="AC42" s="38"/>
      <c r="AD42" s="38"/>
      <c r="AE42" s="38"/>
    </row>
    <row r="43" spans="3:31" ht="13.5">
      <c r="C43" s="2">
        <v>29</v>
      </c>
      <c r="D43" s="26">
        <f t="shared" si="2"/>
        <v>46203</v>
      </c>
      <c r="E43" s="41">
        <f ca="1">鶏気温!A35</f>
        <v>25.1</v>
      </c>
      <c r="F43" s="68">
        <f ca="1">鶏モデル!F43</f>
        <v>25.761436268057295</v>
      </c>
      <c r="G43" s="41"/>
      <c r="H43" s="27"/>
      <c r="I43" s="3">
        <f t="shared" ca="1" si="0"/>
        <v>1.0122519198075075</v>
      </c>
      <c r="J43" s="3">
        <f t="shared" ca="1" si="3"/>
        <v>23.146435581647108</v>
      </c>
      <c r="M43" s="3"/>
      <c r="O43" s="2">
        <v>29</v>
      </c>
      <c r="P43" s="16">
        <f t="shared" ca="1" si="4"/>
        <v>99.999971006409581</v>
      </c>
      <c r="Q43" s="26">
        <f t="shared" si="1"/>
        <v>46203</v>
      </c>
      <c r="R43" s="16"/>
      <c r="S43" s="45"/>
      <c r="T43" s="43"/>
      <c r="U43" s="45"/>
      <c r="V43" s="45"/>
      <c r="W43" s="112"/>
      <c r="X43" s="112"/>
      <c r="Y43" s="45"/>
      <c r="Z43" s="133"/>
      <c r="AA43" s="38"/>
      <c r="AB43" s="38"/>
      <c r="AC43" s="38"/>
      <c r="AD43" s="38"/>
      <c r="AE43" s="38"/>
    </row>
    <row r="44" spans="3:31" ht="13.5">
      <c r="C44" s="2">
        <v>30</v>
      </c>
      <c r="D44" s="26">
        <f t="shared" si="2"/>
        <v>46204</v>
      </c>
      <c r="E44" s="41">
        <f ca="1">鶏気温!A36</f>
        <v>25.2</v>
      </c>
      <c r="F44" s="68">
        <f ca="1">鶏モデル!F44</f>
        <v>25.845524772285646</v>
      </c>
      <c r="G44" s="41"/>
      <c r="H44" s="27"/>
      <c r="I44" s="3">
        <f t="shared" ca="1" si="0"/>
        <v>1.0246455805125785</v>
      </c>
      <c r="J44" s="3">
        <f t="shared" ca="1" si="3"/>
        <v>24.158687501454615</v>
      </c>
      <c r="M44" s="3"/>
      <c r="O44" s="2">
        <v>30</v>
      </c>
      <c r="P44" s="16">
        <f t="shared" ca="1" si="4"/>
        <v>99.999984989609132</v>
      </c>
      <c r="Q44" s="26">
        <f t="shared" si="1"/>
        <v>46204</v>
      </c>
      <c r="R44" s="16"/>
      <c r="S44" s="45"/>
      <c r="T44" s="45"/>
      <c r="U44" s="130"/>
      <c r="V44" s="45"/>
      <c r="W44" s="43"/>
      <c r="X44" s="113"/>
      <c r="Y44" s="45"/>
      <c r="Z44" s="133"/>
      <c r="AA44" s="38"/>
      <c r="AB44" s="38"/>
      <c r="AC44" s="38"/>
      <c r="AD44" s="38"/>
      <c r="AE44" s="38"/>
    </row>
    <row r="45" spans="3:31" ht="13.5">
      <c r="C45" s="2">
        <v>31</v>
      </c>
      <c r="D45" s="26">
        <f t="shared" si="2"/>
        <v>46205</v>
      </c>
      <c r="E45" s="41">
        <f ca="1">鶏気温!A37</f>
        <v>25.3</v>
      </c>
      <c r="F45" s="68">
        <f ca="1">鶏モデル!F45</f>
        <v>25.929613276514001</v>
      </c>
      <c r="G45" s="41"/>
      <c r="H45" s="27"/>
      <c r="I45" s="3">
        <f t="shared" ca="1" si="0"/>
        <v>1.0371825223763123</v>
      </c>
      <c r="J45" s="3">
        <f t="shared" ca="1" si="3"/>
        <v>25.183333081967195</v>
      </c>
      <c r="M45" s="3"/>
      <c r="O45" s="2">
        <v>31</v>
      </c>
      <c r="P45" s="16">
        <f t="shared" ca="1" si="4"/>
        <v>99.999992291295101</v>
      </c>
      <c r="Q45" s="26">
        <f t="shared" si="1"/>
        <v>46205</v>
      </c>
      <c r="R45" s="16"/>
      <c r="S45" s="45"/>
      <c r="T45" s="45"/>
      <c r="U45" s="130"/>
      <c r="V45" s="45"/>
      <c r="W45" s="43"/>
      <c r="X45" s="113"/>
      <c r="Y45" s="45"/>
      <c r="Z45" s="133"/>
      <c r="AA45" s="38"/>
      <c r="AB45" s="38"/>
      <c r="AC45" s="38"/>
      <c r="AD45" s="38"/>
      <c r="AE45" s="38"/>
    </row>
    <row r="46" spans="3:31" ht="13.5">
      <c r="C46" s="2">
        <v>32</v>
      </c>
      <c r="D46" s="26">
        <f t="shared" si="2"/>
        <v>46206</v>
      </c>
      <c r="E46" s="41">
        <f ca="1">鶏気温!A38</f>
        <v>25.5</v>
      </c>
      <c r="F46" s="68">
        <f ca="1">鶏モデル!F46</f>
        <v>26.097790284970706</v>
      </c>
      <c r="G46" s="41"/>
      <c r="H46" s="27"/>
      <c r="I46" s="3">
        <f t="shared" ca="1" si="0"/>
        <v>1.0626924888756613</v>
      </c>
      <c r="J46" s="3">
        <f t="shared" ca="1" si="3"/>
        <v>26.220515604343507</v>
      </c>
      <c r="M46" s="3"/>
      <c r="O46" s="2">
        <v>32</v>
      </c>
      <c r="P46" s="16">
        <f t="shared" ca="1" si="4"/>
        <v>99.999996073281324</v>
      </c>
      <c r="Q46" s="26">
        <f t="shared" si="1"/>
        <v>46206</v>
      </c>
      <c r="R46" s="16"/>
      <c r="S46" s="45"/>
      <c r="T46" s="45"/>
      <c r="U46" s="130"/>
      <c r="V46" s="45"/>
      <c r="W46" s="43"/>
      <c r="X46" s="45"/>
      <c r="Y46" s="45"/>
      <c r="Z46" s="133"/>
      <c r="AA46" s="38"/>
      <c r="AB46" s="38"/>
      <c r="AC46" s="38"/>
      <c r="AD46" s="38"/>
      <c r="AE46" s="38"/>
    </row>
    <row r="47" spans="3:31" ht="13.5">
      <c r="C47" s="2">
        <v>33</v>
      </c>
      <c r="D47" s="26">
        <f t="shared" si="2"/>
        <v>46207</v>
      </c>
      <c r="E47" s="41">
        <f ca="1">鶏気温!A39</f>
        <v>25.6</v>
      </c>
      <c r="F47" s="68">
        <f ca="1">鶏モデル!F47</f>
        <v>26.181878789199061</v>
      </c>
      <c r="G47" s="41"/>
      <c r="H47" s="27"/>
      <c r="I47" s="3">
        <f t="shared" ca="1" si="0"/>
        <v>1.0756686727262252</v>
      </c>
      <c r="J47" s="3">
        <f t="shared" ca="1" si="3"/>
        <v>27.283208093219169</v>
      </c>
      <c r="M47" s="3"/>
      <c r="O47" s="2">
        <v>33</v>
      </c>
      <c r="P47" s="16">
        <f t="shared" ca="1" si="4"/>
        <v>99.999998032689646</v>
      </c>
      <c r="Q47" s="26">
        <f t="shared" si="1"/>
        <v>46207</v>
      </c>
      <c r="R47" s="16"/>
      <c r="S47" s="45"/>
      <c r="T47" s="45"/>
      <c r="U47" s="45"/>
      <c r="V47" s="45"/>
      <c r="W47" s="45"/>
      <c r="X47" s="45"/>
      <c r="Y47" s="45"/>
      <c r="Z47" s="16"/>
    </row>
    <row r="48" spans="3:31" ht="13.5">
      <c r="C48" s="2">
        <v>34</v>
      </c>
      <c r="D48" s="26">
        <f t="shared" si="2"/>
        <v>46208</v>
      </c>
      <c r="E48" s="41">
        <f ca="1">鶏気温!A40</f>
        <v>25.7</v>
      </c>
      <c r="F48" s="68">
        <f ca="1">鶏モデル!F48</f>
        <v>26.265967293427412</v>
      </c>
      <c r="G48" s="41"/>
      <c r="H48" s="27"/>
      <c r="I48" s="3">
        <f t="shared" ca="1" si="0"/>
        <v>1.0887944564624683</v>
      </c>
      <c r="J48" s="3">
        <f t="shared" ca="1" si="3"/>
        <v>28.358876765945396</v>
      </c>
      <c r="M48" s="3"/>
      <c r="O48" s="2">
        <v>34</v>
      </c>
      <c r="P48" s="16">
        <f t="shared" ca="1" si="4"/>
        <v>99.999999022648339</v>
      </c>
      <c r="Q48" s="26">
        <f t="shared" si="1"/>
        <v>46208</v>
      </c>
      <c r="R48" s="16"/>
      <c r="S48" s="45"/>
      <c r="T48" s="45"/>
      <c r="U48" s="45"/>
      <c r="V48" s="45"/>
      <c r="W48" s="45"/>
      <c r="X48" s="45"/>
      <c r="Y48" s="45"/>
      <c r="Z48" s="16"/>
    </row>
    <row r="49" spans="3:26" ht="13.5">
      <c r="C49" s="2">
        <v>35</v>
      </c>
      <c r="D49" s="26">
        <f t="shared" si="2"/>
        <v>46209</v>
      </c>
      <c r="E49" s="41">
        <f ca="1">鶏気温!A41</f>
        <v>25.8</v>
      </c>
      <c r="F49" s="68">
        <f ca="1">鶏モデル!F49</f>
        <v>26.350055797655767</v>
      </c>
      <c r="G49" s="41"/>
      <c r="H49" s="27"/>
      <c r="I49" s="3">
        <f t="shared" ca="1" si="0"/>
        <v>1.1020714599296222</v>
      </c>
      <c r="J49" s="3">
        <f t="shared" ca="1" si="3"/>
        <v>29.447671222407866</v>
      </c>
      <c r="M49" s="3"/>
      <c r="O49" s="2">
        <v>35</v>
      </c>
      <c r="P49" s="16">
        <f t="shared" ca="1" si="4"/>
        <v>99.999999518582968</v>
      </c>
      <c r="Q49" s="26">
        <f t="shared" si="1"/>
        <v>46209</v>
      </c>
      <c r="R49" s="16"/>
      <c r="S49" s="16"/>
      <c r="T49" s="58"/>
      <c r="U49" s="58"/>
      <c r="V49" s="58"/>
      <c r="W49" s="16"/>
      <c r="X49" s="16"/>
      <c r="Y49" s="16"/>
      <c r="Z49" s="16"/>
    </row>
    <row r="50" spans="3:26" ht="13.5">
      <c r="C50" s="2">
        <v>36</v>
      </c>
      <c r="D50" s="26">
        <f t="shared" si="2"/>
        <v>46210</v>
      </c>
      <c r="E50" s="41">
        <f ca="1">鶏気温!A42</f>
        <v>26</v>
      </c>
      <c r="F50" s="68">
        <f ca="1">鶏モデル!F50</f>
        <v>26.518232806112472</v>
      </c>
      <c r="G50" s="41"/>
      <c r="H50" s="27"/>
      <c r="I50" s="3">
        <f t="shared" ca="1" si="0"/>
        <v>1.1290856874256363</v>
      </c>
      <c r="J50" s="3">
        <f t="shared" ca="1" si="3"/>
        <v>30.549742682337488</v>
      </c>
      <c r="M50" s="3"/>
      <c r="O50" s="2">
        <v>36</v>
      </c>
      <c r="P50" s="16">
        <f t="shared" ca="1" si="4"/>
        <v>99.999999764905766</v>
      </c>
      <c r="Q50" s="26">
        <f t="shared" si="1"/>
        <v>46210</v>
      </c>
      <c r="R50" s="16"/>
      <c r="S50" s="16"/>
      <c r="T50" s="58"/>
      <c r="U50" s="60"/>
      <c r="V50" s="58"/>
      <c r="W50" s="16"/>
      <c r="X50" s="16"/>
      <c r="Z50" s="16"/>
    </row>
    <row r="51" spans="3:26" ht="13.5">
      <c r="C51" s="2">
        <v>37</v>
      </c>
      <c r="D51" s="26">
        <f t="shared" si="2"/>
        <v>46211</v>
      </c>
      <c r="E51" s="41">
        <f ca="1">鶏気温!A43</f>
        <v>26.1</v>
      </c>
      <c r="F51" s="68">
        <f ca="1">鶏モデル!F51</f>
        <v>26.602321310340823</v>
      </c>
      <c r="G51" s="41"/>
      <c r="H51" s="27"/>
      <c r="I51" s="3">
        <f t="shared" ca="1" si="0"/>
        <v>1.1428262335935275</v>
      </c>
      <c r="J51" s="3">
        <f t="shared" ca="1" si="3"/>
        <v>31.678828369763124</v>
      </c>
      <c r="M51" s="3"/>
      <c r="O51" s="2">
        <v>37</v>
      </c>
      <c r="P51" s="16">
        <f t="shared" ca="1" si="4"/>
        <v>99.999999887193951</v>
      </c>
      <c r="Q51" s="26">
        <f t="shared" si="1"/>
        <v>46211</v>
      </c>
      <c r="R51" s="16"/>
      <c r="S51" s="16"/>
      <c r="T51" s="58"/>
      <c r="U51" s="60"/>
      <c r="V51" s="58"/>
      <c r="W51" s="16"/>
      <c r="X51" s="16"/>
      <c r="Y51" s="16"/>
    </row>
    <row r="52" spans="3:26" ht="13.5">
      <c r="C52" s="2">
        <v>38</v>
      </c>
      <c r="D52" s="26">
        <f t="shared" si="2"/>
        <v>46212</v>
      </c>
      <c r="E52" s="41">
        <f ca="1">鶏気温!A44</f>
        <v>26.2</v>
      </c>
      <c r="F52" s="68">
        <f ca="1">鶏モデル!F52</f>
        <v>26.686409814569174</v>
      </c>
      <c r="G52" s="41"/>
      <c r="H52" s="27"/>
      <c r="I52" s="3">
        <f t="shared" ca="1" si="0"/>
        <v>1.1567246440804722</v>
      </c>
      <c r="J52" s="3">
        <f t="shared" ca="1" si="3"/>
        <v>32.821654603356649</v>
      </c>
      <c r="M52" s="3"/>
      <c r="O52" s="2">
        <v>38</v>
      </c>
      <c r="P52" s="16">
        <f t="shared" ca="1" si="4"/>
        <v>99.999999946353455</v>
      </c>
      <c r="Q52" s="26">
        <f t="shared" si="1"/>
        <v>46212</v>
      </c>
      <c r="R52" s="16"/>
      <c r="S52" s="16"/>
      <c r="T52" s="58"/>
      <c r="U52" s="60"/>
      <c r="V52" s="58"/>
      <c r="W52" s="16"/>
      <c r="X52" s="16"/>
      <c r="Y52" s="16"/>
      <c r="Z52" s="16"/>
    </row>
    <row r="53" spans="3:26" ht="13.5">
      <c r="C53" s="2">
        <v>39</v>
      </c>
      <c r="D53" s="26">
        <f t="shared" si="2"/>
        <v>46213</v>
      </c>
      <c r="E53" s="41">
        <f ca="1">鶏気温!A45</f>
        <v>26.3</v>
      </c>
      <c r="F53" s="68">
        <f ca="1">鶏モデル!F53</f>
        <v>26.770498318797529</v>
      </c>
      <c r="G53" s="41"/>
      <c r="H53" s="27"/>
      <c r="I53" s="3">
        <f t="shared" ca="1" si="0"/>
        <v>1.1707826221105364</v>
      </c>
      <c r="J53" s="3">
        <f t="shared" ca="1" si="3"/>
        <v>33.978379247437118</v>
      </c>
      <c r="M53" s="3"/>
      <c r="O53" s="2">
        <v>39</v>
      </c>
      <c r="P53" s="16">
        <f t="shared" ca="1" si="4"/>
        <v>99.999999974717184</v>
      </c>
      <c r="Q53" s="26">
        <f t="shared" si="1"/>
        <v>46213</v>
      </c>
      <c r="R53" s="16"/>
      <c r="S53" s="16"/>
      <c r="T53" s="58"/>
      <c r="U53" s="58"/>
      <c r="V53" s="58"/>
      <c r="W53" s="16"/>
      <c r="X53" s="16"/>
      <c r="Y53" s="16"/>
      <c r="Z53" s="16"/>
    </row>
    <row r="54" spans="3:26" ht="13.5">
      <c r="C54" s="2">
        <v>40</v>
      </c>
      <c r="D54" s="26">
        <f t="shared" si="2"/>
        <v>46214</v>
      </c>
      <c r="E54" s="41">
        <f ca="1">鶏気温!A46</f>
        <v>26.4</v>
      </c>
      <c r="F54" s="68">
        <f ca="1">鶏モデル!F54</f>
        <v>26.85458682302588</v>
      </c>
      <c r="G54" s="41"/>
      <c r="H54" s="27"/>
      <c r="I54" s="3">
        <f t="shared" ca="1" si="0"/>
        <v>1.1850018880533388</v>
      </c>
      <c r="J54" s="3">
        <f t="shared" ca="1" si="3"/>
        <v>35.149161869547655</v>
      </c>
      <c r="M54" s="3"/>
      <c r="O54" s="2">
        <v>40</v>
      </c>
      <c r="P54" s="16">
        <f t="shared" ca="1" si="4"/>
        <v>99.999999988193025</v>
      </c>
      <c r="Q54" s="26">
        <f t="shared" si="1"/>
        <v>46214</v>
      </c>
      <c r="R54" s="16"/>
      <c r="S54" s="16"/>
      <c r="T54" s="58"/>
      <c r="U54" s="58"/>
      <c r="V54" s="58"/>
      <c r="W54" s="16"/>
      <c r="X54" s="16"/>
      <c r="Y54" s="16"/>
      <c r="Z54" s="16"/>
    </row>
    <row r="55" spans="3:26" ht="13.5">
      <c r="C55" s="2">
        <v>41</v>
      </c>
      <c r="D55" s="26">
        <f t="shared" si="2"/>
        <v>46215</v>
      </c>
      <c r="E55" s="41">
        <f ca="1">鶏気温!A47</f>
        <v>26.6</v>
      </c>
      <c r="F55" s="68">
        <f ca="1">鶏モデル!F55</f>
        <v>27.022763831482589</v>
      </c>
      <c r="G55" s="41"/>
      <c r="H55" s="27"/>
      <c r="I55" s="3">
        <f t="shared" ca="1" si="0"/>
        <v>1.2139312518431342</v>
      </c>
      <c r="J55" s="3">
        <f t="shared" ca="1" si="3"/>
        <v>36.33416375760099</v>
      </c>
      <c r="M55" s="3"/>
      <c r="O55" s="2">
        <v>41</v>
      </c>
      <c r="P55" s="16">
        <f t="shared" ca="1" si="4"/>
        <v>99.99999999453695</v>
      </c>
      <c r="Q55" s="26">
        <f t="shared" si="1"/>
        <v>46215</v>
      </c>
      <c r="R55" s="16"/>
      <c r="S55" s="16"/>
      <c r="T55" s="58"/>
      <c r="U55" s="58"/>
      <c r="V55" s="58"/>
      <c r="W55" s="16"/>
      <c r="X55" s="16"/>
      <c r="Y55" s="16"/>
      <c r="Z55" s="16"/>
    </row>
    <row r="56" spans="3:26" ht="13.5">
      <c r="C56" s="2">
        <v>42</v>
      </c>
      <c r="D56" s="26">
        <f t="shared" si="2"/>
        <v>46216</v>
      </c>
      <c r="E56" s="41">
        <f ca="1">鶏気温!A48</f>
        <v>26.7</v>
      </c>
      <c r="F56" s="68">
        <f ca="1">鶏モデル!F56</f>
        <v>27.10685233571094</v>
      </c>
      <c r="G56" s="41"/>
      <c r="H56" s="27"/>
      <c r="I56" s="3">
        <f t="shared" ca="1" si="0"/>
        <v>1.2286448776015009</v>
      </c>
      <c r="J56" s="3">
        <f t="shared" ca="1" si="3"/>
        <v>37.548095009444125</v>
      </c>
      <c r="M56" s="3"/>
      <c r="O56" s="2">
        <v>42</v>
      </c>
      <c r="P56" s="16">
        <f t="shared" ca="1" si="4"/>
        <v>99.999999997519367</v>
      </c>
      <c r="Q56" s="26">
        <f t="shared" si="1"/>
        <v>46216</v>
      </c>
      <c r="R56" s="16"/>
      <c r="S56" s="16"/>
      <c r="T56" s="58"/>
      <c r="U56" s="60"/>
      <c r="V56" s="58"/>
      <c r="W56" s="16"/>
      <c r="X56" s="16"/>
      <c r="Y56" s="16"/>
      <c r="Z56" s="16"/>
    </row>
    <row r="57" spans="3:26" ht="13.5">
      <c r="C57" s="2">
        <v>43</v>
      </c>
      <c r="D57" s="26">
        <f t="shared" si="2"/>
        <v>46217</v>
      </c>
      <c r="E57" s="41">
        <f ca="1">鶏気温!A49</f>
        <v>26.8</v>
      </c>
      <c r="F57" s="68">
        <f ca="1">鶏モデル!F57</f>
        <v>27.190940839939294</v>
      </c>
      <c r="G57" s="41"/>
      <c r="H57" s="27"/>
      <c r="I57" s="3">
        <f t="shared" ca="1" si="0"/>
        <v>1.2435268474216641</v>
      </c>
      <c r="J57" s="3">
        <f t="shared" ca="1" si="3"/>
        <v>38.776739887045629</v>
      </c>
      <c r="M57" s="3"/>
      <c r="O57" s="2">
        <v>43</v>
      </c>
      <c r="P57" s="16">
        <f t="shared" ca="1" si="4"/>
        <v>99.999999998884334</v>
      </c>
      <c r="Q57" s="26">
        <f t="shared" si="1"/>
        <v>46217</v>
      </c>
      <c r="R57" s="16"/>
      <c r="S57" s="16"/>
      <c r="T57" s="58"/>
      <c r="U57" s="60"/>
      <c r="V57" s="58"/>
      <c r="W57" s="16"/>
      <c r="X57" s="16"/>
      <c r="Y57" s="16"/>
      <c r="Z57" s="16"/>
    </row>
    <row r="58" spans="3:26" ht="13.5">
      <c r="C58" s="2">
        <v>44</v>
      </c>
      <c r="D58" s="26">
        <f t="shared" si="2"/>
        <v>46218</v>
      </c>
      <c r="E58" s="41">
        <f ca="1">鶏気温!A50</f>
        <v>26.9</v>
      </c>
      <c r="F58" s="68">
        <f ca="1">鶏モデル!F58</f>
        <v>27.275029344167645</v>
      </c>
      <c r="G58" s="41"/>
      <c r="H58" s="27"/>
      <c r="I58" s="3">
        <f t="shared" ca="1" si="0"/>
        <v>1.2585789698243228</v>
      </c>
      <c r="J58" s="3">
        <f t="shared" ca="1" si="3"/>
        <v>40.020266734467292</v>
      </c>
      <c r="M58" s="3"/>
      <c r="O58" s="2">
        <v>44</v>
      </c>
      <c r="P58" s="16">
        <f t="shared" ca="1" si="4"/>
        <v>99.999999999503061</v>
      </c>
      <c r="Q58" s="26">
        <f t="shared" si="1"/>
        <v>46218</v>
      </c>
      <c r="R58" s="16"/>
      <c r="S58" s="16"/>
      <c r="T58" s="58"/>
      <c r="U58" s="60"/>
      <c r="V58" s="58"/>
      <c r="W58" s="16"/>
      <c r="X58" s="16"/>
      <c r="Y58" s="16"/>
      <c r="Z58" s="16"/>
    </row>
    <row r="59" spans="3:26" ht="13.5">
      <c r="C59" s="2">
        <v>45</v>
      </c>
      <c r="D59" s="26">
        <f t="shared" si="2"/>
        <v>46219</v>
      </c>
      <c r="E59" s="41">
        <f ca="1">鶏気温!A51</f>
        <v>27</v>
      </c>
      <c r="F59" s="68">
        <f ca="1">鶏モデル!F59</f>
        <v>27.359117848396</v>
      </c>
      <c r="G59" s="41"/>
      <c r="H59" s="27"/>
      <c r="I59" s="3">
        <f t="shared" ca="1" si="0"/>
        <v>1.2738030714547406</v>
      </c>
      <c r="J59" s="3">
        <f t="shared" ca="1" si="3"/>
        <v>41.278845704291612</v>
      </c>
      <c r="M59" s="3"/>
      <c r="O59" s="2">
        <v>45</v>
      </c>
      <c r="P59" s="16">
        <f t="shared" ca="1" si="4"/>
        <v>99.999999999780812</v>
      </c>
      <c r="Q59" s="26">
        <f t="shared" si="1"/>
        <v>46219</v>
      </c>
      <c r="R59" s="16"/>
      <c r="S59" s="16"/>
      <c r="T59" s="58"/>
      <c r="U59" s="58"/>
      <c r="V59" s="58"/>
      <c r="W59" s="16"/>
      <c r="X59" s="16"/>
      <c r="Y59" s="16"/>
      <c r="Z59" s="16"/>
    </row>
    <row r="60" spans="3:26" ht="13.5">
      <c r="C60" s="2">
        <v>46</v>
      </c>
      <c r="D60" s="26">
        <f t="shared" si="2"/>
        <v>46220</v>
      </c>
      <c r="E60" s="41">
        <f ca="1">鶏気温!A52</f>
        <v>27.1</v>
      </c>
      <c r="F60" s="68">
        <f ca="1">鶏モデル!F60</f>
        <v>27.443206352624355</v>
      </c>
      <c r="G60" s="41"/>
      <c r="H60" s="27"/>
      <c r="I60" s="3">
        <f t="shared" ca="1" si="0"/>
        <v>1.2892009972508025</v>
      </c>
      <c r="J60" s="3">
        <f t="shared" ca="1" si="3"/>
        <v>42.552648775746356</v>
      </c>
      <c r="M60" s="3"/>
      <c r="O60" s="2">
        <v>46</v>
      </c>
      <c r="P60" s="16">
        <f t="shared" ca="1" si="4"/>
        <v>99.999999999904276</v>
      </c>
      <c r="Q60" s="26">
        <f t="shared" si="1"/>
        <v>46220</v>
      </c>
      <c r="R60" s="16"/>
      <c r="S60" s="16"/>
      <c r="T60" s="58"/>
      <c r="U60" s="58"/>
      <c r="V60" s="58"/>
      <c r="W60" s="16"/>
      <c r="X60" s="16"/>
      <c r="Y60" s="16"/>
      <c r="Z60" s="16"/>
    </row>
    <row r="61" spans="3:26" ht="13.5">
      <c r="C61" s="2">
        <v>47</v>
      </c>
      <c r="D61" s="26">
        <f t="shared" si="2"/>
        <v>46221</v>
      </c>
      <c r="E61" s="41">
        <f ca="1">鶏気温!A53</f>
        <v>27.3</v>
      </c>
      <c r="F61" s="68">
        <f ca="1">鶏モデル!F61</f>
        <v>27.61138336108106</v>
      </c>
      <c r="G61" s="41"/>
      <c r="H61" s="27"/>
      <c r="I61" s="3">
        <f t="shared" ca="1" si="0"/>
        <v>1.3205257935728765</v>
      </c>
      <c r="J61" s="3">
        <f t="shared" ca="1" si="3"/>
        <v>43.841849772997158</v>
      </c>
      <c r="M61" s="3"/>
      <c r="O61" s="2">
        <v>47</v>
      </c>
      <c r="P61" s="16">
        <f t="shared" ca="1" si="4"/>
        <v>99.999999999958618</v>
      </c>
      <c r="Q61" s="26">
        <f t="shared" si="1"/>
        <v>46221</v>
      </c>
      <c r="R61" s="16"/>
      <c r="S61" s="16"/>
      <c r="T61" s="58"/>
      <c r="U61" s="58"/>
      <c r="V61" s="58"/>
      <c r="W61" s="16"/>
      <c r="X61" s="16"/>
      <c r="Y61" s="16"/>
      <c r="Z61" s="16"/>
    </row>
    <row r="62" spans="3:26" ht="13.5">
      <c r="C62" s="2">
        <v>48</v>
      </c>
      <c r="D62" s="26">
        <f t="shared" si="2"/>
        <v>46222</v>
      </c>
      <c r="E62" s="41">
        <f ca="1">鶏気温!A54</f>
        <v>27.4</v>
      </c>
      <c r="F62" s="68">
        <f ca="1">鶏モデル!F62</f>
        <v>27.695471865309411</v>
      </c>
      <c r="G62" s="41"/>
      <c r="H62" s="27"/>
      <c r="I62" s="3">
        <f t="shared" ca="1" si="0"/>
        <v>1.3364564469703557</v>
      </c>
      <c r="J62" s="3">
        <f t="shared" ca="1" si="3"/>
        <v>45.162375566570034</v>
      </c>
      <c r="M62" s="3"/>
      <c r="O62" s="2">
        <v>48</v>
      </c>
      <c r="P62" s="16">
        <f t="shared" ca="1" si="4"/>
        <v>99.999999999982464</v>
      </c>
      <c r="Q62" s="26">
        <f t="shared" si="1"/>
        <v>46222</v>
      </c>
      <c r="R62" s="16"/>
      <c r="S62" s="16"/>
      <c r="T62" s="58"/>
      <c r="U62" s="58"/>
      <c r="V62" s="58"/>
      <c r="W62" s="16"/>
      <c r="X62" s="16"/>
      <c r="Y62" s="16"/>
      <c r="Z62" s="16"/>
    </row>
    <row r="63" spans="3:26" ht="13.5">
      <c r="C63" s="2">
        <v>49</v>
      </c>
      <c r="D63" s="26">
        <f t="shared" si="2"/>
        <v>46223</v>
      </c>
      <c r="E63" s="41">
        <f ca="1">鶏気温!A55</f>
        <v>27.5</v>
      </c>
      <c r="F63" s="68">
        <f ca="1">鶏モデル!F63</f>
        <v>27.779560369537766</v>
      </c>
      <c r="G63" s="41"/>
      <c r="H63" s="27"/>
      <c r="I63" s="3">
        <f t="shared" ca="1" si="0"/>
        <v>1.3525684906226196</v>
      </c>
      <c r="J63" s="3">
        <f t="shared" ca="1" si="3"/>
        <v>46.498832013540387</v>
      </c>
      <c r="M63" s="3"/>
      <c r="O63" s="2">
        <v>49</v>
      </c>
      <c r="P63" s="16">
        <f t="shared" ca="1" si="4"/>
        <v>99.999999999992653</v>
      </c>
      <c r="Q63" s="26">
        <f t="shared" si="1"/>
        <v>46223</v>
      </c>
      <c r="R63" s="16"/>
      <c r="S63" s="16"/>
      <c r="T63" s="58"/>
      <c r="U63" s="58"/>
      <c r="V63" s="58"/>
      <c r="W63" s="16"/>
      <c r="X63" s="16"/>
      <c r="Y63" s="16"/>
      <c r="Z63" s="16"/>
    </row>
    <row r="64" spans="3:26" ht="13.5">
      <c r="C64" s="2">
        <v>50</v>
      </c>
      <c r="D64" s="26">
        <f t="shared" si="2"/>
        <v>46224</v>
      </c>
      <c r="E64" s="41">
        <f ca="1">鶏気温!A56</f>
        <v>27.6</v>
      </c>
      <c r="F64" s="68">
        <f ca="1">鶏モデル!F64</f>
        <v>27.86364887376612</v>
      </c>
      <c r="G64" s="41"/>
      <c r="H64" s="27"/>
      <c r="I64" s="3">
        <f t="shared" ca="1" si="0"/>
        <v>1.3688638635018862</v>
      </c>
      <c r="J64" s="3">
        <f t="shared" ca="1" si="3"/>
        <v>47.85140050416301</v>
      </c>
      <c r="M64" s="3"/>
      <c r="O64" s="2">
        <v>50</v>
      </c>
      <c r="P64" s="16">
        <f t="shared" ca="1" si="4"/>
        <v>99.999999999996945</v>
      </c>
      <c r="Q64" s="26">
        <f t="shared" si="1"/>
        <v>46224</v>
      </c>
      <c r="R64" s="16"/>
      <c r="S64" s="16"/>
      <c r="T64" s="58"/>
      <c r="U64" s="58"/>
      <c r="V64" s="58"/>
      <c r="W64" s="16"/>
      <c r="X64" s="16"/>
      <c r="Y64" s="16"/>
      <c r="Z64" s="16"/>
    </row>
    <row r="65" spans="3:26" ht="13.5">
      <c r="C65" s="2">
        <v>51</v>
      </c>
      <c r="D65" s="26">
        <f t="shared" si="2"/>
        <v>46225</v>
      </c>
      <c r="E65" s="41">
        <f ca="1">鶏気温!A57</f>
        <v>27.7</v>
      </c>
      <c r="F65" s="68">
        <f ca="1">鶏モデル!F65</f>
        <v>27.947737377994471</v>
      </c>
      <c r="G65" s="41"/>
      <c r="H65" s="27"/>
      <c r="I65" s="3">
        <f t="shared" ca="1" si="0"/>
        <v>1.3853445239117006</v>
      </c>
      <c r="J65" s="3">
        <f t="shared" ca="1" si="3"/>
        <v>49.220264367664896</v>
      </c>
      <c r="M65" s="3"/>
      <c r="O65" s="2">
        <v>51</v>
      </c>
      <c r="P65" s="16">
        <f t="shared" ca="1" si="4"/>
        <v>99.999999999998749</v>
      </c>
      <c r="Q65" s="26">
        <f t="shared" si="1"/>
        <v>46225</v>
      </c>
      <c r="R65" s="16"/>
      <c r="S65" s="16"/>
      <c r="T65" s="58"/>
      <c r="U65" s="58"/>
      <c r="V65" s="58"/>
      <c r="W65" s="16"/>
      <c r="X65" s="16"/>
      <c r="Y65" s="16"/>
      <c r="Z65" s="16"/>
    </row>
    <row r="66" spans="3:26" ht="13.5">
      <c r="C66" s="2">
        <v>52</v>
      </c>
      <c r="D66" s="26">
        <f t="shared" si="2"/>
        <v>46226</v>
      </c>
      <c r="E66" s="41">
        <f ca="1">鶏気温!A58</f>
        <v>27.9</v>
      </c>
      <c r="F66" s="68">
        <f ca="1">鶏モデル!F66</f>
        <v>28.115914386451173</v>
      </c>
      <c r="G66" s="41"/>
      <c r="H66" s="27"/>
      <c r="I66" s="3">
        <f t="shared" ca="1" si="0"/>
        <v>1.4188696382649635</v>
      </c>
      <c r="J66" s="3">
        <f t="shared" ca="1" si="3"/>
        <v>50.605608891576594</v>
      </c>
      <c r="M66" s="3"/>
      <c r="O66" s="2">
        <v>52</v>
      </c>
      <c r="P66" s="16">
        <f t="shared" ca="1" si="4"/>
        <v>99.999999999999488</v>
      </c>
      <c r="Q66" s="26">
        <f t="shared" si="1"/>
        <v>46226</v>
      </c>
      <c r="R66" s="16"/>
      <c r="S66" s="16"/>
      <c r="T66" s="58"/>
      <c r="U66" s="59"/>
      <c r="V66" s="58"/>
      <c r="W66" s="16"/>
      <c r="X66" s="16"/>
      <c r="Y66" s="16"/>
      <c r="Z66" s="16"/>
    </row>
    <row r="67" spans="3:26" ht="13.5">
      <c r="C67" s="2">
        <v>53</v>
      </c>
      <c r="D67" s="26">
        <f t="shared" si="2"/>
        <v>46227</v>
      </c>
      <c r="E67" s="41">
        <f ca="1">鶏気温!A59</f>
        <v>28</v>
      </c>
      <c r="F67" s="68">
        <f ca="1">鶏モデル!F67</f>
        <v>28.200002890679528</v>
      </c>
      <c r="G67" s="41"/>
      <c r="H67" s="27"/>
      <c r="I67" s="3">
        <f t="shared" ca="1" si="0"/>
        <v>1.4359181070841727</v>
      </c>
      <c r="J67" s="3">
        <f t="shared" ca="1" si="3"/>
        <v>52.024478529841559</v>
      </c>
      <c r="M67" s="3"/>
      <c r="O67" s="2">
        <v>53</v>
      </c>
      <c r="P67" s="16">
        <f t="shared" ca="1" si="4"/>
        <v>99.999999999999801</v>
      </c>
      <c r="Q67" s="26">
        <f t="shared" si="1"/>
        <v>46227</v>
      </c>
      <c r="R67" s="16"/>
      <c r="S67" s="16"/>
      <c r="T67" s="58"/>
      <c r="U67" s="58"/>
      <c r="V67" s="58"/>
      <c r="W67" s="16"/>
      <c r="X67" s="16"/>
      <c r="Y67" s="16"/>
      <c r="Z67" s="16"/>
    </row>
    <row r="68" spans="3:26" ht="13.5">
      <c r="C68" s="2">
        <v>54</v>
      </c>
      <c r="D68" s="26">
        <f t="shared" si="2"/>
        <v>46228</v>
      </c>
      <c r="E68" s="41">
        <f ca="1">鶏気温!A60</f>
        <v>28.1</v>
      </c>
      <c r="F68" s="68">
        <f ca="1">鶏モデル!F68</f>
        <v>28.284091394907882</v>
      </c>
      <c r="G68" s="41"/>
      <c r="H68" s="27"/>
      <c r="I68" s="3">
        <f t="shared" ca="1" si="0"/>
        <v>1.4531598935495762</v>
      </c>
      <c r="J68" s="3">
        <f t="shared" ca="1" si="3"/>
        <v>53.460396636925729</v>
      </c>
      <c r="M68" s="3"/>
      <c r="O68" s="2">
        <v>54</v>
      </c>
      <c r="P68" s="16">
        <f t="shared" ca="1" si="4"/>
        <v>99.999999999999929</v>
      </c>
      <c r="Q68" s="26">
        <f t="shared" si="1"/>
        <v>46228</v>
      </c>
      <c r="R68" s="16"/>
      <c r="S68" s="16"/>
      <c r="T68" s="58"/>
      <c r="U68" s="58"/>
      <c r="V68" s="58"/>
      <c r="W68" s="16"/>
      <c r="X68" s="16"/>
      <c r="Y68" s="16"/>
      <c r="Z68" s="16"/>
    </row>
    <row r="69" spans="3:26" ht="13.5">
      <c r="C69" s="2">
        <v>55</v>
      </c>
      <c r="D69" s="26">
        <f t="shared" si="2"/>
        <v>46229</v>
      </c>
      <c r="E69" s="41">
        <f ca="1">鶏気温!A61</f>
        <v>28.2</v>
      </c>
      <c r="F69" s="68">
        <f ca="1">鶏モデル!F69</f>
        <v>26.970023795959776</v>
      </c>
      <c r="G69" s="41"/>
      <c r="H69" s="27"/>
      <c r="I69" s="3">
        <f t="shared" ca="1" si="0"/>
        <v>1.4705970553257843</v>
      </c>
      <c r="J69" s="3">
        <f t="shared" ca="1" si="3"/>
        <v>54.913556530475304</v>
      </c>
      <c r="M69" s="3"/>
      <c r="O69" s="2">
        <v>55</v>
      </c>
      <c r="P69" s="16">
        <f t="shared" ca="1" si="4"/>
        <v>99.999999999999972</v>
      </c>
      <c r="Q69" s="26">
        <f t="shared" si="1"/>
        <v>46229</v>
      </c>
      <c r="R69" s="16"/>
      <c r="S69" s="16"/>
      <c r="T69" s="58"/>
      <c r="U69" s="58"/>
      <c r="V69" s="58"/>
      <c r="W69" s="16"/>
      <c r="X69" s="16"/>
      <c r="Y69" s="16"/>
      <c r="Z69" s="16"/>
    </row>
    <row r="70" spans="3:26" ht="13.5">
      <c r="C70" s="2">
        <v>56</v>
      </c>
      <c r="D70" s="26">
        <f t="shared" si="2"/>
        <v>46230</v>
      </c>
      <c r="E70" s="41">
        <f ca="1">鶏気温!A62</f>
        <v>28.3</v>
      </c>
      <c r="F70" s="68">
        <f ca="1">鶏モデル!F70</f>
        <v>27.044887083094132</v>
      </c>
      <c r="G70" s="41"/>
      <c r="H70" s="27"/>
      <c r="I70" s="3">
        <f t="shared" ca="1" si="0"/>
        <v>1.4882316705012022</v>
      </c>
      <c r="J70" s="3">
        <f t="shared" ca="1" si="3"/>
        <v>56.384153585801087</v>
      </c>
      <c r="M70" s="3"/>
      <c r="O70" s="2">
        <v>56</v>
      </c>
      <c r="P70" s="16">
        <f t="shared" ca="1" si="4"/>
        <v>99.999999999999986</v>
      </c>
      <c r="Q70" s="26">
        <f t="shared" si="1"/>
        <v>46230</v>
      </c>
      <c r="R70" s="16"/>
      <c r="S70" s="16"/>
      <c r="T70" s="58"/>
      <c r="U70" s="58"/>
      <c r="V70" s="58"/>
      <c r="W70" s="16"/>
      <c r="X70" s="16"/>
      <c r="Y70" s="16"/>
      <c r="Z70" s="16"/>
    </row>
    <row r="71" spans="3:26" ht="13.5">
      <c r="C71" s="2">
        <v>57</v>
      </c>
      <c r="D71" s="26">
        <f t="shared" si="2"/>
        <v>46231</v>
      </c>
      <c r="E71" s="41">
        <f ca="1">鶏気温!A63</f>
        <v>28.4</v>
      </c>
      <c r="F71" s="68">
        <f ca="1">鶏モデル!F71</f>
        <v>27.119750370228481</v>
      </c>
      <c r="G71" s="41"/>
      <c r="H71" s="27"/>
      <c r="I71" s="3">
        <f t="shared" ca="1" si="0"/>
        <v>1.5060658377755025</v>
      </c>
      <c r="J71" s="3">
        <f t="shared" ca="1" si="3"/>
        <v>57.872385256302287</v>
      </c>
      <c r="M71" s="3"/>
      <c r="O71" s="2">
        <v>57</v>
      </c>
      <c r="P71" s="16">
        <f t="shared" ca="1" si="4"/>
        <v>100</v>
      </c>
      <c r="Q71" s="26">
        <f t="shared" si="1"/>
        <v>46231</v>
      </c>
      <c r="R71" s="16"/>
      <c r="S71" s="16"/>
      <c r="T71" s="58"/>
      <c r="U71" s="58"/>
      <c r="V71" s="58"/>
      <c r="W71" s="16"/>
      <c r="X71" s="16"/>
      <c r="Y71" s="16"/>
      <c r="Z71" s="16"/>
    </row>
    <row r="72" spans="3:26" ht="13.5">
      <c r="C72" s="2">
        <v>58</v>
      </c>
      <c r="D72" s="26">
        <f t="shared" si="2"/>
        <v>46232</v>
      </c>
      <c r="E72" s="41">
        <f ca="1">鶏気温!A64</f>
        <v>28.5</v>
      </c>
      <c r="F72" s="68">
        <f ca="1">鶏モデル!F72</f>
        <v>27.194613657362837</v>
      </c>
      <c r="G72" s="41"/>
      <c r="H72" s="27"/>
      <c r="I72" s="3">
        <f t="shared" ca="1" si="0"/>
        <v>1.5241016766486848</v>
      </c>
      <c r="J72" s="3">
        <f t="shared" ca="1" si="3"/>
        <v>59.378451094077789</v>
      </c>
      <c r="M72" s="3"/>
      <c r="O72" s="2">
        <v>58</v>
      </c>
      <c r="P72" s="16">
        <f t="shared" ca="1" si="4"/>
        <v>100</v>
      </c>
      <c r="Q72" s="26">
        <f t="shared" si="1"/>
        <v>46232</v>
      </c>
      <c r="R72" s="16"/>
      <c r="S72" s="16"/>
      <c r="T72" s="58"/>
      <c r="U72" s="58"/>
      <c r="V72" s="58"/>
      <c r="W72" s="16"/>
      <c r="X72" s="16"/>
      <c r="Y72" s="16"/>
      <c r="Z72" s="16"/>
    </row>
    <row r="73" spans="3:26" ht="13.5">
      <c r="C73" s="2">
        <v>59</v>
      </c>
      <c r="D73" s="26">
        <f t="shared" si="2"/>
        <v>46233</v>
      </c>
      <c r="E73" s="41">
        <f ca="1">鶏気温!A65</f>
        <v>28.6</v>
      </c>
      <c r="F73" s="68">
        <f ca="1">鶏モデル!F73</f>
        <v>27.269476944497193</v>
      </c>
      <c r="G73" s="41"/>
      <c r="H73" s="27"/>
      <c r="I73" s="3">
        <f t="shared" ca="1" si="0"/>
        <v>1.5423413276117082</v>
      </c>
      <c r="J73" s="3">
        <f t="shared" ca="1" si="3"/>
        <v>60.902552770726473</v>
      </c>
      <c r="M73" s="3"/>
      <c r="O73" s="2">
        <v>59</v>
      </c>
      <c r="P73" s="16">
        <f t="shared" ca="1" si="4"/>
        <v>100</v>
      </c>
      <c r="Q73" s="26">
        <f t="shared" si="1"/>
        <v>46233</v>
      </c>
      <c r="R73" s="16"/>
      <c r="S73" s="16"/>
      <c r="T73" s="58"/>
      <c r="U73" s="58"/>
      <c r="V73" s="58"/>
      <c r="W73" s="16"/>
      <c r="X73" s="16"/>
      <c r="Y73" s="16"/>
      <c r="Z73" s="16"/>
    </row>
    <row r="74" spans="3:26" ht="13.5">
      <c r="C74" s="2">
        <v>60</v>
      </c>
      <c r="D74" s="26">
        <f t="shared" si="2"/>
        <v>46234</v>
      </c>
      <c r="E74" s="41">
        <f ca="1">鶏気温!A66</f>
        <v>28.7</v>
      </c>
      <c r="F74" s="68">
        <f ca="1">鶏モデル!F74</f>
        <v>27.344340231631541</v>
      </c>
      <c r="G74" s="41"/>
      <c r="H74" s="27"/>
      <c r="I74" s="3">
        <f t="shared" ca="1" si="0"/>
        <v>1.560786952338733</v>
      </c>
      <c r="J74" s="3">
        <f t="shared" ca="1" si="3"/>
        <v>62.444894098338182</v>
      </c>
      <c r="M74" s="3"/>
      <c r="O74" s="2">
        <v>60</v>
      </c>
      <c r="P74" s="16">
        <f t="shared" ca="1" si="4"/>
        <v>100</v>
      </c>
      <c r="Q74" s="26">
        <f t="shared" si="1"/>
        <v>46234</v>
      </c>
      <c r="R74" s="16"/>
      <c r="S74" s="16"/>
      <c r="T74" s="58"/>
      <c r="U74" s="58"/>
      <c r="V74" s="58"/>
      <c r="W74" s="16"/>
      <c r="X74" s="16"/>
      <c r="Y74" s="16"/>
      <c r="Z74" s="16"/>
    </row>
    <row r="75" spans="3:26" ht="13.5">
      <c r="C75" s="2">
        <v>61</v>
      </c>
      <c r="D75" s="26">
        <f t="shared" si="2"/>
        <v>46235</v>
      </c>
      <c r="E75" s="41">
        <f ca="1">鶏気温!A67</f>
        <v>28.7</v>
      </c>
      <c r="F75" s="68">
        <f ca="1">鶏モデル!F75</f>
        <v>27.344340231631541</v>
      </c>
      <c r="G75" s="41"/>
      <c r="H75" s="27"/>
      <c r="I75" s="3">
        <f t="shared" ca="1" si="0"/>
        <v>1.560786952338733</v>
      </c>
      <c r="J75" s="3">
        <f t="shared" ca="1" si="3"/>
        <v>64.005681050676912</v>
      </c>
      <c r="M75" s="3"/>
      <c r="O75" s="2">
        <v>61</v>
      </c>
      <c r="P75" s="16">
        <f t="shared" ca="1" si="4"/>
        <v>100</v>
      </c>
      <c r="Q75" s="26">
        <f t="shared" si="1"/>
        <v>46235</v>
      </c>
      <c r="R75" s="16"/>
      <c r="S75" s="16"/>
      <c r="T75" s="58"/>
      <c r="U75" s="58"/>
      <c r="V75" s="58"/>
      <c r="W75" s="16"/>
      <c r="X75" s="16"/>
      <c r="Y75" s="16"/>
      <c r="Z75" s="16"/>
    </row>
    <row r="76" spans="3:26" ht="13.5">
      <c r="C76" s="2">
        <v>62</v>
      </c>
      <c r="D76" s="26">
        <f t="shared" si="2"/>
        <v>46236</v>
      </c>
      <c r="E76" s="41">
        <f ca="1">鶏気温!A68</f>
        <v>28.8</v>
      </c>
      <c r="F76" s="68">
        <f ca="1">鶏モデル!F76</f>
        <v>27.419203518765897</v>
      </c>
      <c r="G76" s="41"/>
      <c r="H76" s="27"/>
      <c r="I76" s="3">
        <f t="shared" ca="1" si="0"/>
        <v>1.579440733880968</v>
      </c>
      <c r="J76" s="3">
        <f t="shared" ca="1" si="3"/>
        <v>65.566468003015643</v>
      </c>
      <c r="M76" s="3"/>
      <c r="O76" s="2">
        <v>62</v>
      </c>
      <c r="P76" s="16">
        <f t="shared" ca="1" si="4"/>
        <v>100</v>
      </c>
      <c r="Q76" s="26">
        <f t="shared" si="1"/>
        <v>46236</v>
      </c>
      <c r="R76" s="16"/>
      <c r="S76" s="16"/>
      <c r="T76" s="58"/>
      <c r="U76" s="58"/>
      <c r="V76" s="58"/>
      <c r="W76" s="16"/>
      <c r="X76" s="16"/>
      <c r="Y76" s="16"/>
      <c r="Z76" s="16"/>
    </row>
    <row r="77" spans="3:26" ht="13.5">
      <c r="C77" s="2">
        <v>63</v>
      </c>
      <c r="D77" s="26">
        <f t="shared" si="2"/>
        <v>46237</v>
      </c>
      <c r="E77" s="41">
        <f ca="1">鶏気温!A69</f>
        <v>28.8</v>
      </c>
      <c r="F77" s="68">
        <f ca="1">鶏モデル!F77</f>
        <v>27.419203518765897</v>
      </c>
      <c r="G77" s="41"/>
      <c r="H77" s="27"/>
      <c r="I77" s="3">
        <f t="shared" ca="1" si="0"/>
        <v>1.579440733880968</v>
      </c>
      <c r="J77" s="3">
        <f t="shared" ca="1" si="3"/>
        <v>67.145908736896615</v>
      </c>
      <c r="M77" s="3"/>
      <c r="O77" s="2">
        <v>63</v>
      </c>
      <c r="P77" s="16">
        <f t="shared" ca="1" si="4"/>
        <v>100</v>
      </c>
      <c r="Q77" s="26">
        <f t="shared" si="1"/>
        <v>46237</v>
      </c>
      <c r="R77" s="16"/>
      <c r="S77" s="16"/>
      <c r="T77" s="58"/>
      <c r="U77" s="58"/>
      <c r="V77" s="58"/>
      <c r="W77" s="16"/>
      <c r="X77" s="16"/>
      <c r="Y77" s="16"/>
      <c r="Z77" s="16"/>
    </row>
    <row r="78" spans="3:26" ht="13.5">
      <c r="C78" s="2">
        <v>64</v>
      </c>
      <c r="D78" s="26">
        <f t="shared" si="2"/>
        <v>46238</v>
      </c>
      <c r="E78" s="41">
        <f ca="1">鶏気温!A70</f>
        <v>28.8</v>
      </c>
      <c r="F78" s="68">
        <f ca="1">鶏モデル!F78</f>
        <v>27.419203518765897</v>
      </c>
      <c r="G78" s="41"/>
      <c r="H78" s="27"/>
      <c r="I78" s="3">
        <f t="shared" ca="1" si="0"/>
        <v>1.579440733880968</v>
      </c>
      <c r="J78" s="3">
        <f t="shared" ca="1" si="3"/>
        <v>68.725349470777587</v>
      </c>
      <c r="M78" s="3"/>
      <c r="O78" s="2">
        <v>64</v>
      </c>
      <c r="P78" s="16">
        <f t="shared" ca="1" si="4"/>
        <v>100</v>
      </c>
      <c r="Q78" s="26">
        <f t="shared" si="1"/>
        <v>46238</v>
      </c>
      <c r="R78" s="16"/>
      <c r="S78" s="16"/>
      <c r="T78" s="58"/>
      <c r="U78" s="58"/>
      <c r="V78" s="58"/>
      <c r="W78" s="16"/>
      <c r="X78" s="16"/>
      <c r="Y78" s="16"/>
      <c r="Z78" s="16"/>
    </row>
    <row r="79" spans="3:26" ht="13.5">
      <c r="C79" s="2">
        <v>65</v>
      </c>
      <c r="D79" s="26">
        <f t="shared" si="2"/>
        <v>46239</v>
      </c>
      <c r="E79" s="41">
        <f ca="1">鶏気温!A71</f>
        <v>28.9</v>
      </c>
      <c r="F79" s="68">
        <f ca="1">鶏モデル!F79</f>
        <v>27.494066805900253</v>
      </c>
      <c r="G79" s="41"/>
      <c r="H79" s="27"/>
      <c r="I79" s="3">
        <f t="shared" ref="I79:I142" ca="1" si="5">EXP($B$3*(E79-25)/(1.987*(273+E79)*298))</f>
        <v>1.598304876862138</v>
      </c>
      <c r="J79" s="3">
        <f t="shared" ca="1" si="3"/>
        <v>70.304790204658559</v>
      </c>
      <c r="M79" s="3"/>
      <c r="O79" s="2">
        <v>65</v>
      </c>
      <c r="P79" s="16">
        <f t="shared" ca="1" si="4"/>
        <v>100</v>
      </c>
      <c r="Q79" s="26">
        <f t="shared" ref="Q79:Q142" si="6">D79</f>
        <v>46239</v>
      </c>
      <c r="R79" s="16"/>
      <c r="S79" s="16"/>
      <c r="T79" s="58"/>
      <c r="U79" s="58"/>
      <c r="V79" s="58"/>
      <c r="W79" s="16"/>
      <c r="X79" s="16"/>
      <c r="Y79" s="16"/>
      <c r="Z79" s="16"/>
    </row>
    <row r="80" spans="3:26" ht="13.5">
      <c r="C80" s="2">
        <v>66</v>
      </c>
      <c r="D80" s="26">
        <f t="shared" ref="D80:D143" si="7">D79+1</f>
        <v>46240</v>
      </c>
      <c r="E80" s="41">
        <f ca="1">鶏気温!A72</f>
        <v>28.8</v>
      </c>
      <c r="F80" s="68">
        <f ca="1">鶏モデル!F80</f>
        <v>27.419203518765897</v>
      </c>
      <c r="G80" s="41"/>
      <c r="H80" s="27"/>
      <c r="I80" s="3">
        <f t="shared" ca="1" si="5"/>
        <v>1.579440733880968</v>
      </c>
      <c r="J80" s="3">
        <f t="shared" ref="J80:J143" ca="1" si="8">J79+I79</f>
        <v>71.903095081520704</v>
      </c>
      <c r="M80" s="3"/>
      <c r="O80" s="2">
        <v>66</v>
      </c>
      <c r="P80" s="16">
        <f t="shared" ref="P80:P143" ca="1" si="9">$B$5*(1-EXP(-$B$7*J80))</f>
        <v>100</v>
      </c>
      <c r="Q80" s="26">
        <f t="shared" si="6"/>
        <v>46240</v>
      </c>
      <c r="R80" s="16"/>
      <c r="S80" s="16"/>
      <c r="T80" s="58"/>
      <c r="U80" s="58"/>
      <c r="V80" s="58"/>
      <c r="W80" s="16"/>
      <c r="X80" s="16"/>
      <c r="Y80" s="16"/>
      <c r="Z80" s="16"/>
    </row>
    <row r="81" spans="3:26" ht="13.5">
      <c r="C81" s="2">
        <v>67</v>
      </c>
      <c r="D81" s="26">
        <f t="shared" si="7"/>
        <v>46241</v>
      </c>
      <c r="E81" s="41">
        <f ca="1">鶏気温!A73</f>
        <v>28.8</v>
      </c>
      <c r="F81" s="68">
        <f ca="1">鶏モデル!F81</f>
        <v>27.419203518765897</v>
      </c>
      <c r="G81" s="41"/>
      <c r="H81" s="27"/>
      <c r="I81" s="3">
        <f t="shared" ca="1" si="5"/>
        <v>1.579440733880968</v>
      </c>
      <c r="J81" s="3">
        <f t="shared" ca="1" si="8"/>
        <v>73.482535815401675</v>
      </c>
      <c r="M81" s="3"/>
      <c r="O81" s="2">
        <v>67</v>
      </c>
      <c r="P81" s="16">
        <f t="shared" ca="1" si="9"/>
        <v>100</v>
      </c>
      <c r="Q81" s="26">
        <f t="shared" si="6"/>
        <v>46241</v>
      </c>
      <c r="R81" s="16"/>
      <c r="S81" s="16"/>
      <c r="T81" s="58"/>
      <c r="U81" s="58"/>
      <c r="V81" s="58"/>
      <c r="W81" s="16"/>
      <c r="X81" s="16"/>
      <c r="Y81" s="16"/>
      <c r="Z81" s="16"/>
    </row>
    <row r="82" spans="3:26" ht="13.5">
      <c r="C82" s="2">
        <v>68</v>
      </c>
      <c r="D82" s="26">
        <f t="shared" si="7"/>
        <v>46242</v>
      </c>
      <c r="E82" s="41">
        <f ca="1">鶏気温!A74</f>
        <v>28.8</v>
      </c>
      <c r="F82" s="68">
        <f ca="1">鶏モデル!F82</f>
        <v>27.419203518765897</v>
      </c>
      <c r="G82" s="41"/>
      <c r="H82" s="27"/>
      <c r="I82" s="3">
        <f t="shared" ca="1" si="5"/>
        <v>1.579440733880968</v>
      </c>
      <c r="J82" s="3">
        <f t="shared" ca="1" si="8"/>
        <v>75.061976549282647</v>
      </c>
      <c r="M82" s="3"/>
      <c r="O82" s="2">
        <v>68</v>
      </c>
      <c r="P82" s="16">
        <f t="shared" ca="1" si="9"/>
        <v>100</v>
      </c>
      <c r="Q82" s="26">
        <f t="shared" si="6"/>
        <v>46242</v>
      </c>
      <c r="R82" s="16"/>
      <c r="S82" s="16"/>
      <c r="T82" s="58"/>
      <c r="U82" s="58"/>
      <c r="V82" s="58"/>
      <c r="W82" s="16"/>
      <c r="X82" s="16"/>
      <c r="Y82" s="16"/>
      <c r="Z82" s="16"/>
    </row>
    <row r="83" spans="3:26" ht="13.5">
      <c r="C83" s="2">
        <v>69</v>
      </c>
      <c r="D83" s="26">
        <f t="shared" si="7"/>
        <v>46243</v>
      </c>
      <c r="E83" s="41">
        <f ca="1">鶏気温!A75</f>
        <v>28.8</v>
      </c>
      <c r="F83" s="68">
        <f ca="1">鶏モデル!F83</f>
        <v>27.419203518765897</v>
      </c>
      <c r="G83" s="41"/>
      <c r="H83" s="27"/>
      <c r="I83" s="3">
        <f t="shared" ca="1" si="5"/>
        <v>1.579440733880968</v>
      </c>
      <c r="J83" s="3">
        <f t="shared" ca="1" si="8"/>
        <v>76.641417283163619</v>
      </c>
      <c r="M83" s="3"/>
      <c r="O83" s="2">
        <v>69</v>
      </c>
      <c r="P83" s="16">
        <f t="shared" ca="1" si="9"/>
        <v>100</v>
      </c>
      <c r="Q83" s="26">
        <f t="shared" si="6"/>
        <v>46243</v>
      </c>
      <c r="R83" s="16"/>
      <c r="S83" s="16"/>
      <c r="T83" s="58"/>
      <c r="U83" s="58"/>
      <c r="V83" s="58"/>
      <c r="W83" s="16"/>
      <c r="X83" s="16"/>
      <c r="Y83" s="16"/>
      <c r="Z83" s="16"/>
    </row>
    <row r="84" spans="3:26" ht="13.5">
      <c r="C84" s="2">
        <v>70</v>
      </c>
      <c r="D84" s="26">
        <f t="shared" si="7"/>
        <v>46244</v>
      </c>
      <c r="E84" s="41">
        <f ca="1">鶏気温!A76</f>
        <v>28.7</v>
      </c>
      <c r="F84" s="68">
        <f ca="1">鶏モデル!F84</f>
        <v>27.344340231631541</v>
      </c>
      <c r="G84" s="41"/>
      <c r="H84" s="27"/>
      <c r="I84" s="3">
        <f t="shared" ca="1" si="5"/>
        <v>1.560786952338733</v>
      </c>
      <c r="J84" s="3">
        <f t="shared" ca="1" si="8"/>
        <v>78.220858017044591</v>
      </c>
      <c r="M84" s="3"/>
      <c r="O84" s="2">
        <v>70</v>
      </c>
      <c r="P84" s="16">
        <f t="shared" ca="1" si="9"/>
        <v>100</v>
      </c>
      <c r="Q84" s="26">
        <f t="shared" si="6"/>
        <v>46244</v>
      </c>
      <c r="T84" s="58"/>
      <c r="U84" s="58"/>
      <c r="V84" s="58"/>
      <c r="W84" s="16"/>
      <c r="X84" s="16"/>
      <c r="Y84" s="16"/>
    </row>
    <row r="85" spans="3:26" ht="13.5">
      <c r="C85" s="2">
        <v>71</v>
      </c>
      <c r="D85" s="26">
        <f t="shared" si="7"/>
        <v>46245</v>
      </c>
      <c r="E85" s="41">
        <f ca="1">鶏気温!A77</f>
        <v>28.7</v>
      </c>
      <c r="F85" s="68">
        <f ca="1">鶏モデル!F85</f>
        <v>27.344340231631541</v>
      </c>
      <c r="G85" s="41"/>
      <c r="H85" s="27"/>
      <c r="I85" s="3">
        <f t="shared" ca="1" si="5"/>
        <v>1.560786952338733</v>
      </c>
      <c r="J85" s="3">
        <f t="shared" ca="1" si="8"/>
        <v>79.781644969383322</v>
      </c>
      <c r="M85" s="3"/>
      <c r="O85" s="2">
        <v>71</v>
      </c>
      <c r="P85" s="16">
        <f t="shared" ca="1" si="9"/>
        <v>100</v>
      </c>
      <c r="Q85" s="26">
        <f t="shared" si="6"/>
        <v>46245</v>
      </c>
      <c r="R85" s="16"/>
      <c r="T85" s="59"/>
      <c r="U85" s="59"/>
      <c r="V85" s="59"/>
    </row>
    <row r="86" spans="3:26" ht="13.5">
      <c r="C86" s="2">
        <v>72</v>
      </c>
      <c r="D86" s="26">
        <f t="shared" si="7"/>
        <v>46246</v>
      </c>
      <c r="E86" s="41">
        <f ca="1">鶏気温!A78</f>
        <v>28.6</v>
      </c>
      <c r="F86" s="68">
        <f ca="1">鶏モデル!F86</f>
        <v>27.269476944497193</v>
      </c>
      <c r="G86" s="41"/>
      <c r="H86" s="27"/>
      <c r="I86" s="3">
        <f t="shared" ca="1" si="5"/>
        <v>1.5423413276117082</v>
      </c>
      <c r="J86" s="3">
        <f t="shared" ca="1" si="8"/>
        <v>81.342431921722053</v>
      </c>
      <c r="M86" s="3"/>
      <c r="O86" s="2">
        <v>72</v>
      </c>
      <c r="P86" s="16">
        <f t="shared" ca="1" si="9"/>
        <v>100</v>
      </c>
      <c r="Q86" s="26">
        <f t="shared" si="6"/>
        <v>46246</v>
      </c>
      <c r="T86" s="59"/>
      <c r="U86" s="59"/>
      <c r="V86" s="59"/>
    </row>
    <row r="87" spans="3:26" ht="13.5">
      <c r="C87" s="2">
        <v>73</v>
      </c>
      <c r="D87" s="26">
        <f t="shared" si="7"/>
        <v>46247</v>
      </c>
      <c r="E87" s="41">
        <f ca="1">鶏気温!A79</f>
        <v>28.6</v>
      </c>
      <c r="F87" s="68">
        <f ca="1">鶏モデル!F87</f>
        <v>27.269476944497193</v>
      </c>
      <c r="G87" s="41"/>
      <c r="H87" s="27"/>
      <c r="I87" s="3">
        <f t="shared" ca="1" si="5"/>
        <v>1.5423413276117082</v>
      </c>
      <c r="J87" s="3">
        <f t="shared" ca="1" si="8"/>
        <v>82.884773249333762</v>
      </c>
      <c r="M87" s="3"/>
      <c r="O87" s="2">
        <v>73</v>
      </c>
      <c r="P87" s="16">
        <f t="shared" ca="1" si="9"/>
        <v>100</v>
      </c>
      <c r="Q87" s="26">
        <f t="shared" si="6"/>
        <v>46247</v>
      </c>
      <c r="T87" s="59"/>
      <c r="U87" s="59"/>
      <c r="V87" s="59"/>
    </row>
    <row r="88" spans="3:26" ht="13.5">
      <c r="C88" s="2">
        <v>74</v>
      </c>
      <c r="D88" s="26">
        <f t="shared" si="7"/>
        <v>46248</v>
      </c>
      <c r="E88" s="41">
        <f ca="1">鶏気温!A80</f>
        <v>28.5</v>
      </c>
      <c r="F88" s="68">
        <f ca="1">鶏モデル!F88</f>
        <v>27.194613657362837</v>
      </c>
      <c r="G88" s="41"/>
      <c r="H88" s="27"/>
      <c r="I88" s="3">
        <f t="shared" ca="1" si="5"/>
        <v>1.5241016766486848</v>
      </c>
      <c r="J88" s="3">
        <f t="shared" ca="1" si="8"/>
        <v>84.427114576945471</v>
      </c>
      <c r="M88" s="3"/>
      <c r="O88" s="2">
        <v>74</v>
      </c>
      <c r="P88" s="16">
        <f t="shared" ca="1" si="9"/>
        <v>100</v>
      </c>
      <c r="Q88" s="26">
        <f t="shared" si="6"/>
        <v>46248</v>
      </c>
      <c r="T88" s="59"/>
      <c r="U88" s="59"/>
      <c r="V88" s="59"/>
    </row>
    <row r="89" spans="3:26" ht="13.5">
      <c r="C89" s="2">
        <v>75</v>
      </c>
      <c r="D89" s="26">
        <f t="shared" si="7"/>
        <v>46249</v>
      </c>
      <c r="E89" s="41">
        <f ca="1">鶏気温!A81</f>
        <v>28.5</v>
      </c>
      <c r="F89" s="68">
        <f ca="1">鶏モデル!F89</f>
        <v>27.194613657362837</v>
      </c>
      <c r="G89" s="41"/>
      <c r="H89" s="27"/>
      <c r="I89" s="3">
        <f t="shared" ca="1" si="5"/>
        <v>1.5241016766486848</v>
      </c>
      <c r="J89" s="3">
        <f t="shared" ca="1" si="8"/>
        <v>85.951216253594154</v>
      </c>
      <c r="M89" s="3"/>
      <c r="O89" s="2">
        <v>75</v>
      </c>
      <c r="P89" s="16">
        <f t="shared" ca="1" si="9"/>
        <v>100</v>
      </c>
      <c r="Q89" s="26">
        <f t="shared" si="6"/>
        <v>46249</v>
      </c>
      <c r="R89" s="16"/>
      <c r="T89" s="59"/>
      <c r="U89" s="59"/>
      <c r="V89" s="59"/>
    </row>
    <row r="90" spans="3:26" ht="13.5">
      <c r="C90" s="2">
        <v>76</v>
      </c>
      <c r="D90" s="26">
        <f t="shared" si="7"/>
        <v>46250</v>
      </c>
      <c r="E90" s="41">
        <f ca="1">鶏気温!A82</f>
        <v>28.4</v>
      </c>
      <c r="F90" s="68">
        <f ca="1">鶏モデル!F90</f>
        <v>27.119750370228481</v>
      </c>
      <c r="G90" s="41"/>
      <c r="H90" s="27"/>
      <c r="I90" s="3">
        <f t="shared" ca="1" si="5"/>
        <v>1.5060658377755025</v>
      </c>
      <c r="J90" s="3">
        <f t="shared" ca="1" si="8"/>
        <v>87.475317930242838</v>
      </c>
      <c r="M90" s="3"/>
      <c r="N90" s="28"/>
      <c r="O90" s="2">
        <v>76</v>
      </c>
      <c r="P90" s="16">
        <f t="shared" ca="1" si="9"/>
        <v>100</v>
      </c>
      <c r="Q90" s="26">
        <f t="shared" si="6"/>
        <v>46250</v>
      </c>
      <c r="R90" s="16"/>
      <c r="T90" s="59"/>
      <c r="U90" s="59"/>
      <c r="V90" s="59"/>
    </row>
    <row r="91" spans="3:26" ht="13.5">
      <c r="C91" s="2">
        <v>77</v>
      </c>
      <c r="D91" s="26">
        <f t="shared" si="7"/>
        <v>46251</v>
      </c>
      <c r="E91" s="41">
        <f ca="1">鶏気温!A83</f>
        <v>28.4</v>
      </c>
      <c r="F91" s="68">
        <f ca="1">鶏モデル!F91</f>
        <v>27.119750370228481</v>
      </c>
      <c r="G91" s="41"/>
      <c r="H91" s="27"/>
      <c r="I91" s="3">
        <f t="shared" ca="1" si="5"/>
        <v>1.5060658377755025</v>
      </c>
      <c r="J91" s="3">
        <f t="shared" ca="1" si="8"/>
        <v>88.981383768018347</v>
      </c>
      <c r="M91" s="3"/>
      <c r="N91" s="28"/>
      <c r="O91" s="2">
        <v>77</v>
      </c>
      <c r="P91" s="16">
        <f t="shared" ca="1" si="9"/>
        <v>100</v>
      </c>
      <c r="Q91" s="26">
        <f t="shared" si="6"/>
        <v>46251</v>
      </c>
      <c r="R91" s="16"/>
      <c r="T91" s="59"/>
      <c r="U91" s="59"/>
      <c r="V91" s="59"/>
    </row>
    <row r="92" spans="3:26" ht="13.5">
      <c r="C92" s="2">
        <v>78</v>
      </c>
      <c r="D92" s="26">
        <f t="shared" si="7"/>
        <v>46252</v>
      </c>
      <c r="E92" s="41">
        <f ca="1">鶏気温!A84</f>
        <v>28.3</v>
      </c>
      <c r="F92" s="68">
        <f ca="1">鶏モデル!F92</f>
        <v>27.044887083094132</v>
      </c>
      <c r="G92" s="41"/>
      <c r="H92" s="27"/>
      <c r="I92" s="3">
        <f t="shared" ca="1" si="5"/>
        <v>1.4882316705012022</v>
      </c>
      <c r="J92" s="3">
        <f t="shared" ca="1" si="8"/>
        <v>90.487449605793856</v>
      </c>
      <c r="M92" s="3"/>
      <c r="N92" s="28"/>
      <c r="O92" s="2">
        <v>78</v>
      </c>
      <c r="P92" s="16">
        <f t="shared" ca="1" si="9"/>
        <v>100</v>
      </c>
      <c r="Q92" s="26">
        <f t="shared" si="6"/>
        <v>46252</v>
      </c>
      <c r="R92" s="16"/>
      <c r="T92" s="59"/>
      <c r="U92" s="59"/>
      <c r="V92" s="59"/>
    </row>
    <row r="93" spans="3:26" ht="13.5">
      <c r="C93" s="2">
        <v>79</v>
      </c>
      <c r="D93" s="26">
        <f t="shared" si="7"/>
        <v>46253</v>
      </c>
      <c r="E93" s="41">
        <f ca="1">鶏気温!A85</f>
        <v>28.2</v>
      </c>
      <c r="F93" s="68">
        <f ca="1">鶏モデル!F93</f>
        <v>26.970023795959776</v>
      </c>
      <c r="G93" s="41"/>
      <c r="H93" s="27"/>
      <c r="I93" s="3">
        <f t="shared" ca="1" si="5"/>
        <v>1.4705970553257843</v>
      </c>
      <c r="J93" s="3">
        <f t="shared" ca="1" si="8"/>
        <v>91.975681276295063</v>
      </c>
      <c r="M93" s="3"/>
      <c r="N93" s="28"/>
      <c r="O93" s="2">
        <v>79</v>
      </c>
      <c r="P93" s="16">
        <f t="shared" ca="1" si="9"/>
        <v>100</v>
      </c>
      <c r="Q93" s="26">
        <f t="shared" si="6"/>
        <v>46253</v>
      </c>
      <c r="R93" s="16"/>
      <c r="T93" s="59"/>
      <c r="U93" s="59"/>
      <c r="V93" s="59"/>
    </row>
    <row r="94" spans="3:26" ht="13.5">
      <c r="C94" s="2">
        <v>80</v>
      </c>
      <c r="D94" s="26">
        <f t="shared" si="7"/>
        <v>46254</v>
      </c>
      <c r="E94" s="41">
        <f ca="1">鶏気温!A86</f>
        <v>28.2</v>
      </c>
      <c r="F94" s="68">
        <f ca="1">鶏モデル!F94</f>
        <v>26.970023795959776</v>
      </c>
      <c r="G94" s="41"/>
      <c r="H94" s="27"/>
      <c r="I94" s="3">
        <f t="shared" ca="1" si="5"/>
        <v>1.4705970553257843</v>
      </c>
      <c r="J94" s="3">
        <f t="shared" ca="1" si="8"/>
        <v>93.446278331620846</v>
      </c>
      <c r="M94" s="3"/>
      <c r="N94" s="28"/>
      <c r="O94" s="2">
        <v>80</v>
      </c>
      <c r="P94" s="16">
        <f t="shared" ca="1" si="9"/>
        <v>100</v>
      </c>
      <c r="Q94" s="26">
        <f t="shared" si="6"/>
        <v>46254</v>
      </c>
      <c r="R94" s="16"/>
      <c r="T94" s="59"/>
      <c r="U94" s="59"/>
      <c r="V94" s="59"/>
    </row>
    <row r="95" spans="3:26" ht="13.5">
      <c r="C95" s="2">
        <v>81</v>
      </c>
      <c r="D95" s="26">
        <f t="shared" si="7"/>
        <v>46255</v>
      </c>
      <c r="E95" s="41">
        <f ca="1">鶏気温!A87</f>
        <v>28.1</v>
      </c>
      <c r="F95" s="68">
        <f ca="1">鶏モデル!F95</f>
        <v>26.89516050882542</v>
      </c>
      <c r="G95" s="41"/>
      <c r="H95" s="27"/>
      <c r="I95" s="3">
        <f t="shared" ca="1" si="5"/>
        <v>1.4531598935495762</v>
      </c>
      <c r="J95" s="3">
        <f t="shared" ca="1" si="8"/>
        <v>94.916875386946629</v>
      </c>
      <c r="M95" s="3"/>
      <c r="N95" s="28"/>
      <c r="O95" s="2">
        <v>81</v>
      </c>
      <c r="P95" s="16">
        <f t="shared" ca="1" si="9"/>
        <v>100</v>
      </c>
      <c r="Q95" s="26">
        <f t="shared" si="6"/>
        <v>46255</v>
      </c>
      <c r="R95" s="16"/>
      <c r="T95" s="59"/>
      <c r="U95" s="59"/>
      <c r="V95" s="59"/>
    </row>
    <row r="96" spans="3:26" ht="13.5">
      <c r="C96" s="2">
        <v>82</v>
      </c>
      <c r="D96" s="26">
        <f t="shared" si="7"/>
        <v>46256</v>
      </c>
      <c r="E96" s="41">
        <f ca="1">鶏気温!A88</f>
        <v>28</v>
      </c>
      <c r="F96" s="68">
        <f ca="1">鶏モデル!F96</f>
        <v>26.820297221691064</v>
      </c>
      <c r="G96" s="41"/>
      <c r="H96" s="27"/>
      <c r="I96" s="3">
        <f t="shared" ca="1" si="5"/>
        <v>1.4359181070841727</v>
      </c>
      <c r="J96" s="3">
        <f t="shared" ca="1" si="8"/>
        <v>96.370035280496211</v>
      </c>
      <c r="M96" s="3"/>
      <c r="N96" s="28"/>
      <c r="O96" s="2">
        <v>82</v>
      </c>
      <c r="P96" s="16">
        <f t="shared" ca="1" si="9"/>
        <v>100</v>
      </c>
      <c r="Q96" s="26">
        <f t="shared" si="6"/>
        <v>46256</v>
      </c>
      <c r="R96" s="16"/>
      <c r="T96" s="59"/>
      <c r="U96" s="59"/>
      <c r="V96" s="59"/>
    </row>
    <row r="97" spans="3:22" ht="13.5">
      <c r="C97" s="2">
        <v>83</v>
      </c>
      <c r="D97" s="26">
        <f t="shared" si="7"/>
        <v>46257</v>
      </c>
      <c r="E97" s="41">
        <f ca="1">鶏気温!A89</f>
        <v>27.9</v>
      </c>
      <c r="F97" s="68">
        <f ca="1">鶏モデル!F97</f>
        <v>26.745433934556708</v>
      </c>
      <c r="G97" s="41"/>
      <c r="H97" s="27"/>
      <c r="I97" s="3">
        <f t="shared" ca="1" si="5"/>
        <v>1.4188696382649635</v>
      </c>
      <c r="J97" s="3">
        <f t="shared" ca="1" si="8"/>
        <v>97.805953387580388</v>
      </c>
      <c r="M97" s="3"/>
      <c r="N97" s="28"/>
      <c r="O97" s="2">
        <v>83</v>
      </c>
      <c r="P97" s="16">
        <f t="shared" ca="1" si="9"/>
        <v>100</v>
      </c>
      <c r="Q97" s="26">
        <f t="shared" si="6"/>
        <v>46257</v>
      </c>
      <c r="R97" s="16"/>
      <c r="T97" s="59"/>
      <c r="U97" s="59"/>
      <c r="V97" s="59"/>
    </row>
    <row r="98" spans="3:22" ht="13.5">
      <c r="C98" s="2">
        <v>84</v>
      </c>
      <c r="D98" s="26">
        <f t="shared" si="7"/>
        <v>46258</v>
      </c>
      <c r="E98" s="41">
        <f ca="1">鶏気温!A90</f>
        <v>27.8</v>
      </c>
      <c r="F98" s="68">
        <f ca="1">鶏モデル!F98</f>
        <v>26.670570647422359</v>
      </c>
      <c r="G98" s="41"/>
      <c r="H98" s="27"/>
      <c r="I98" s="3">
        <f t="shared" ca="1" si="5"/>
        <v>1.4020124496652142</v>
      </c>
      <c r="J98" s="3">
        <f t="shared" ca="1" si="8"/>
        <v>99.224823025845353</v>
      </c>
      <c r="M98" s="3"/>
      <c r="N98" s="28"/>
      <c r="O98" s="2">
        <v>84</v>
      </c>
      <c r="P98" s="16">
        <f t="shared" ca="1" si="9"/>
        <v>100</v>
      </c>
      <c r="Q98" s="26">
        <f t="shared" si="6"/>
        <v>46258</v>
      </c>
      <c r="R98" s="16"/>
      <c r="T98" s="59"/>
      <c r="U98" s="59"/>
      <c r="V98" s="59"/>
    </row>
    <row r="99" spans="3:22" ht="13.5">
      <c r="C99" s="2">
        <v>85</v>
      </c>
      <c r="D99" s="26">
        <f t="shared" si="7"/>
        <v>46259</v>
      </c>
      <c r="E99" s="41">
        <f ca="1">鶏気温!A91</f>
        <v>27.7</v>
      </c>
      <c r="F99" s="68">
        <f ca="1">鶏モデル!F99</f>
        <v>26.595707360288003</v>
      </c>
      <c r="G99" s="41"/>
      <c r="H99" s="27"/>
      <c r="I99" s="3">
        <f t="shared" ca="1" si="5"/>
        <v>1.3853445239117006</v>
      </c>
      <c r="J99" s="3">
        <f t="shared" ca="1" si="8"/>
        <v>100.62683547551056</v>
      </c>
      <c r="M99" s="3"/>
      <c r="N99" s="28"/>
      <c r="O99" s="2">
        <v>85</v>
      </c>
      <c r="P99" s="16">
        <f t="shared" ca="1" si="9"/>
        <v>100</v>
      </c>
      <c r="Q99" s="26">
        <f t="shared" si="6"/>
        <v>46259</v>
      </c>
      <c r="R99" s="16"/>
      <c r="T99" s="59"/>
      <c r="U99" s="59"/>
      <c r="V99" s="59"/>
    </row>
    <row r="100" spans="3:22" ht="13.5">
      <c r="C100" s="2">
        <v>86</v>
      </c>
      <c r="D100" s="26">
        <f t="shared" si="7"/>
        <v>46260</v>
      </c>
      <c r="E100" s="41">
        <f ca="1">鶏気温!A92</f>
        <v>27.6</v>
      </c>
      <c r="F100" s="68">
        <f ca="1">鶏モデル!F100</f>
        <v>26.520844073153654</v>
      </c>
      <c r="G100" s="41"/>
      <c r="H100" s="27"/>
      <c r="I100" s="3">
        <f t="shared" ca="1" si="5"/>
        <v>1.3688638635018862</v>
      </c>
      <c r="J100" s="3">
        <f t="shared" ca="1" si="8"/>
        <v>102.01217999942226</v>
      </c>
      <c r="M100" s="3"/>
      <c r="O100" s="2">
        <v>86</v>
      </c>
      <c r="P100" s="16">
        <f t="shared" ca="1" si="9"/>
        <v>100</v>
      </c>
      <c r="Q100" s="26">
        <f t="shared" si="6"/>
        <v>46260</v>
      </c>
      <c r="R100" s="16"/>
      <c r="T100" s="59"/>
      <c r="U100" s="59"/>
      <c r="V100" s="59"/>
    </row>
    <row r="101" spans="3:22" ht="13.5">
      <c r="C101" s="2">
        <v>87</v>
      </c>
      <c r="D101" s="26">
        <f t="shared" si="7"/>
        <v>46261</v>
      </c>
      <c r="E101" s="41">
        <f ca="1">鶏気温!A93</f>
        <v>27.5</v>
      </c>
      <c r="F101" s="68">
        <f ca="1">鶏モデル!F101</f>
        <v>26.445980786019298</v>
      </c>
      <c r="G101" s="41"/>
      <c r="H101" s="27"/>
      <c r="I101" s="3">
        <f t="shared" ca="1" si="5"/>
        <v>1.3525684906226196</v>
      </c>
      <c r="J101" s="3">
        <f t="shared" ca="1" si="8"/>
        <v>103.38104386292414</v>
      </c>
      <c r="M101" s="3"/>
      <c r="O101" s="2">
        <v>87</v>
      </c>
      <c r="P101" s="16">
        <f t="shared" ca="1" si="9"/>
        <v>100</v>
      </c>
      <c r="Q101" s="26">
        <f t="shared" si="6"/>
        <v>46261</v>
      </c>
      <c r="R101" s="16"/>
      <c r="T101" s="59"/>
      <c r="U101" s="59"/>
      <c r="V101" s="59"/>
    </row>
    <row r="102" spans="3:22" ht="13.5">
      <c r="C102" s="2">
        <v>88</v>
      </c>
      <c r="D102" s="26">
        <f t="shared" si="7"/>
        <v>46262</v>
      </c>
      <c r="E102" s="41">
        <f ca="1">鶏気温!A94</f>
        <v>27.4</v>
      </c>
      <c r="F102" s="68">
        <f ca="1">鶏モデル!F102</f>
        <v>26.371117498884942</v>
      </c>
      <c r="G102" s="41"/>
      <c r="H102" s="27"/>
      <c r="I102" s="3">
        <f t="shared" ca="1" si="5"/>
        <v>1.3364564469703557</v>
      </c>
      <c r="J102" s="3">
        <f t="shared" ca="1" si="8"/>
        <v>104.73361235354676</v>
      </c>
      <c r="M102" s="3"/>
      <c r="O102" s="2">
        <v>88</v>
      </c>
      <c r="P102" s="16">
        <f t="shared" ca="1" si="9"/>
        <v>100</v>
      </c>
      <c r="Q102" s="26">
        <f t="shared" si="6"/>
        <v>46262</v>
      </c>
      <c r="R102" s="16"/>
      <c r="T102" s="59"/>
      <c r="U102" s="59"/>
      <c r="V102" s="59"/>
    </row>
    <row r="103" spans="3:22" ht="13.5">
      <c r="C103" s="2">
        <v>89</v>
      </c>
      <c r="D103" s="26">
        <f t="shared" si="7"/>
        <v>46263</v>
      </c>
      <c r="E103" s="41">
        <f ca="1">鶏気温!A95</f>
        <v>27.2</v>
      </c>
      <c r="F103" s="68">
        <f ca="1">鶏モデル!F103</f>
        <v>26.22139092461623</v>
      </c>
      <c r="G103" s="41"/>
      <c r="H103" s="27"/>
      <c r="I103" s="3">
        <f t="shared" ca="1" si="5"/>
        <v>1.3047746106125042</v>
      </c>
      <c r="J103" s="3">
        <f t="shared" ca="1" si="8"/>
        <v>106.07006880051712</v>
      </c>
      <c r="M103" s="3"/>
      <c r="O103" s="2">
        <v>89</v>
      </c>
      <c r="P103" s="16">
        <f t="shared" ca="1" si="9"/>
        <v>100</v>
      </c>
      <c r="Q103" s="26">
        <f t="shared" si="6"/>
        <v>46263</v>
      </c>
      <c r="R103" s="16"/>
      <c r="T103" s="59"/>
      <c r="U103" s="59"/>
      <c r="V103" s="59"/>
    </row>
    <row r="104" spans="3:22" ht="13.5">
      <c r="C104" s="2">
        <v>90</v>
      </c>
      <c r="D104" s="26">
        <f t="shared" si="7"/>
        <v>46264</v>
      </c>
      <c r="E104" s="41">
        <f ca="1">鶏気温!A96</f>
        <v>27.1</v>
      </c>
      <c r="F104" s="68">
        <f ca="1">鶏モデル!F104</f>
        <v>26.146527637481881</v>
      </c>
      <c r="G104" s="41"/>
      <c r="H104" s="27"/>
      <c r="I104" s="3">
        <f t="shared" ca="1" si="5"/>
        <v>1.2892009972508025</v>
      </c>
      <c r="J104" s="3">
        <f t="shared" ca="1" si="8"/>
        <v>107.37484341112962</v>
      </c>
      <c r="M104" s="3"/>
      <c r="O104" s="2">
        <v>90</v>
      </c>
      <c r="P104" s="16">
        <f t="shared" ca="1" si="9"/>
        <v>100</v>
      </c>
      <c r="Q104" s="26">
        <f t="shared" si="6"/>
        <v>46264</v>
      </c>
      <c r="R104" s="16"/>
      <c r="T104" s="59"/>
      <c r="U104" s="59"/>
      <c r="V104" s="59"/>
    </row>
    <row r="105" spans="3:22" ht="13.5">
      <c r="C105" s="2">
        <v>91</v>
      </c>
      <c r="D105" s="26">
        <f t="shared" si="7"/>
        <v>46265</v>
      </c>
      <c r="E105" s="41">
        <f ca="1">鶏気温!A97</f>
        <v>27</v>
      </c>
      <c r="F105" s="68">
        <f ca="1">鶏モデル!F105</f>
        <v>26.071664350347525</v>
      </c>
      <c r="G105" s="41"/>
      <c r="H105" s="27"/>
      <c r="I105" s="3">
        <f t="shared" ca="1" si="5"/>
        <v>1.2738030714547406</v>
      </c>
      <c r="J105" s="3">
        <f t="shared" ca="1" si="8"/>
        <v>108.66404440838042</v>
      </c>
      <c r="M105" s="3"/>
      <c r="O105" s="2">
        <v>91</v>
      </c>
      <c r="P105" s="16">
        <f t="shared" ca="1" si="9"/>
        <v>100</v>
      </c>
      <c r="Q105" s="26">
        <f t="shared" si="6"/>
        <v>46265</v>
      </c>
      <c r="R105" s="16"/>
      <c r="T105" s="59"/>
      <c r="U105" s="59"/>
      <c r="V105" s="59"/>
    </row>
    <row r="106" spans="3:22" ht="13.5">
      <c r="C106" s="2">
        <v>92</v>
      </c>
      <c r="D106" s="26">
        <f t="shared" si="7"/>
        <v>46266</v>
      </c>
      <c r="E106" s="41">
        <f ca="1">鶏気温!A98</f>
        <v>26.9</v>
      </c>
      <c r="F106" s="68">
        <f ca="1">鶏モデル!F106</f>
        <v>25.996801063213169</v>
      </c>
      <c r="G106" s="41"/>
      <c r="H106" s="27"/>
      <c r="I106" s="3">
        <f t="shared" ca="1" si="5"/>
        <v>1.2585789698243228</v>
      </c>
      <c r="J106" s="3">
        <f t="shared" ca="1" si="8"/>
        <v>109.93784747983516</v>
      </c>
      <c r="M106" s="3"/>
      <c r="O106" s="2">
        <v>92</v>
      </c>
      <c r="P106" s="16">
        <f t="shared" ca="1" si="9"/>
        <v>100</v>
      </c>
      <c r="Q106" s="26">
        <f t="shared" si="6"/>
        <v>46266</v>
      </c>
      <c r="T106" s="59"/>
      <c r="U106" s="59"/>
      <c r="V106" s="59"/>
    </row>
    <row r="107" spans="3:22" ht="13.5">
      <c r="C107" s="2">
        <v>93</v>
      </c>
      <c r="D107" s="26">
        <f t="shared" si="7"/>
        <v>46267</v>
      </c>
      <c r="E107" s="41">
        <f ca="1">鶏気温!A99</f>
        <v>26.8</v>
      </c>
      <c r="F107" s="68">
        <f ca="1">鶏モデル!F107</f>
        <v>25.921937776078821</v>
      </c>
      <c r="G107" s="41"/>
      <c r="H107" s="27"/>
      <c r="I107" s="3">
        <f t="shared" ca="1" si="5"/>
        <v>1.2435268474216641</v>
      </c>
      <c r="J107" s="3">
        <f t="shared" ca="1" si="8"/>
        <v>111.19642644965948</v>
      </c>
      <c r="M107" s="3"/>
      <c r="O107" s="2">
        <v>93</v>
      </c>
      <c r="P107" s="16">
        <f t="shared" ca="1" si="9"/>
        <v>100</v>
      </c>
      <c r="Q107" s="26">
        <f t="shared" si="6"/>
        <v>46267</v>
      </c>
      <c r="T107" s="59"/>
      <c r="U107" s="59"/>
      <c r="V107" s="59"/>
    </row>
    <row r="108" spans="3:22" ht="13.5">
      <c r="C108" s="2">
        <v>94</v>
      </c>
      <c r="D108" s="26">
        <f t="shared" si="7"/>
        <v>46268</v>
      </c>
      <c r="E108" s="41">
        <f ca="1">鶏気温!A100</f>
        <v>26.6</v>
      </c>
      <c r="F108" s="68">
        <f ca="1">鶏モデル!F108</f>
        <v>25.772211201810109</v>
      </c>
      <c r="G108" s="41"/>
      <c r="H108" s="27"/>
      <c r="I108" s="3">
        <f t="shared" ca="1" si="5"/>
        <v>1.2139312518431342</v>
      </c>
      <c r="J108" s="3">
        <f t="shared" ca="1" si="8"/>
        <v>112.43995329708115</v>
      </c>
      <c r="M108" s="3"/>
      <c r="O108" s="2">
        <v>94</v>
      </c>
      <c r="P108" s="16">
        <f t="shared" ca="1" si="9"/>
        <v>100</v>
      </c>
      <c r="Q108" s="26">
        <f t="shared" si="6"/>
        <v>46268</v>
      </c>
      <c r="T108" s="59"/>
      <c r="U108" s="59"/>
      <c r="V108" s="59"/>
    </row>
    <row r="109" spans="3:22" ht="13.5">
      <c r="C109" s="2">
        <v>95</v>
      </c>
      <c r="D109" s="26">
        <f t="shared" si="7"/>
        <v>46269</v>
      </c>
      <c r="E109" s="41">
        <f ca="1">鶏気温!A101</f>
        <v>26.5</v>
      </c>
      <c r="F109" s="68">
        <f ca="1">鶏モデル!F109</f>
        <v>25.697347914675753</v>
      </c>
      <c r="G109" s="41"/>
      <c r="H109" s="27"/>
      <c r="I109" s="3">
        <f t="shared" ca="1" si="5"/>
        <v>1.1993841795837812</v>
      </c>
      <c r="J109" s="3">
        <f t="shared" ca="1" si="8"/>
        <v>113.65388454892428</v>
      </c>
      <c r="M109" s="3"/>
      <c r="O109" s="2">
        <v>95</v>
      </c>
      <c r="P109" s="16">
        <f t="shared" ca="1" si="9"/>
        <v>100</v>
      </c>
      <c r="Q109" s="26">
        <f t="shared" si="6"/>
        <v>46269</v>
      </c>
      <c r="T109" s="59"/>
      <c r="U109" s="59"/>
      <c r="V109" s="59"/>
    </row>
    <row r="110" spans="3:22" ht="13.5">
      <c r="C110" s="2">
        <v>96</v>
      </c>
      <c r="D110" s="26">
        <f t="shared" si="7"/>
        <v>46270</v>
      </c>
      <c r="E110" s="41">
        <f ca="1">鶏気温!A102</f>
        <v>26.4</v>
      </c>
      <c r="F110" s="68">
        <f ca="1">鶏モデル!F110</f>
        <v>25.622484627541397</v>
      </c>
      <c r="G110" s="41"/>
      <c r="H110" s="27"/>
      <c r="I110" s="3">
        <f t="shared" ca="1" si="5"/>
        <v>1.1850018880533388</v>
      </c>
      <c r="J110" s="3">
        <f t="shared" ca="1" si="8"/>
        <v>114.85326872850807</v>
      </c>
      <c r="M110" s="3"/>
      <c r="O110" s="2">
        <v>96</v>
      </c>
      <c r="P110" s="16">
        <f t="shared" ca="1" si="9"/>
        <v>100</v>
      </c>
      <c r="Q110" s="26">
        <f t="shared" si="6"/>
        <v>46270</v>
      </c>
      <c r="T110" s="59"/>
      <c r="U110" s="59"/>
      <c r="V110" s="59"/>
    </row>
    <row r="111" spans="3:22" ht="13.5">
      <c r="C111" s="2">
        <v>97</v>
      </c>
      <c r="D111" s="26">
        <f t="shared" si="7"/>
        <v>46271</v>
      </c>
      <c r="E111" s="41">
        <f ca="1">鶏気温!A103</f>
        <v>26.2</v>
      </c>
      <c r="F111" s="68">
        <f ca="1">鶏モデル!F111</f>
        <v>25.472758053272692</v>
      </c>
      <c r="G111" s="41"/>
      <c r="H111" s="27"/>
      <c r="I111" s="3">
        <f t="shared" ca="1" si="5"/>
        <v>1.1567246440804722</v>
      </c>
      <c r="J111" s="3">
        <f t="shared" ca="1" si="8"/>
        <v>116.03827061656141</v>
      </c>
      <c r="M111" s="3"/>
      <c r="O111" s="2">
        <v>97</v>
      </c>
      <c r="P111" s="16">
        <f t="shared" ca="1" si="9"/>
        <v>100</v>
      </c>
      <c r="Q111" s="26">
        <f t="shared" si="6"/>
        <v>46271</v>
      </c>
      <c r="T111" s="59"/>
      <c r="U111" s="59"/>
      <c r="V111" s="59"/>
    </row>
    <row r="112" spans="3:22" ht="13.5">
      <c r="C112" s="2">
        <v>98</v>
      </c>
      <c r="D112" s="26">
        <f t="shared" si="7"/>
        <v>46272</v>
      </c>
      <c r="E112" s="41">
        <f ca="1">鶏気温!A104</f>
        <v>26.1</v>
      </c>
      <c r="F112" s="68">
        <f ca="1">鶏モデル!F112</f>
        <v>25.397894766138336</v>
      </c>
      <c r="G112" s="41"/>
      <c r="H112" s="27"/>
      <c r="I112" s="3">
        <f t="shared" ca="1" si="5"/>
        <v>1.1428262335935275</v>
      </c>
      <c r="J112" s="3">
        <f t="shared" ca="1" si="8"/>
        <v>117.19499526064187</v>
      </c>
      <c r="M112" s="3"/>
      <c r="O112" s="2">
        <v>98</v>
      </c>
      <c r="P112" s="16">
        <f t="shared" ca="1" si="9"/>
        <v>100</v>
      </c>
      <c r="Q112" s="26">
        <f t="shared" si="6"/>
        <v>46272</v>
      </c>
      <c r="T112" s="59"/>
      <c r="U112" s="59"/>
      <c r="V112" s="59"/>
    </row>
    <row r="113" spans="3:22" ht="13.5">
      <c r="C113" s="2">
        <v>99</v>
      </c>
      <c r="D113" s="26">
        <f t="shared" si="7"/>
        <v>46273</v>
      </c>
      <c r="E113" s="41">
        <f ca="1">鶏気温!A105</f>
        <v>26</v>
      </c>
      <c r="F113" s="68">
        <f ca="1">鶏モデル!F113</f>
        <v>25.323031479003987</v>
      </c>
      <c r="G113" s="41"/>
      <c r="H113" s="27"/>
      <c r="I113" s="3">
        <f t="shared" ca="1" si="5"/>
        <v>1.1290856874256363</v>
      </c>
      <c r="J113" s="3">
        <f t="shared" ca="1" si="8"/>
        <v>118.3378214942354</v>
      </c>
      <c r="M113" s="3"/>
      <c r="O113" s="2">
        <v>99</v>
      </c>
      <c r="P113" s="16">
        <f t="shared" ca="1" si="9"/>
        <v>100</v>
      </c>
      <c r="Q113" s="26">
        <f t="shared" si="6"/>
        <v>46273</v>
      </c>
      <c r="T113" s="59"/>
      <c r="U113" s="59"/>
      <c r="V113" s="59"/>
    </row>
    <row r="114" spans="3:22" ht="13.5">
      <c r="C114" s="2">
        <v>100</v>
      </c>
      <c r="D114" s="26">
        <f t="shared" si="7"/>
        <v>46274</v>
      </c>
      <c r="E114" s="41">
        <f ca="1">鶏気温!A106</f>
        <v>25.8</v>
      </c>
      <c r="F114" s="68">
        <f ca="1">鶏モデル!F114</f>
        <v>25.173304904735275</v>
      </c>
      <c r="G114" s="41"/>
      <c r="H114" s="27"/>
      <c r="I114" s="3">
        <f t="shared" ca="1" si="5"/>
        <v>1.1020714599296222</v>
      </c>
      <c r="J114" s="3">
        <f t="shared" ca="1" si="8"/>
        <v>119.46690718166104</v>
      </c>
      <c r="M114" s="3"/>
      <c r="O114" s="2">
        <v>100</v>
      </c>
      <c r="P114" s="16">
        <f t="shared" ca="1" si="9"/>
        <v>100</v>
      </c>
      <c r="Q114" s="26">
        <f t="shared" si="6"/>
        <v>46274</v>
      </c>
      <c r="T114" s="59"/>
      <c r="U114" s="59"/>
      <c r="V114" s="59"/>
    </row>
    <row r="115" spans="3:22" ht="13.5">
      <c r="C115" s="2">
        <v>101</v>
      </c>
      <c r="D115" s="26">
        <f t="shared" si="7"/>
        <v>46275</v>
      </c>
      <c r="E115" s="41">
        <f ca="1">鶏気温!A107</f>
        <v>25.6</v>
      </c>
      <c r="F115" s="68">
        <f ca="1">鶏モデル!F115</f>
        <v>25.02357833046657</v>
      </c>
      <c r="G115" s="41"/>
      <c r="H115" s="27"/>
      <c r="I115" s="3">
        <f t="shared" ca="1" si="5"/>
        <v>1.0756686727262252</v>
      </c>
      <c r="J115" s="3">
        <f t="shared" ca="1" si="8"/>
        <v>120.56897864159066</v>
      </c>
      <c r="M115" s="3"/>
      <c r="O115" s="2">
        <v>101</v>
      </c>
      <c r="P115" s="16">
        <f t="shared" ca="1" si="9"/>
        <v>100</v>
      </c>
      <c r="Q115" s="26">
        <f t="shared" si="6"/>
        <v>46275</v>
      </c>
      <c r="T115" s="59"/>
      <c r="U115" s="59"/>
      <c r="V115" s="59"/>
    </row>
    <row r="116" spans="3:22" ht="13.5">
      <c r="C116" s="2">
        <v>102</v>
      </c>
      <c r="D116" s="26">
        <f t="shared" si="7"/>
        <v>46276</v>
      </c>
      <c r="E116" s="41">
        <f ca="1">鶏気温!A108</f>
        <v>25.5</v>
      </c>
      <c r="F116" s="68">
        <f ca="1">鶏モデル!F116</f>
        <v>24.948715043332214</v>
      </c>
      <c r="G116" s="41"/>
      <c r="H116" s="27"/>
      <c r="I116" s="3">
        <f t="shared" ca="1" si="5"/>
        <v>1.0626924888756613</v>
      </c>
      <c r="J116" s="3">
        <f t="shared" ca="1" si="8"/>
        <v>121.64464731431688</v>
      </c>
      <c r="M116" s="3"/>
      <c r="O116" s="2">
        <v>102</v>
      </c>
      <c r="P116" s="16">
        <f t="shared" ca="1" si="9"/>
        <v>100</v>
      </c>
      <c r="Q116" s="26">
        <f t="shared" si="6"/>
        <v>46276</v>
      </c>
      <c r="T116" s="59"/>
      <c r="U116" s="59"/>
      <c r="V116" s="59"/>
    </row>
    <row r="117" spans="3:22" ht="13.5">
      <c r="C117" s="2">
        <v>103</v>
      </c>
      <c r="D117" s="26">
        <f t="shared" si="7"/>
        <v>46277</v>
      </c>
      <c r="E117" s="41">
        <f ca="1">鶏気温!A109</f>
        <v>25.3</v>
      </c>
      <c r="F117" s="68">
        <f ca="1">鶏モデル!F117</f>
        <v>24.798988469063509</v>
      </c>
      <c r="G117" s="41"/>
      <c r="H117" s="27"/>
      <c r="I117" s="3">
        <f t="shared" ca="1" si="5"/>
        <v>1.0371825223763123</v>
      </c>
      <c r="J117" s="3">
        <f t="shared" ca="1" si="8"/>
        <v>122.70733980319254</v>
      </c>
      <c r="M117" s="3"/>
      <c r="O117" s="2">
        <v>103</v>
      </c>
      <c r="P117" s="16">
        <f t="shared" ca="1" si="9"/>
        <v>100</v>
      </c>
      <c r="Q117" s="26">
        <f t="shared" si="6"/>
        <v>46277</v>
      </c>
      <c r="T117" s="59"/>
      <c r="U117" s="59"/>
      <c r="V117" s="59"/>
    </row>
    <row r="118" spans="3:22" ht="13.5">
      <c r="C118" s="2">
        <v>104</v>
      </c>
      <c r="D118" s="26">
        <f t="shared" si="7"/>
        <v>46278</v>
      </c>
      <c r="E118" s="41">
        <f ca="1">鶏気温!A110</f>
        <v>25.1</v>
      </c>
      <c r="F118" s="68">
        <f ca="1">鶏モデル!F118</f>
        <v>24.649261894794797</v>
      </c>
      <c r="G118" s="41"/>
      <c r="H118" s="27"/>
      <c r="I118" s="3">
        <f t="shared" ca="1" si="5"/>
        <v>1.0122519198075075</v>
      </c>
      <c r="J118" s="3">
        <f t="shared" ca="1" si="8"/>
        <v>123.74452232556885</v>
      </c>
      <c r="M118" s="3"/>
      <c r="O118" s="2">
        <v>104</v>
      </c>
      <c r="P118" s="16">
        <f t="shared" ca="1" si="9"/>
        <v>100</v>
      </c>
      <c r="Q118" s="26">
        <f t="shared" si="6"/>
        <v>46278</v>
      </c>
      <c r="T118" s="59"/>
      <c r="U118" s="59"/>
      <c r="V118" s="59"/>
    </row>
    <row r="119" spans="3:22" ht="13.5">
      <c r="C119" s="2">
        <v>105</v>
      </c>
      <c r="D119" s="26">
        <f t="shared" si="7"/>
        <v>46279</v>
      </c>
      <c r="E119" s="41">
        <f ca="1">鶏気温!A111</f>
        <v>24.9</v>
      </c>
      <c r="F119" s="68">
        <f ca="1">鶏モデル!F119</f>
        <v>24.499535320526086</v>
      </c>
      <c r="G119" s="41"/>
      <c r="H119" s="27"/>
      <c r="I119" s="3">
        <f t="shared" ca="1" si="5"/>
        <v>0.98788829630451291</v>
      </c>
      <c r="J119" s="3">
        <f t="shared" ca="1" si="8"/>
        <v>124.75677424537636</v>
      </c>
      <c r="M119" s="3"/>
      <c r="O119" s="2">
        <v>105</v>
      </c>
      <c r="P119" s="16">
        <f t="shared" ca="1" si="9"/>
        <v>100</v>
      </c>
      <c r="Q119" s="26">
        <f t="shared" si="6"/>
        <v>46279</v>
      </c>
      <c r="T119" s="59"/>
      <c r="U119" s="59"/>
      <c r="V119" s="59"/>
    </row>
    <row r="120" spans="3:22" ht="13.5">
      <c r="C120" s="2">
        <v>106</v>
      </c>
      <c r="D120" s="26">
        <f t="shared" si="7"/>
        <v>46280</v>
      </c>
      <c r="E120" s="41">
        <f ca="1">鶏気温!A112</f>
        <v>24.7</v>
      </c>
      <c r="F120" s="68">
        <f ca="1">鶏モデル!F120</f>
        <v>24.349808746257381</v>
      </c>
      <c r="G120" s="41"/>
      <c r="H120" s="27"/>
      <c r="I120" s="3">
        <f t="shared" ca="1" si="5"/>
        <v>0.96407951462142172</v>
      </c>
      <c r="J120" s="3">
        <f t="shared" ca="1" si="8"/>
        <v>125.74466254168088</v>
      </c>
      <c r="M120" s="3"/>
      <c r="O120" s="2">
        <v>106</v>
      </c>
      <c r="P120" s="16">
        <f t="shared" ca="1" si="9"/>
        <v>100</v>
      </c>
      <c r="Q120" s="26">
        <f t="shared" si="6"/>
        <v>46280</v>
      </c>
      <c r="T120" s="59"/>
      <c r="U120" s="59"/>
      <c r="V120" s="59"/>
    </row>
    <row r="121" spans="3:22" ht="13.5">
      <c r="C121" s="2">
        <v>107</v>
      </c>
      <c r="D121" s="26">
        <f t="shared" si="7"/>
        <v>46281</v>
      </c>
      <c r="E121" s="41">
        <f ca="1">鶏気温!A113</f>
        <v>24.5</v>
      </c>
      <c r="F121" s="68">
        <f ca="1">鶏モデル!F121</f>
        <v>24.200082171988676</v>
      </c>
      <c r="G121" s="41"/>
      <c r="H121" s="27"/>
      <c r="I121" s="3">
        <f t="shared" ca="1" si="5"/>
        <v>0.9408136805372932</v>
      </c>
      <c r="J121" s="3">
        <f t="shared" ca="1" si="8"/>
        <v>126.7087420563023</v>
      </c>
      <c r="M121" s="3"/>
      <c r="O121" s="2">
        <v>107</v>
      </c>
      <c r="P121" s="16">
        <f t="shared" ca="1" si="9"/>
        <v>100</v>
      </c>
      <c r="Q121" s="26">
        <f t="shared" si="6"/>
        <v>46281</v>
      </c>
      <c r="T121" s="59"/>
      <c r="U121" s="59"/>
      <c r="V121" s="59"/>
    </row>
    <row r="122" spans="3:22" ht="13.5">
      <c r="C122" s="2">
        <v>108</v>
      </c>
      <c r="D122" s="26">
        <f t="shared" si="7"/>
        <v>46282</v>
      </c>
      <c r="E122" s="41">
        <f ca="1">鶏気温!A114</f>
        <v>24.3</v>
      </c>
      <c r="F122" s="68">
        <f ca="1">鶏モデル!F122</f>
        <v>24.050355597719964</v>
      </c>
      <c r="G122" s="41"/>
      <c r="H122" s="27"/>
      <c r="I122" s="3">
        <f t="shared" ca="1" si="5"/>
        <v>0.91807913834056476</v>
      </c>
      <c r="J122" s="3">
        <f t="shared" ca="1" si="8"/>
        <v>127.64955573683959</v>
      </c>
      <c r="M122" s="3"/>
      <c r="O122" s="2">
        <v>108</v>
      </c>
      <c r="P122" s="16">
        <f t="shared" ca="1" si="9"/>
        <v>100</v>
      </c>
      <c r="Q122" s="26">
        <f t="shared" si="6"/>
        <v>46282</v>
      </c>
      <c r="T122" s="59"/>
      <c r="U122" s="59"/>
      <c r="V122" s="59"/>
    </row>
    <row r="123" spans="3:22" ht="13.5">
      <c r="C123" s="2">
        <v>109</v>
      </c>
      <c r="D123" s="26">
        <f t="shared" si="7"/>
        <v>46283</v>
      </c>
      <c r="E123" s="41">
        <f ca="1">鶏気温!A115</f>
        <v>24.1</v>
      </c>
      <c r="F123" s="68">
        <f ca="1">鶏モデル!F123</f>
        <v>23.900629023451259</v>
      </c>
      <c r="G123" s="41"/>
      <c r="H123" s="27"/>
      <c r="I123" s="3">
        <f t="shared" ca="1" si="5"/>
        <v>0.8958644663905232</v>
      </c>
      <c r="J123" s="3">
        <f t="shared" ca="1" si="8"/>
        <v>128.56763487518015</v>
      </c>
      <c r="M123" s="3"/>
      <c r="O123" s="2">
        <v>109</v>
      </c>
      <c r="P123" s="16">
        <f t="shared" ca="1" si="9"/>
        <v>100</v>
      </c>
      <c r="Q123" s="26">
        <f t="shared" si="6"/>
        <v>46283</v>
      </c>
      <c r="T123" s="59"/>
      <c r="U123" s="59"/>
      <c r="V123" s="59"/>
    </row>
    <row r="124" spans="3:22" ht="13.5">
      <c r="C124" s="2">
        <v>110</v>
      </c>
      <c r="D124" s="26">
        <f t="shared" si="7"/>
        <v>46284</v>
      </c>
      <c r="E124" s="41">
        <f ca="1">鶏気温!A116</f>
        <v>23.9</v>
      </c>
      <c r="F124" s="68">
        <f ca="1">鶏モデル!F124</f>
        <v>23.750902449182547</v>
      </c>
      <c r="G124" s="41"/>
      <c r="H124" s="27"/>
      <c r="I124" s="3">
        <f t="shared" ca="1" si="5"/>
        <v>0.8741584727546462</v>
      </c>
      <c r="J124" s="3">
        <f t="shared" ca="1" si="8"/>
        <v>129.46349934157067</v>
      </c>
      <c r="M124" s="3"/>
      <c r="O124" s="2">
        <v>110</v>
      </c>
      <c r="P124" s="16">
        <f t="shared" ca="1" si="9"/>
        <v>100</v>
      </c>
      <c r="Q124" s="26">
        <f t="shared" si="6"/>
        <v>46284</v>
      </c>
      <c r="T124" s="59"/>
      <c r="U124" s="59"/>
      <c r="V124" s="59"/>
    </row>
    <row r="125" spans="3:22" ht="13.5">
      <c r="C125" s="2">
        <v>111</v>
      </c>
      <c r="D125" s="26">
        <f t="shared" si="7"/>
        <v>46285</v>
      </c>
      <c r="E125" s="41">
        <f ca="1">鶏気温!A117</f>
        <v>23.7</v>
      </c>
      <c r="F125" s="68">
        <f ca="1">鶏モデル!F125</f>
        <v>23.601175874913842</v>
      </c>
      <c r="G125" s="41"/>
      <c r="H125" s="27"/>
      <c r="I125" s="3">
        <f t="shared" ca="1" si="5"/>
        <v>0.85295019092064217</v>
      </c>
      <c r="J125" s="3">
        <f t="shared" ca="1" si="8"/>
        <v>130.33765781432533</v>
      </c>
      <c r="M125" s="3"/>
      <c r="O125" s="2">
        <v>111</v>
      </c>
      <c r="P125" s="16">
        <f t="shared" ca="1" si="9"/>
        <v>100</v>
      </c>
      <c r="Q125" s="26">
        <f t="shared" si="6"/>
        <v>46285</v>
      </c>
      <c r="T125" s="59"/>
      <c r="U125" s="59"/>
      <c r="V125" s="59"/>
    </row>
    <row r="126" spans="3:22" ht="13.5">
      <c r="C126" s="2">
        <v>112</v>
      </c>
      <c r="D126" s="26">
        <f t="shared" si="7"/>
        <v>46286</v>
      </c>
      <c r="E126" s="41">
        <f ca="1">鶏気温!A118</f>
        <v>23.5</v>
      </c>
      <c r="F126" s="68">
        <f ca="1">鶏モデル!F126</f>
        <v>23.45144930064513</v>
      </c>
      <c r="G126" s="41"/>
      <c r="H126" s="27"/>
      <c r="I126" s="3">
        <f t="shared" ca="1" si="5"/>
        <v>0.83222887558202252</v>
      </c>
      <c r="J126" s="3">
        <f t="shared" ca="1" si="8"/>
        <v>131.19060800524596</v>
      </c>
      <c r="M126" s="3"/>
      <c r="O126" s="2">
        <v>112</v>
      </c>
      <c r="P126" s="16">
        <f t="shared" ca="1" si="9"/>
        <v>100</v>
      </c>
      <c r="Q126" s="26">
        <f t="shared" si="6"/>
        <v>46286</v>
      </c>
      <c r="T126" s="59"/>
      <c r="U126" s="59"/>
      <c r="V126" s="59"/>
    </row>
    <row r="127" spans="3:22" ht="13.5">
      <c r="C127" s="2">
        <v>113</v>
      </c>
      <c r="D127" s="26">
        <f t="shared" si="7"/>
        <v>46287</v>
      </c>
      <c r="E127" s="41">
        <f ca="1">鶏気温!A119</f>
        <v>23.3</v>
      </c>
      <c r="F127" s="68">
        <f ca="1">鶏モデル!F127</f>
        <v>23.301722726376425</v>
      </c>
      <c r="G127" s="41"/>
      <c r="H127" s="10"/>
      <c r="I127" s="3">
        <f t="shared" ca="1" si="5"/>
        <v>0.8119839984960735</v>
      </c>
      <c r="J127" s="3">
        <f t="shared" ca="1" si="8"/>
        <v>132.02283688082798</v>
      </c>
      <c r="M127" s="3"/>
      <c r="O127" s="2">
        <v>113</v>
      </c>
      <c r="P127" s="16">
        <f t="shared" ca="1" si="9"/>
        <v>100</v>
      </c>
      <c r="Q127" s="26">
        <f t="shared" si="6"/>
        <v>46287</v>
      </c>
      <c r="T127" s="59"/>
      <c r="U127" s="59"/>
      <c r="V127" s="59"/>
    </row>
    <row r="128" spans="3:22" ht="13.5">
      <c r="C128" s="2">
        <v>114</v>
      </c>
      <c r="D128" s="26">
        <f t="shared" si="7"/>
        <v>46288</v>
      </c>
      <c r="E128" s="41">
        <f ca="1">鶏気温!A120</f>
        <v>23</v>
      </c>
      <c r="F128" s="68">
        <f ca="1">鶏モデル!F128</f>
        <v>23.077132864973365</v>
      </c>
      <c r="G128" s="41"/>
      <c r="H128" s="10"/>
      <c r="I128" s="3">
        <f t="shared" ca="1" si="5"/>
        <v>0.78248749723651212</v>
      </c>
      <c r="J128" s="3">
        <f t="shared" ca="1" si="8"/>
        <v>132.83482087932404</v>
      </c>
      <c r="M128" s="3"/>
      <c r="O128" s="2">
        <v>114</v>
      </c>
      <c r="P128" s="16">
        <f t="shared" ca="1" si="9"/>
        <v>100</v>
      </c>
      <c r="Q128" s="26">
        <f t="shared" si="6"/>
        <v>46288</v>
      </c>
      <c r="T128" s="59"/>
      <c r="U128" s="59"/>
      <c r="V128" s="59"/>
    </row>
    <row r="129" spans="3:22" ht="13.5">
      <c r="C129" s="2">
        <v>115</v>
      </c>
      <c r="D129" s="26">
        <f t="shared" si="7"/>
        <v>46289</v>
      </c>
      <c r="E129" s="41">
        <f ca="1">鶏気温!A121</f>
        <v>22.8</v>
      </c>
      <c r="F129" s="68">
        <f ca="1">鶏モデル!F129</f>
        <v>22.927406290704653</v>
      </c>
      <c r="G129" s="41"/>
      <c r="H129" s="10"/>
      <c r="I129" s="3">
        <f t="shared" ca="1" si="5"/>
        <v>0.76338904265877328</v>
      </c>
      <c r="J129" s="3">
        <f t="shared" ca="1" si="8"/>
        <v>133.61730837656054</v>
      </c>
      <c r="M129" s="3"/>
      <c r="O129" s="2">
        <v>115</v>
      </c>
      <c r="P129" s="16">
        <f t="shared" ca="1" si="9"/>
        <v>100</v>
      </c>
      <c r="Q129" s="26">
        <f t="shared" si="6"/>
        <v>46289</v>
      </c>
      <c r="T129" s="59"/>
      <c r="U129" s="59"/>
      <c r="V129" s="59"/>
    </row>
    <row r="130" spans="3:22" ht="13.5">
      <c r="C130" s="2">
        <v>116</v>
      </c>
      <c r="D130" s="26">
        <f t="shared" si="7"/>
        <v>46290</v>
      </c>
      <c r="E130" s="41">
        <f ca="1">鶏気温!A122</f>
        <v>22.6</v>
      </c>
      <c r="F130" s="68">
        <f ca="1">鶏モデル!F130</f>
        <v>22.777679716435948</v>
      </c>
      <c r="G130" s="41"/>
      <c r="H130" s="10"/>
      <c r="I130" s="3">
        <f t="shared" ca="1" si="5"/>
        <v>0.74473182871987098</v>
      </c>
      <c r="J130" s="3">
        <f t="shared" ca="1" si="8"/>
        <v>134.38069741921933</v>
      </c>
      <c r="M130" s="3"/>
      <c r="O130" s="2">
        <v>116</v>
      </c>
      <c r="P130" s="16">
        <f t="shared" ca="1" si="9"/>
        <v>100</v>
      </c>
      <c r="Q130" s="26">
        <f t="shared" si="6"/>
        <v>46290</v>
      </c>
      <c r="T130" s="59"/>
      <c r="U130" s="59"/>
      <c r="V130" s="59"/>
    </row>
    <row r="131" spans="3:22" ht="13.5">
      <c r="C131" s="2">
        <v>117</v>
      </c>
      <c r="D131" s="26">
        <f t="shared" si="7"/>
        <v>46291</v>
      </c>
      <c r="E131" s="41">
        <f ca="1">鶏気温!A123</f>
        <v>22.4</v>
      </c>
      <c r="F131" s="68">
        <f ca="1">鶏モデル!F131</f>
        <v>22.627953142167236</v>
      </c>
      <c r="G131" s="41"/>
      <c r="H131" s="10"/>
      <c r="I131" s="3">
        <f t="shared" ca="1" si="5"/>
        <v>0.72650625459141316</v>
      </c>
      <c r="J131" s="3">
        <f t="shared" ca="1" si="8"/>
        <v>135.12542924793919</v>
      </c>
      <c r="M131" s="3"/>
      <c r="O131" s="2">
        <v>117</v>
      </c>
      <c r="P131" s="16">
        <f t="shared" ca="1" si="9"/>
        <v>100</v>
      </c>
      <c r="Q131" s="26">
        <f t="shared" si="6"/>
        <v>46291</v>
      </c>
    </row>
    <row r="132" spans="3:22" ht="13.5">
      <c r="C132" s="2">
        <v>118</v>
      </c>
      <c r="D132" s="26">
        <f t="shared" si="7"/>
        <v>46292</v>
      </c>
      <c r="E132" s="41">
        <f ca="1">鶏気温!A124</f>
        <v>22.2</v>
      </c>
      <c r="F132" s="68">
        <f ca="1">鶏モデル!F132</f>
        <v>22.478226567898531</v>
      </c>
      <c r="G132" s="41"/>
      <c r="H132" s="10"/>
      <c r="I132" s="3">
        <f t="shared" ca="1" si="5"/>
        <v>0.70870291497208371</v>
      </c>
      <c r="J132" s="3">
        <f t="shared" ca="1" si="8"/>
        <v>135.85193550253061</v>
      </c>
      <c r="M132" s="3"/>
      <c r="O132" s="2">
        <v>118</v>
      </c>
      <c r="P132" s="16">
        <f t="shared" ca="1" si="9"/>
        <v>100</v>
      </c>
      <c r="Q132" s="26">
        <f t="shared" si="6"/>
        <v>46292</v>
      </c>
    </row>
    <row r="133" spans="3:22" ht="13.5">
      <c r="C133" s="2">
        <v>119</v>
      </c>
      <c r="D133" s="26">
        <f t="shared" si="7"/>
        <v>46293</v>
      </c>
      <c r="E133" s="41">
        <f ca="1">鶏気温!A125</f>
        <v>22</v>
      </c>
      <c r="F133" s="68">
        <f ca="1">鶏モデル!F133</f>
        <v>22.328499993629819</v>
      </c>
      <c r="G133" s="41"/>
      <c r="H133" s="10"/>
      <c r="I133" s="3">
        <f t="shared" ca="1" si="5"/>
        <v>0.69131259638939202</v>
      </c>
      <c r="J133" s="3">
        <f t="shared" ca="1" si="8"/>
        <v>136.5606384175027</v>
      </c>
      <c r="M133" s="3"/>
      <c r="O133" s="2">
        <v>119</v>
      </c>
      <c r="P133" s="16">
        <f t="shared" ca="1" si="9"/>
        <v>100</v>
      </c>
      <c r="Q133" s="26">
        <f t="shared" si="6"/>
        <v>46293</v>
      </c>
    </row>
    <row r="134" spans="3:22" ht="13.5">
      <c r="C134" s="2">
        <v>120</v>
      </c>
      <c r="D134" s="26">
        <f t="shared" si="7"/>
        <v>46294</v>
      </c>
      <c r="E134" s="41">
        <f ca="1">鶏気温!A126</f>
        <v>21.9</v>
      </c>
      <c r="F134" s="68">
        <f ca="1">鶏モデル!F134</f>
        <v>22.253636706495463</v>
      </c>
      <c r="G134" s="41"/>
      <c r="H134" s="10"/>
      <c r="I134" s="3">
        <f t="shared" ca="1" si="5"/>
        <v>0.68276949233423601</v>
      </c>
      <c r="J134" s="3">
        <f t="shared" ca="1" si="8"/>
        <v>137.2519510138921</v>
      </c>
      <c r="M134" s="3"/>
      <c r="O134" s="2">
        <v>120</v>
      </c>
      <c r="P134" s="16">
        <f t="shared" ca="1" si="9"/>
        <v>100</v>
      </c>
      <c r="Q134" s="26">
        <f t="shared" si="6"/>
        <v>46294</v>
      </c>
    </row>
    <row r="135" spans="3:22" ht="13.5">
      <c r="C135" s="2">
        <v>121</v>
      </c>
      <c r="D135" s="26">
        <f t="shared" si="7"/>
        <v>46295</v>
      </c>
      <c r="E135" s="41">
        <f ca="1">鶏気温!A127</f>
        <v>21.7</v>
      </c>
      <c r="F135" s="68">
        <f ca="1">鶏モデル!F135</f>
        <v>22.103910132226758</v>
      </c>
      <c r="G135" s="41"/>
      <c r="H135" s="10"/>
      <c r="I135" s="3">
        <f t="shared" ca="1" si="5"/>
        <v>0.66598184074385547</v>
      </c>
      <c r="J135" s="3">
        <f t="shared" ca="1" si="8"/>
        <v>137.93472050622634</v>
      </c>
      <c r="M135" s="3"/>
      <c r="O135" s="2">
        <v>121</v>
      </c>
      <c r="P135" s="16">
        <f t="shared" ca="1" si="9"/>
        <v>100</v>
      </c>
      <c r="Q135" s="26">
        <f t="shared" si="6"/>
        <v>46295</v>
      </c>
    </row>
    <row r="136" spans="3:22" ht="13.5">
      <c r="C136" s="2">
        <v>122</v>
      </c>
      <c r="D136" s="26">
        <f t="shared" si="7"/>
        <v>46296</v>
      </c>
      <c r="E136" s="41">
        <f ca="1">鶏気温!A128</f>
        <v>21.5</v>
      </c>
      <c r="F136" s="68">
        <f ca="1">鶏モデル!F136</f>
        <v>21.954183557958046</v>
      </c>
      <c r="G136" s="41"/>
      <c r="H136" s="10"/>
      <c r="I136" s="3">
        <f t="shared" ca="1" si="5"/>
        <v>0.64958499206784581</v>
      </c>
      <c r="J136" s="3">
        <f t="shared" ca="1" si="8"/>
        <v>138.60070234697019</v>
      </c>
      <c r="M136" s="3"/>
      <c r="O136" s="2">
        <v>122</v>
      </c>
      <c r="P136" s="16">
        <f t="shared" ca="1" si="9"/>
        <v>100</v>
      </c>
      <c r="Q136" s="26">
        <f t="shared" si="6"/>
        <v>46296</v>
      </c>
    </row>
    <row r="137" spans="3:22" ht="13.5">
      <c r="C137" s="2">
        <v>123</v>
      </c>
      <c r="D137" s="26">
        <f t="shared" si="7"/>
        <v>46297</v>
      </c>
      <c r="E137" s="41">
        <f ca="1">鶏気温!A129</f>
        <v>21.3</v>
      </c>
      <c r="F137" s="68">
        <f ca="1">鶏モデル!F137</f>
        <v>21.804456983689342</v>
      </c>
      <c r="G137" s="41"/>
      <c r="H137" s="10"/>
      <c r="I137" s="3">
        <f t="shared" ca="1" si="5"/>
        <v>0.63357037603033017</v>
      </c>
      <c r="J137" s="3">
        <f t="shared" ca="1" si="8"/>
        <v>139.25028733903804</v>
      </c>
      <c r="M137" s="3"/>
      <c r="O137" s="2">
        <v>123</v>
      </c>
      <c r="P137" s="16">
        <f t="shared" ca="1" si="9"/>
        <v>100</v>
      </c>
      <c r="Q137" s="26">
        <f t="shared" si="6"/>
        <v>46297</v>
      </c>
    </row>
    <row r="138" spans="3:22" ht="13.5">
      <c r="C138" s="2">
        <v>124</v>
      </c>
      <c r="D138" s="26">
        <f t="shared" si="7"/>
        <v>46298</v>
      </c>
      <c r="E138" s="41">
        <f ca="1">鶏気温!A130</f>
        <v>21.2</v>
      </c>
      <c r="F138" s="68">
        <f ca="1">鶏モデル!F138</f>
        <v>21.729593696554986</v>
      </c>
      <c r="G138" s="41"/>
      <c r="H138" s="10"/>
      <c r="I138" s="3">
        <f t="shared" ca="1" si="5"/>
        <v>0.62570377524826293</v>
      </c>
      <c r="J138" s="3">
        <f t="shared" ca="1" si="8"/>
        <v>139.88385771506836</v>
      </c>
      <c r="M138" s="3"/>
      <c r="O138" s="2">
        <v>124</v>
      </c>
      <c r="P138" s="16">
        <f t="shared" ca="1" si="9"/>
        <v>100</v>
      </c>
      <c r="Q138" s="26">
        <f t="shared" si="6"/>
        <v>46298</v>
      </c>
    </row>
    <row r="139" spans="3:22" ht="13.5">
      <c r="C139" s="2">
        <v>125</v>
      </c>
      <c r="D139" s="26">
        <f t="shared" si="7"/>
        <v>46299</v>
      </c>
      <c r="E139" s="41">
        <f ca="1">鶏気温!A131</f>
        <v>21</v>
      </c>
      <c r="F139" s="68">
        <f ca="1">鶏モデル!F139</f>
        <v>21.579867122286281</v>
      </c>
      <c r="G139" s="41"/>
      <c r="H139" s="10"/>
      <c r="I139" s="3">
        <f t="shared" ca="1" si="5"/>
        <v>0.61024682291188825</v>
      </c>
      <c r="J139" s="3">
        <f t="shared" ca="1" si="8"/>
        <v>140.50956149031663</v>
      </c>
      <c r="M139" s="3"/>
      <c r="O139" s="2">
        <v>125</v>
      </c>
      <c r="P139" s="16">
        <f t="shared" ca="1" si="9"/>
        <v>100</v>
      </c>
      <c r="Q139" s="26">
        <f t="shared" si="6"/>
        <v>46299</v>
      </c>
    </row>
    <row r="140" spans="3:22" ht="13.5">
      <c r="C140" s="2">
        <v>126</v>
      </c>
      <c r="D140" s="26">
        <f t="shared" si="7"/>
        <v>46300</v>
      </c>
      <c r="E140" s="41">
        <f ca="1">鶏気温!A132</f>
        <v>20.8</v>
      </c>
      <c r="F140" s="68">
        <f ca="1">鶏モデル!F140</f>
        <v>21.430140548017572</v>
      </c>
      <c r="G140" s="41"/>
      <c r="H140" s="10"/>
      <c r="I140" s="3">
        <f t="shared" ca="1" si="5"/>
        <v>0.59515144005765719</v>
      </c>
      <c r="J140" s="3">
        <f t="shared" ca="1" si="8"/>
        <v>141.1198083132285</v>
      </c>
      <c r="M140" s="3"/>
      <c r="O140" s="2">
        <v>126</v>
      </c>
      <c r="P140" s="16">
        <f t="shared" ca="1" si="9"/>
        <v>100</v>
      </c>
      <c r="Q140" s="26">
        <f t="shared" si="6"/>
        <v>46300</v>
      </c>
    </row>
    <row r="141" spans="3:22" ht="13.5">
      <c r="C141" s="2">
        <v>127</v>
      </c>
      <c r="D141" s="26">
        <f t="shared" si="7"/>
        <v>46301</v>
      </c>
      <c r="E141" s="41">
        <f ca="1">鶏気温!A133</f>
        <v>20.7</v>
      </c>
      <c r="F141" s="68">
        <f ca="1">鶏モデル!F141</f>
        <v>21.355277260883216</v>
      </c>
      <c r="G141" s="41"/>
      <c r="H141" s="10"/>
      <c r="I141" s="3">
        <f t="shared" ca="1" si="5"/>
        <v>0.58773684042890539</v>
      </c>
      <c r="J141" s="3">
        <f t="shared" ca="1" si="8"/>
        <v>141.71495975328617</v>
      </c>
      <c r="M141" s="3"/>
      <c r="O141" s="2">
        <v>127</v>
      </c>
      <c r="P141" s="16">
        <f t="shared" ca="1" si="9"/>
        <v>100</v>
      </c>
      <c r="Q141" s="26">
        <f t="shared" si="6"/>
        <v>46301</v>
      </c>
    </row>
    <row r="142" spans="3:22" ht="13.5">
      <c r="C142" s="2">
        <v>128</v>
      </c>
      <c r="D142" s="26">
        <f t="shared" si="7"/>
        <v>46302</v>
      </c>
      <c r="E142" s="41">
        <f ca="1">鶏気温!A134</f>
        <v>20.5</v>
      </c>
      <c r="F142" s="68">
        <f ca="1">鶏モデル!F142</f>
        <v>21.205550686614508</v>
      </c>
      <c r="G142" s="41"/>
      <c r="H142" s="29"/>
      <c r="I142" s="3">
        <f t="shared" ca="1" si="5"/>
        <v>0.57316892154771337</v>
      </c>
      <c r="J142" s="3">
        <f t="shared" ca="1" si="8"/>
        <v>142.30269659371507</v>
      </c>
      <c r="M142" s="3"/>
      <c r="O142" s="2">
        <v>128</v>
      </c>
      <c r="P142" s="16">
        <f t="shared" ca="1" si="9"/>
        <v>100</v>
      </c>
      <c r="Q142" s="26">
        <f t="shared" si="6"/>
        <v>46302</v>
      </c>
    </row>
    <row r="143" spans="3:22" ht="13.5">
      <c r="C143" s="2">
        <v>129</v>
      </c>
      <c r="D143" s="26">
        <f t="shared" si="7"/>
        <v>46303</v>
      </c>
      <c r="E143" s="41">
        <f ca="1">鶏気温!A135</f>
        <v>20.3</v>
      </c>
      <c r="F143" s="68">
        <f ca="1">鶏モデル!F143</f>
        <v>21.055824112345803</v>
      </c>
      <c r="G143" s="41"/>
      <c r="H143" s="29"/>
      <c r="I143" s="3">
        <f t="shared" ref="I143:I206" ca="1" si="10">EXP($B$3*(E143-25)/(1.987*(273+E143)*298))</f>
        <v>0.55894295718748532</v>
      </c>
      <c r="J143" s="3">
        <f t="shared" ca="1" si="8"/>
        <v>142.87586551526277</v>
      </c>
      <c r="M143" s="3"/>
      <c r="O143" s="2">
        <v>129</v>
      </c>
      <c r="P143" s="16">
        <f t="shared" ca="1" si="9"/>
        <v>100</v>
      </c>
      <c r="Q143" s="26">
        <f t="shared" ref="Q143:Q206" si="11">D143</f>
        <v>46303</v>
      </c>
      <c r="S143" s="14"/>
    </row>
    <row r="144" spans="3:22" ht="13.5">
      <c r="C144" s="2">
        <v>130</v>
      </c>
      <c r="D144" s="26">
        <f t="shared" ref="D144:D207" si="12">D143+1</f>
        <v>46304</v>
      </c>
      <c r="E144" s="41">
        <f ca="1">鶏気温!A136</f>
        <v>20.2</v>
      </c>
      <c r="F144" s="68">
        <f ca="1">鶏モデル!F144</f>
        <v>20.980960825211447</v>
      </c>
      <c r="G144" s="41"/>
      <c r="H144" s="29"/>
      <c r="I144" s="3">
        <f t="shared" ca="1" si="10"/>
        <v>0.55195583815375426</v>
      </c>
      <c r="J144" s="3">
        <f t="shared" ref="J144:J146" ca="1" si="13">J143+I143</f>
        <v>143.43480847245027</v>
      </c>
      <c r="M144" s="3"/>
      <c r="O144" s="2">
        <v>130</v>
      </c>
      <c r="P144" s="16">
        <f t="shared" ref="P144:P207" ca="1" si="14">$B$5*(1-EXP(-$B$7*J144))</f>
        <v>100</v>
      </c>
      <c r="Q144" s="26">
        <f t="shared" si="11"/>
        <v>46304</v>
      </c>
    </row>
    <row r="145" spans="3:17" ht="13.5">
      <c r="C145" s="2">
        <v>131</v>
      </c>
      <c r="D145" s="26">
        <f t="shared" si="12"/>
        <v>46305</v>
      </c>
      <c r="E145" s="41">
        <f ca="1">鶏気温!A137</f>
        <v>20</v>
      </c>
      <c r="F145" s="68">
        <f ca="1">鶏モデル!F145</f>
        <v>20.831234250942739</v>
      </c>
      <c r="G145" s="41"/>
      <c r="H145" s="29"/>
      <c r="I145" s="3">
        <f t="shared" ca="1" si="10"/>
        <v>0.53822867280421716</v>
      </c>
      <c r="J145" s="3">
        <f t="shared" ca="1" si="13"/>
        <v>143.98676431060403</v>
      </c>
      <c r="M145" s="3"/>
      <c r="O145" s="2">
        <v>131</v>
      </c>
      <c r="P145" s="16">
        <f t="shared" ca="1" si="14"/>
        <v>100</v>
      </c>
      <c r="Q145" s="26">
        <f t="shared" si="11"/>
        <v>46305</v>
      </c>
    </row>
    <row r="146" spans="3:17" ht="13.5">
      <c r="C146" s="2">
        <v>132</v>
      </c>
      <c r="D146" s="26">
        <f t="shared" si="12"/>
        <v>46306</v>
      </c>
      <c r="E146" s="41">
        <f ca="1">鶏気温!A138</f>
        <v>19.8</v>
      </c>
      <c r="F146" s="68">
        <f ca="1">鶏モデル!F146</f>
        <v>20.68150767667403</v>
      </c>
      <c r="G146" s="41"/>
      <c r="H146" s="29"/>
      <c r="I146" s="3">
        <f t="shared" ca="1" si="10"/>
        <v>0.52482484568738841</v>
      </c>
      <c r="J146" s="3">
        <f t="shared" ca="1" si="13"/>
        <v>144.52499298340825</v>
      </c>
      <c r="M146" s="3"/>
      <c r="O146" s="2">
        <v>132</v>
      </c>
      <c r="P146" s="16">
        <f t="shared" ca="1" si="14"/>
        <v>100</v>
      </c>
      <c r="Q146" s="26">
        <f t="shared" si="11"/>
        <v>46306</v>
      </c>
    </row>
    <row r="147" spans="3:17" ht="13.5">
      <c r="C147" s="2">
        <v>133</v>
      </c>
      <c r="D147" s="26">
        <f t="shared" si="12"/>
        <v>46307</v>
      </c>
      <c r="E147" s="41">
        <f ca="1">鶏気温!A139</f>
        <v>19.600000000000001</v>
      </c>
      <c r="F147" s="68">
        <f ca="1">鶏モデル!F147</f>
        <v>20.531781102405326</v>
      </c>
      <c r="G147" s="41"/>
      <c r="H147" s="29"/>
      <c r="I147" s="3">
        <f t="shared" ca="1" si="10"/>
        <v>0.51173717923626505</v>
      </c>
      <c r="J147" s="3">
        <f ca="1">J146+I146</f>
        <v>145.04981782909564</v>
      </c>
      <c r="M147" s="3"/>
      <c r="O147" s="2">
        <v>133</v>
      </c>
      <c r="P147" s="16">
        <f t="shared" ca="1" si="14"/>
        <v>100</v>
      </c>
      <c r="Q147" s="26">
        <f t="shared" si="11"/>
        <v>46307</v>
      </c>
    </row>
    <row r="148" spans="3:17" ht="13.5">
      <c r="C148" s="2">
        <v>134</v>
      </c>
      <c r="D148" s="26">
        <f t="shared" si="12"/>
        <v>46308</v>
      </c>
      <c r="E148" s="41">
        <f ca="1">鶏気温!A140</f>
        <v>19.399999999999999</v>
      </c>
      <c r="F148" s="68">
        <f ca="1">鶏モデル!F148</f>
        <v>20.382054528136614</v>
      </c>
      <c r="G148" s="41"/>
      <c r="H148" s="29"/>
      <c r="I148" s="3">
        <f t="shared" ca="1" si="10"/>
        <v>0.49895864513269023</v>
      </c>
      <c r="J148" s="3">
        <f ca="1">J147+I147</f>
        <v>145.56155500833191</v>
      </c>
      <c r="M148" s="3"/>
      <c r="O148" s="2">
        <v>134</v>
      </c>
      <c r="P148" s="16">
        <f t="shared" ca="1" si="14"/>
        <v>100</v>
      </c>
      <c r="Q148" s="26">
        <f t="shared" si="11"/>
        <v>46308</v>
      </c>
    </row>
    <row r="149" spans="3:17" ht="13.5">
      <c r="C149" s="2">
        <v>135</v>
      </c>
      <c r="D149" s="26">
        <f t="shared" si="12"/>
        <v>46309</v>
      </c>
      <c r="E149" s="41">
        <f ca="1">鶏気温!A141</f>
        <v>19.2</v>
      </c>
      <c r="F149" s="68">
        <f ca="1">鶏モデル!F149</f>
        <v>20.232327953867905</v>
      </c>
      <c r="G149" s="41"/>
      <c r="H149" s="29"/>
      <c r="I149" s="3">
        <f t="shared" ca="1" si="10"/>
        <v>0.48648236142220086</v>
      </c>
      <c r="J149" s="3">
        <f t="shared" ref="J149:J212" ca="1" si="15">J148+I148</f>
        <v>146.0605136534646</v>
      </c>
      <c r="M149" s="3"/>
      <c r="O149" s="2">
        <v>135</v>
      </c>
      <c r="P149" s="16">
        <f t="shared" ca="1" si="14"/>
        <v>100</v>
      </c>
      <c r="Q149" s="26">
        <f t="shared" si="11"/>
        <v>46309</v>
      </c>
    </row>
    <row r="150" spans="3:17" ht="13.5">
      <c r="C150" s="2">
        <v>136</v>
      </c>
      <c r="D150" s="26">
        <f t="shared" si="12"/>
        <v>46310</v>
      </c>
      <c r="E150" s="41">
        <f ca="1">鶏気温!A142</f>
        <v>19</v>
      </c>
      <c r="F150" s="68">
        <f ca="1">鶏モデル!F150</f>
        <v>20.082601379599197</v>
      </c>
      <c r="G150" s="41"/>
      <c r="H150" s="29"/>
      <c r="I150" s="3">
        <f t="shared" ca="1" si="10"/>
        <v>0.47430158968022001</v>
      </c>
      <c r="J150" s="3">
        <f t="shared" ca="1" si="15"/>
        <v>146.54699601488679</v>
      </c>
      <c r="M150" s="3"/>
      <c r="O150" s="2">
        <v>136</v>
      </c>
      <c r="P150" s="16">
        <f t="shared" ca="1" si="14"/>
        <v>100</v>
      </c>
      <c r="Q150" s="26">
        <f t="shared" si="11"/>
        <v>46310</v>
      </c>
    </row>
    <row r="151" spans="3:17" ht="13.5">
      <c r="C151" s="2">
        <v>137</v>
      </c>
      <c r="D151" s="26">
        <f t="shared" si="12"/>
        <v>46311</v>
      </c>
      <c r="E151" s="41">
        <f ca="1">鶏気温!A143</f>
        <v>18.7</v>
      </c>
      <c r="F151" s="68">
        <f ca="1">鶏モデル!F151</f>
        <v>19.858011518196136</v>
      </c>
      <c r="G151" s="41"/>
      <c r="H151" s="29"/>
      <c r="I151" s="3">
        <f t="shared" ca="1" si="10"/>
        <v>0.4565701223992904</v>
      </c>
      <c r="J151" s="3">
        <f t="shared" ca="1" si="15"/>
        <v>147.021297604567</v>
      </c>
      <c r="M151" s="3"/>
      <c r="O151" s="2">
        <v>137</v>
      </c>
      <c r="P151" s="16">
        <f t="shared" ca="1" si="14"/>
        <v>100</v>
      </c>
      <c r="Q151" s="26">
        <f t="shared" si="11"/>
        <v>46311</v>
      </c>
    </row>
    <row r="152" spans="3:17" ht="13.5">
      <c r="C152" s="2">
        <v>138</v>
      </c>
      <c r="D152" s="26">
        <f t="shared" si="12"/>
        <v>46312</v>
      </c>
      <c r="E152" s="41">
        <f ca="1">鶏気温!A144</f>
        <v>18.5</v>
      </c>
      <c r="F152" s="68">
        <f ca="1">鶏モデル!F152</f>
        <v>19.708284943927428</v>
      </c>
      <c r="G152" s="41"/>
      <c r="H152" s="29"/>
      <c r="I152" s="3">
        <f t="shared" ca="1" si="10"/>
        <v>0.44509956690544</v>
      </c>
      <c r="J152" s="3">
        <f t="shared" ca="1" si="15"/>
        <v>147.47786772696628</v>
      </c>
      <c r="M152" s="3"/>
      <c r="O152" s="2">
        <v>138</v>
      </c>
      <c r="P152" s="16">
        <f t="shared" ca="1" si="14"/>
        <v>100</v>
      </c>
      <c r="Q152" s="26">
        <f t="shared" si="11"/>
        <v>46312</v>
      </c>
    </row>
    <row r="153" spans="3:17" ht="13.5">
      <c r="C153" s="2">
        <v>139</v>
      </c>
      <c r="D153" s="26">
        <f t="shared" si="12"/>
        <v>46313</v>
      </c>
      <c r="E153" s="41">
        <f ca="1">鶏気温!A145</f>
        <v>18.3</v>
      </c>
      <c r="F153" s="68">
        <f ca="1">鶏モデル!F153</f>
        <v>19.558558369658719</v>
      </c>
      <c r="G153" s="41"/>
      <c r="H153" s="29"/>
      <c r="I153" s="3">
        <f t="shared" ca="1" si="10"/>
        <v>0.43390202945443829</v>
      </c>
      <c r="J153" s="3">
        <f t="shared" ca="1" si="15"/>
        <v>147.92296729387172</v>
      </c>
      <c r="M153" s="3"/>
      <c r="O153" s="2">
        <v>139</v>
      </c>
      <c r="P153" s="16">
        <f t="shared" ca="1" si="14"/>
        <v>100</v>
      </c>
      <c r="Q153" s="26">
        <f t="shared" si="11"/>
        <v>46313</v>
      </c>
    </row>
    <row r="154" spans="3:17" ht="13.5">
      <c r="C154" s="2">
        <v>140</v>
      </c>
      <c r="D154" s="26">
        <f t="shared" si="12"/>
        <v>46314</v>
      </c>
      <c r="E154" s="41">
        <f ca="1">鶏気温!A146</f>
        <v>18.100000000000001</v>
      </c>
      <c r="F154" s="68">
        <f ca="1">鶏モデル!F154</f>
        <v>19.408831795390011</v>
      </c>
      <c r="G154" s="41"/>
      <c r="H154" s="29"/>
      <c r="I154" s="3">
        <f t="shared" ca="1" si="10"/>
        <v>0.42297138377323612</v>
      </c>
      <c r="J154" s="3">
        <f t="shared" ca="1" si="15"/>
        <v>148.35686932332615</v>
      </c>
      <c r="M154" s="3"/>
      <c r="O154" s="2">
        <v>140</v>
      </c>
      <c r="P154" s="16">
        <f t="shared" ca="1" si="14"/>
        <v>100</v>
      </c>
      <c r="Q154" s="26">
        <f t="shared" si="11"/>
        <v>46314</v>
      </c>
    </row>
    <row r="155" spans="3:17" ht="13.5">
      <c r="C155" s="2">
        <v>141</v>
      </c>
      <c r="D155" s="26">
        <f t="shared" si="12"/>
        <v>46315</v>
      </c>
      <c r="E155" s="41">
        <f ca="1">鶏気温!A147</f>
        <v>17.899999999999999</v>
      </c>
      <c r="F155" s="68">
        <f ca="1">鶏モデル!F155</f>
        <v>19.259105221121303</v>
      </c>
      <c r="G155" s="41"/>
      <c r="H155" s="29"/>
      <c r="I155" s="3">
        <f t="shared" ca="1" si="10"/>
        <v>0.41230163241403844</v>
      </c>
      <c r="J155" s="3">
        <f t="shared" ca="1" si="15"/>
        <v>148.7798407070994</v>
      </c>
      <c r="M155" s="3"/>
      <c r="O155" s="2">
        <v>141</v>
      </c>
      <c r="P155" s="16">
        <f t="shared" ca="1" si="14"/>
        <v>100</v>
      </c>
      <c r="Q155" s="26">
        <f t="shared" si="11"/>
        <v>46315</v>
      </c>
    </row>
    <row r="156" spans="3:17" ht="13.5">
      <c r="C156" s="2">
        <v>142</v>
      </c>
      <c r="D156" s="26">
        <f t="shared" si="12"/>
        <v>46316</v>
      </c>
      <c r="E156" s="41">
        <f ca="1">鶏気温!A148</f>
        <v>17.600000000000001</v>
      </c>
      <c r="F156" s="68">
        <f ca="1">鶏モデル!F156</f>
        <v>19.034515359718242</v>
      </c>
      <c r="G156" s="41"/>
      <c r="H156" s="29"/>
      <c r="I156" s="3">
        <f t="shared" ca="1" si="10"/>
        <v>0.39677337303201365</v>
      </c>
      <c r="J156" s="3">
        <f t="shared" ca="1" si="15"/>
        <v>149.19214233951342</v>
      </c>
      <c r="M156" s="3"/>
      <c r="O156" s="2">
        <v>142</v>
      </c>
      <c r="P156" s="16">
        <f t="shared" ca="1" si="14"/>
        <v>100</v>
      </c>
      <c r="Q156" s="26">
        <f t="shared" si="11"/>
        <v>46316</v>
      </c>
    </row>
    <row r="157" spans="3:17" ht="13.5">
      <c r="C157" s="2">
        <v>143</v>
      </c>
      <c r="D157" s="26">
        <f t="shared" si="12"/>
        <v>46317</v>
      </c>
      <c r="E157" s="41">
        <f ca="1">鶏気温!A149</f>
        <v>17.399999999999999</v>
      </c>
      <c r="F157" s="68">
        <f ca="1">鶏モデル!F157</f>
        <v>18.88478878544953</v>
      </c>
      <c r="G157" s="41"/>
      <c r="H157" s="29"/>
      <c r="I157" s="3">
        <f t="shared" ca="1" si="10"/>
        <v>0.38673044144523111</v>
      </c>
      <c r="J157" s="3">
        <f t="shared" ca="1" si="15"/>
        <v>149.58891571254543</v>
      </c>
      <c r="M157" s="3"/>
      <c r="O157" s="2">
        <v>143</v>
      </c>
      <c r="P157" s="16">
        <f t="shared" ca="1" si="14"/>
        <v>100</v>
      </c>
      <c r="Q157" s="26">
        <f t="shared" si="11"/>
        <v>46317</v>
      </c>
    </row>
    <row r="158" spans="3:17" ht="13.5">
      <c r="C158" s="2">
        <v>144</v>
      </c>
      <c r="D158" s="26">
        <f t="shared" si="12"/>
        <v>46318</v>
      </c>
      <c r="E158" s="41">
        <f ca="1">鶏気温!A150</f>
        <v>17.2</v>
      </c>
      <c r="F158" s="68">
        <f ca="1">鶏モデル!F158</f>
        <v>18.735062211180825</v>
      </c>
      <c r="G158" s="41"/>
      <c r="H158" s="29"/>
      <c r="I158" s="3">
        <f t="shared" ca="1" si="10"/>
        <v>0.37692839164059017</v>
      </c>
      <c r="J158" s="3">
        <f t="shared" ca="1" si="15"/>
        <v>149.97564615399065</v>
      </c>
      <c r="M158" s="3"/>
      <c r="O158" s="2">
        <v>144</v>
      </c>
      <c r="P158" s="16">
        <f t="shared" ca="1" si="14"/>
        <v>100</v>
      </c>
      <c r="Q158" s="26">
        <f t="shared" si="11"/>
        <v>46318</v>
      </c>
    </row>
    <row r="159" spans="3:17" ht="13.5">
      <c r="C159" s="2">
        <v>145</v>
      </c>
      <c r="D159" s="26">
        <f t="shared" si="12"/>
        <v>46319</v>
      </c>
      <c r="E159" s="41">
        <f ca="1">鶏気温!A151</f>
        <v>17</v>
      </c>
      <c r="F159" s="68">
        <f ca="1">鶏モデル!F159</f>
        <v>18.585335636912113</v>
      </c>
      <c r="G159" s="41"/>
      <c r="H159" s="29"/>
      <c r="I159" s="3">
        <f t="shared" ca="1" si="10"/>
        <v>0.36736177535065118</v>
      </c>
      <c r="J159" s="3">
        <f t="shared" ca="1" si="15"/>
        <v>150.35257454563126</v>
      </c>
      <c r="M159" s="3"/>
      <c r="O159" s="2">
        <v>145</v>
      </c>
      <c r="P159" s="16">
        <f t="shared" ca="1" si="14"/>
        <v>100</v>
      </c>
      <c r="Q159" s="26">
        <f t="shared" si="11"/>
        <v>46319</v>
      </c>
    </row>
    <row r="160" spans="3:17" ht="13.5">
      <c r="C160" s="2">
        <v>146</v>
      </c>
      <c r="D160" s="26">
        <f t="shared" si="12"/>
        <v>46320</v>
      </c>
      <c r="E160" s="41">
        <f ca="1">鶏気温!A152</f>
        <v>16.7</v>
      </c>
      <c r="F160" s="68">
        <f ca="1">鶏モデル!F160</f>
        <v>18.360745775509052</v>
      </c>
      <c r="G160" s="41"/>
      <c r="H160" s="29"/>
      <c r="I160" s="3">
        <f t="shared" ca="1" si="10"/>
        <v>0.35344165439105552</v>
      </c>
      <c r="J160" s="3">
        <f t="shared" ca="1" si="15"/>
        <v>150.7199363209819</v>
      </c>
      <c r="M160" s="3"/>
      <c r="O160" s="2">
        <v>146</v>
      </c>
      <c r="P160" s="16">
        <f t="shared" ca="1" si="14"/>
        <v>100</v>
      </c>
      <c r="Q160" s="26">
        <f t="shared" si="11"/>
        <v>46320</v>
      </c>
    </row>
    <row r="161" spans="3:17" ht="13.5">
      <c r="C161" s="2">
        <v>147</v>
      </c>
      <c r="D161" s="26">
        <f t="shared" si="12"/>
        <v>46321</v>
      </c>
      <c r="E161" s="41">
        <f ca="1">鶏気温!A153</f>
        <v>16.5</v>
      </c>
      <c r="F161" s="68">
        <f ca="1">鶏モデル!F161</f>
        <v>18.211019201240347</v>
      </c>
      <c r="G161" s="41"/>
      <c r="H161" s="29"/>
      <c r="I161" s="3">
        <f t="shared" ca="1" si="10"/>
        <v>0.34444053820464399</v>
      </c>
      <c r="J161" s="3">
        <f t="shared" ca="1" si="15"/>
        <v>151.07337797537295</v>
      </c>
      <c r="M161" s="3"/>
      <c r="O161" s="2">
        <v>147</v>
      </c>
      <c r="P161" s="16">
        <f t="shared" ca="1" si="14"/>
        <v>100</v>
      </c>
      <c r="Q161" s="26">
        <f t="shared" si="11"/>
        <v>46321</v>
      </c>
    </row>
    <row r="162" spans="3:17" ht="13.5">
      <c r="C162" s="2">
        <v>148</v>
      </c>
      <c r="D162" s="26">
        <f t="shared" si="12"/>
        <v>46322</v>
      </c>
      <c r="E162" s="41">
        <f ca="1">鶏気温!A154</f>
        <v>16.3</v>
      </c>
      <c r="F162" s="68">
        <f ca="1">鶏モデル!F162</f>
        <v>18.061292626971635</v>
      </c>
      <c r="G162" s="41"/>
      <c r="H162" s="29"/>
      <c r="I162" s="3">
        <f t="shared" ca="1" si="10"/>
        <v>0.33565668144453559</v>
      </c>
      <c r="J162" s="3">
        <f t="shared" ca="1" si="15"/>
        <v>151.4178185135776</v>
      </c>
      <c r="M162" s="3"/>
      <c r="O162" s="2">
        <v>148</v>
      </c>
      <c r="P162" s="16">
        <f t="shared" ca="1" si="14"/>
        <v>100</v>
      </c>
      <c r="Q162" s="26">
        <f t="shared" si="11"/>
        <v>46322</v>
      </c>
    </row>
    <row r="163" spans="3:17" ht="13.5">
      <c r="C163" s="2">
        <v>149</v>
      </c>
      <c r="D163" s="26">
        <f t="shared" si="12"/>
        <v>46323</v>
      </c>
      <c r="E163" s="41">
        <f ca="1">鶏気温!A155</f>
        <v>16.100000000000001</v>
      </c>
      <c r="F163" s="68">
        <f ca="1">鶏モデル!F163</f>
        <v>17.911566052702931</v>
      </c>
      <c r="G163" s="41"/>
      <c r="H163" s="29"/>
      <c r="I163" s="3">
        <f t="shared" ca="1" si="10"/>
        <v>0.32708513799563654</v>
      </c>
      <c r="J163" s="3">
        <f t="shared" ca="1" si="15"/>
        <v>151.75347519502213</v>
      </c>
      <c r="M163" s="3"/>
      <c r="O163" s="2">
        <v>149</v>
      </c>
      <c r="P163" s="16">
        <f t="shared" ca="1" si="14"/>
        <v>100</v>
      </c>
      <c r="Q163" s="26">
        <f t="shared" si="11"/>
        <v>46323</v>
      </c>
    </row>
    <row r="164" spans="3:17" ht="13.5">
      <c r="C164" s="2">
        <v>150</v>
      </c>
      <c r="D164" s="26">
        <f t="shared" si="12"/>
        <v>46324</v>
      </c>
      <c r="E164" s="41">
        <f ca="1">鶏気温!A156</f>
        <v>15.9</v>
      </c>
      <c r="F164" s="68">
        <f ca="1">鶏モデル!F164</f>
        <v>17.761839478434219</v>
      </c>
      <c r="G164" s="41"/>
      <c r="H164" s="29"/>
      <c r="I164" s="3">
        <f t="shared" ca="1" si="10"/>
        <v>0.31872106732658312</v>
      </c>
      <c r="J164" s="3">
        <f t="shared" ca="1" si="15"/>
        <v>152.08056033301776</v>
      </c>
      <c r="M164" s="3"/>
      <c r="O164" s="2">
        <v>150</v>
      </c>
      <c r="P164" s="16">
        <f t="shared" ca="1" si="14"/>
        <v>100</v>
      </c>
      <c r="Q164" s="26">
        <f t="shared" si="11"/>
        <v>46324</v>
      </c>
    </row>
    <row r="165" spans="3:17" ht="13.5">
      <c r="C165" s="2">
        <v>151</v>
      </c>
      <c r="D165" s="26">
        <f t="shared" si="12"/>
        <v>46325</v>
      </c>
      <c r="E165" s="41">
        <f ca="1">鶏気温!A157</f>
        <v>15.7</v>
      </c>
      <c r="F165" s="68">
        <f ca="1">鶏モデル!F165</f>
        <v>17.612112904165514</v>
      </c>
      <c r="G165" s="41"/>
      <c r="H165" s="29"/>
      <c r="I165" s="3">
        <f t="shared" ca="1" si="10"/>
        <v>0.31055973239181139</v>
      </c>
      <c r="J165" s="3">
        <f t="shared" ca="1" si="15"/>
        <v>152.39928140034434</v>
      </c>
      <c r="M165" s="3"/>
      <c r="O165" s="2">
        <v>151</v>
      </c>
      <c r="P165" s="16">
        <f t="shared" ca="1" si="14"/>
        <v>100</v>
      </c>
      <c r="Q165" s="26">
        <f t="shared" si="11"/>
        <v>46325</v>
      </c>
    </row>
    <row r="166" spans="3:17" ht="13.5">
      <c r="C166" s="2">
        <v>152</v>
      </c>
      <c r="D166" s="26">
        <f t="shared" si="12"/>
        <v>46326</v>
      </c>
      <c r="E166" s="41">
        <f ca="1">鶏気温!A158</f>
        <v>15.5</v>
      </c>
      <c r="F166" s="68">
        <f ca="1">鶏モデル!F166</f>
        <v>17.462386329896802</v>
      </c>
      <c r="G166" s="41"/>
      <c r="H166" s="29"/>
      <c r="I166" s="3">
        <f t="shared" ca="1" si="10"/>
        <v>0.30259649757206442</v>
      </c>
      <c r="J166" s="3">
        <f t="shared" ca="1" si="15"/>
        <v>152.70984113273616</v>
      </c>
      <c r="M166" s="3"/>
      <c r="O166" s="2">
        <v>152</v>
      </c>
      <c r="P166" s="16">
        <f t="shared" ca="1" si="14"/>
        <v>100</v>
      </c>
      <c r="Q166" s="26">
        <f t="shared" si="11"/>
        <v>46326</v>
      </c>
    </row>
    <row r="167" spans="3:17" ht="13.5">
      <c r="C167" s="2">
        <v>153</v>
      </c>
      <c r="D167" s="26">
        <f t="shared" si="12"/>
        <v>46327</v>
      </c>
      <c r="E167" s="41">
        <f ca="1">鶏気温!A159</f>
        <v>15.3</v>
      </c>
      <c r="F167" s="68">
        <f ca="1">鶏モデル!F167</f>
        <v>17.312659755628097</v>
      </c>
      <c r="G167" s="41"/>
      <c r="H167" s="29"/>
      <c r="I167" s="3">
        <f t="shared" ca="1" si="10"/>
        <v>0.29482682665269472</v>
      </c>
      <c r="J167" s="3">
        <f t="shared" ca="1" si="15"/>
        <v>153.01243763030823</v>
      </c>
      <c r="M167" s="3"/>
      <c r="O167" s="2">
        <v>153</v>
      </c>
      <c r="P167" s="16">
        <f t="shared" ca="1" si="14"/>
        <v>100</v>
      </c>
      <c r="Q167" s="26">
        <f t="shared" si="11"/>
        <v>46327</v>
      </c>
    </row>
    <row r="168" spans="3:17" ht="13.5">
      <c r="C168" s="2">
        <v>154</v>
      </c>
      <c r="D168" s="26">
        <f t="shared" si="12"/>
        <v>46328</v>
      </c>
      <c r="E168" s="41">
        <f ca="1">鶏気温!A160</f>
        <v>15.1</v>
      </c>
      <c r="F168" s="68">
        <f ca="1">鶏モデル!F168</f>
        <v>17.162933181359385</v>
      </c>
      <c r="G168" s="41"/>
      <c r="H168" s="27"/>
      <c r="I168" s="3">
        <f t="shared" ca="1" si="10"/>
        <v>0.28724628083913212</v>
      </c>
      <c r="J168" s="3">
        <f t="shared" ca="1" si="15"/>
        <v>153.30726445696092</v>
      </c>
      <c r="M168" s="3"/>
      <c r="O168" s="2">
        <v>154</v>
      </c>
      <c r="P168" s="16">
        <f t="shared" ca="1" si="14"/>
        <v>100</v>
      </c>
      <c r="Q168" s="26">
        <f t="shared" si="11"/>
        <v>46328</v>
      </c>
    </row>
    <row r="169" spans="3:17" ht="13.5">
      <c r="C169" s="2">
        <v>155</v>
      </c>
      <c r="D169" s="26">
        <f t="shared" si="12"/>
        <v>46329</v>
      </c>
      <c r="E169" s="41">
        <f ca="1">鶏気温!A161</f>
        <v>15</v>
      </c>
      <c r="F169" s="68">
        <f ca="1">鶏モデル!F169</f>
        <v>17.088069894225036</v>
      </c>
      <c r="G169" s="41"/>
      <c r="H169" s="27"/>
      <c r="I169" s="3">
        <f t="shared" ca="1" si="10"/>
        <v>0.28352556888190011</v>
      </c>
      <c r="J169" s="3">
        <f t="shared" ca="1" si="15"/>
        <v>153.59451073780005</v>
      </c>
      <c r="M169" s="3"/>
      <c r="O169" s="2">
        <v>155</v>
      </c>
      <c r="P169" s="16">
        <f t="shared" ca="1" si="14"/>
        <v>100</v>
      </c>
      <c r="Q169" s="26">
        <f t="shared" si="11"/>
        <v>46329</v>
      </c>
    </row>
    <row r="170" spans="3:17" ht="13.5">
      <c r="C170" s="2">
        <v>156</v>
      </c>
      <c r="D170" s="26">
        <f t="shared" si="12"/>
        <v>46330</v>
      </c>
      <c r="E170" s="41">
        <f ca="1">鶏気温!A162</f>
        <v>14.8</v>
      </c>
      <c r="F170" s="68">
        <f ca="1">鶏モデル!F170</f>
        <v>16.938343319956324</v>
      </c>
      <c r="G170" s="41"/>
      <c r="H170" s="27"/>
      <c r="I170" s="3">
        <f t="shared" ca="1" si="10"/>
        <v>0.27622059630862111</v>
      </c>
      <c r="J170" s="3">
        <f t="shared" ca="1" si="15"/>
        <v>153.87803630668196</v>
      </c>
      <c r="M170" s="3"/>
      <c r="O170" s="2">
        <v>156</v>
      </c>
      <c r="P170" s="16">
        <f t="shared" ca="1" si="14"/>
        <v>100</v>
      </c>
      <c r="Q170" s="26">
        <f t="shared" si="11"/>
        <v>46330</v>
      </c>
    </row>
    <row r="171" spans="3:17" ht="13.5">
      <c r="C171" s="2">
        <v>157</v>
      </c>
      <c r="D171" s="26">
        <f t="shared" si="12"/>
        <v>46331</v>
      </c>
      <c r="E171" s="41">
        <f ca="1">鶏気温!A163</f>
        <v>14.6</v>
      </c>
      <c r="F171" s="68">
        <f ca="1">鶏モデル!F171</f>
        <v>16.788616745687619</v>
      </c>
      <c r="G171" s="41"/>
      <c r="H171" s="27"/>
      <c r="I171" s="3">
        <f t="shared" ca="1" si="10"/>
        <v>0.26909406537214858</v>
      </c>
      <c r="J171" s="3">
        <f t="shared" ca="1" si="15"/>
        <v>154.1542569029906</v>
      </c>
      <c r="M171" s="3"/>
      <c r="O171" s="2">
        <v>157</v>
      </c>
      <c r="P171" s="16">
        <f t="shared" ca="1" si="14"/>
        <v>100</v>
      </c>
      <c r="Q171" s="26">
        <f t="shared" si="11"/>
        <v>46331</v>
      </c>
    </row>
    <row r="172" spans="3:17" ht="13.5">
      <c r="C172" s="2">
        <v>158</v>
      </c>
      <c r="D172" s="26">
        <f t="shared" si="12"/>
        <v>46332</v>
      </c>
      <c r="E172" s="41">
        <f ca="1">鶏気温!A164</f>
        <v>14.5</v>
      </c>
      <c r="F172" s="68">
        <f ca="1">鶏モデル!F172</f>
        <v>16.713753458553263</v>
      </c>
      <c r="G172" s="41"/>
      <c r="H172" s="27"/>
      <c r="I172" s="3">
        <f t="shared" ca="1" si="10"/>
        <v>0.26559642673185613</v>
      </c>
      <c r="J172" s="3">
        <f t="shared" ca="1" si="15"/>
        <v>154.42335096836274</v>
      </c>
      <c r="M172" s="3"/>
      <c r="O172" s="2">
        <v>158</v>
      </c>
      <c r="P172" s="16">
        <f t="shared" ca="1" si="14"/>
        <v>100</v>
      </c>
      <c r="Q172" s="26">
        <f t="shared" si="11"/>
        <v>46332</v>
      </c>
    </row>
    <row r="173" spans="3:17" ht="13.5">
      <c r="C173" s="2">
        <v>159</v>
      </c>
      <c r="D173" s="26">
        <f t="shared" si="12"/>
        <v>46333</v>
      </c>
      <c r="E173" s="41">
        <f ca="1">鶏気温!A165</f>
        <v>14.3</v>
      </c>
      <c r="F173" s="68">
        <f ca="1">鶏モデル!F173</f>
        <v>16.564026884284555</v>
      </c>
      <c r="G173" s="41"/>
      <c r="H173" s="27"/>
      <c r="I173" s="3">
        <f t="shared" ca="1" si="10"/>
        <v>0.25872987436801309</v>
      </c>
      <c r="J173" s="3">
        <f t="shared" ca="1" si="15"/>
        <v>154.6889473950946</v>
      </c>
      <c r="M173" s="3"/>
      <c r="O173" s="2">
        <v>159</v>
      </c>
      <c r="P173" s="16">
        <f t="shared" ca="1" si="14"/>
        <v>100</v>
      </c>
      <c r="Q173" s="26">
        <f t="shared" si="11"/>
        <v>46333</v>
      </c>
    </row>
    <row r="174" spans="3:17" ht="13.5">
      <c r="C174" s="2">
        <v>160</v>
      </c>
      <c r="D174" s="26">
        <f t="shared" si="12"/>
        <v>46334</v>
      </c>
      <c r="E174" s="41">
        <f ca="1">鶏気温!A166</f>
        <v>14.1</v>
      </c>
      <c r="F174" s="68">
        <f ca="1">鶏モデル!F174</f>
        <v>16.414300310015847</v>
      </c>
      <c r="G174" s="41"/>
      <c r="H174" s="27"/>
      <c r="I174" s="3">
        <f t="shared" ca="1" si="10"/>
        <v>0.25203164750354418</v>
      </c>
      <c r="J174" s="3">
        <f t="shared" ca="1" si="15"/>
        <v>154.94767726946262</v>
      </c>
      <c r="M174" s="3"/>
      <c r="O174" s="2">
        <v>160</v>
      </c>
      <c r="P174" s="16">
        <f t="shared" ca="1" si="14"/>
        <v>100</v>
      </c>
      <c r="Q174" s="26">
        <f t="shared" si="11"/>
        <v>46334</v>
      </c>
    </row>
    <row r="175" spans="3:17" ht="13.5">
      <c r="C175" s="2">
        <v>161</v>
      </c>
      <c r="D175" s="26">
        <f t="shared" si="12"/>
        <v>46335</v>
      </c>
      <c r="E175" s="41">
        <f ca="1">鶏気温!A167</f>
        <v>13.9</v>
      </c>
      <c r="F175" s="68">
        <f ca="1">鶏モデル!F175</f>
        <v>16.264573735747138</v>
      </c>
      <c r="G175" s="41"/>
      <c r="H175" s="27"/>
      <c r="I175" s="3">
        <f t="shared" ca="1" si="10"/>
        <v>0.24549785219313777</v>
      </c>
      <c r="J175" s="3">
        <f t="shared" ca="1" si="15"/>
        <v>155.19970891696616</v>
      </c>
      <c r="M175" s="3"/>
      <c r="O175" s="2">
        <v>161</v>
      </c>
      <c r="P175" s="16">
        <f t="shared" ca="1" si="14"/>
        <v>100</v>
      </c>
      <c r="Q175" s="26">
        <f t="shared" si="11"/>
        <v>46335</v>
      </c>
    </row>
    <row r="176" spans="3:17" ht="13.5">
      <c r="C176" s="2">
        <v>162</v>
      </c>
      <c r="D176" s="26">
        <f t="shared" si="12"/>
        <v>46336</v>
      </c>
      <c r="E176" s="41" t="e">
        <f ca="1">鶏気温!A168</f>
        <v>#N/A</v>
      </c>
      <c r="F176" s="68" t="e">
        <f ca="1">鶏モデル!F176</f>
        <v>#N/A</v>
      </c>
      <c r="G176" s="41"/>
      <c r="H176" s="27"/>
      <c r="I176" s="3" t="e">
        <f t="shared" ca="1" si="10"/>
        <v>#N/A</v>
      </c>
      <c r="J176" s="3">
        <f t="shared" ca="1" si="15"/>
        <v>155.44520676915928</v>
      </c>
      <c r="M176" s="3"/>
      <c r="O176" s="2">
        <v>162</v>
      </c>
      <c r="P176" s="16">
        <f t="shared" ca="1" si="14"/>
        <v>100</v>
      </c>
      <c r="Q176" s="26">
        <f t="shared" si="11"/>
        <v>46336</v>
      </c>
    </row>
    <row r="177" spans="3:17" ht="13.5">
      <c r="C177" s="2">
        <v>163</v>
      </c>
      <c r="D177" s="26">
        <f t="shared" si="12"/>
        <v>46337</v>
      </c>
      <c r="E177" s="41" t="e">
        <f ca="1">鶏気温!A169</f>
        <v>#N/A</v>
      </c>
      <c r="F177" s="68" t="e">
        <f ca="1">鶏モデル!F177</f>
        <v>#N/A</v>
      </c>
      <c r="G177" s="41"/>
      <c r="H177" s="27"/>
      <c r="I177" s="3" t="e">
        <f t="shared" ca="1" si="10"/>
        <v>#N/A</v>
      </c>
      <c r="J177" s="3" t="e">
        <f t="shared" ca="1" si="15"/>
        <v>#N/A</v>
      </c>
      <c r="M177" s="3"/>
      <c r="O177" s="2">
        <v>163</v>
      </c>
      <c r="P177" s="16" t="e">
        <f t="shared" ca="1" si="14"/>
        <v>#N/A</v>
      </c>
      <c r="Q177" s="26">
        <f t="shared" si="11"/>
        <v>46337</v>
      </c>
    </row>
    <row r="178" spans="3:17" ht="13.5">
      <c r="C178" s="2">
        <v>164</v>
      </c>
      <c r="D178" s="26">
        <f t="shared" si="12"/>
        <v>46338</v>
      </c>
      <c r="E178" s="41" t="e">
        <f ca="1">鶏気温!A170</f>
        <v>#N/A</v>
      </c>
      <c r="F178" s="68" t="e">
        <f ca="1">鶏モデル!F178</f>
        <v>#N/A</v>
      </c>
      <c r="G178" s="41"/>
      <c r="H178" s="27"/>
      <c r="I178" s="3" t="e">
        <f t="shared" ca="1" si="10"/>
        <v>#N/A</v>
      </c>
      <c r="J178" s="3" t="e">
        <f t="shared" ca="1" si="15"/>
        <v>#N/A</v>
      </c>
      <c r="M178" s="3"/>
      <c r="O178" s="2">
        <v>164</v>
      </c>
      <c r="P178" s="16" t="e">
        <f t="shared" ca="1" si="14"/>
        <v>#N/A</v>
      </c>
      <c r="Q178" s="26">
        <f t="shared" si="11"/>
        <v>46338</v>
      </c>
    </row>
    <row r="179" spans="3:17" ht="13.5">
      <c r="C179" s="2">
        <v>165</v>
      </c>
      <c r="D179" s="26">
        <f t="shared" si="12"/>
        <v>46339</v>
      </c>
      <c r="E179" s="41" t="e">
        <f ca="1">鶏気温!A171</f>
        <v>#N/A</v>
      </c>
      <c r="F179" s="68" t="e">
        <f ca="1">鶏モデル!F179</f>
        <v>#N/A</v>
      </c>
      <c r="G179" s="41"/>
      <c r="H179" s="27"/>
      <c r="I179" s="3" t="e">
        <f t="shared" ca="1" si="10"/>
        <v>#N/A</v>
      </c>
      <c r="J179" s="3" t="e">
        <f t="shared" ca="1" si="15"/>
        <v>#N/A</v>
      </c>
      <c r="M179" s="3"/>
      <c r="O179" s="2">
        <v>165</v>
      </c>
      <c r="P179" s="16" t="e">
        <f t="shared" ca="1" si="14"/>
        <v>#N/A</v>
      </c>
      <c r="Q179" s="26">
        <f t="shared" si="11"/>
        <v>46339</v>
      </c>
    </row>
    <row r="180" spans="3:17" ht="13.5">
      <c r="C180" s="2">
        <v>166</v>
      </c>
      <c r="D180" s="26">
        <f t="shared" si="12"/>
        <v>46340</v>
      </c>
      <c r="E180" s="41" t="e">
        <f ca="1">鶏気温!A172</f>
        <v>#N/A</v>
      </c>
      <c r="F180" s="68" t="e">
        <f ca="1">鶏モデル!F180</f>
        <v>#N/A</v>
      </c>
      <c r="G180" s="41"/>
      <c r="H180" s="27"/>
      <c r="I180" s="3" t="e">
        <f t="shared" ca="1" si="10"/>
        <v>#N/A</v>
      </c>
      <c r="J180" s="3" t="e">
        <f t="shared" ca="1" si="15"/>
        <v>#N/A</v>
      </c>
      <c r="M180" s="3"/>
      <c r="O180" s="2">
        <v>166</v>
      </c>
      <c r="P180" s="16" t="e">
        <f t="shared" ca="1" si="14"/>
        <v>#N/A</v>
      </c>
      <c r="Q180" s="26">
        <f t="shared" si="11"/>
        <v>46340</v>
      </c>
    </row>
    <row r="181" spans="3:17" ht="13.5">
      <c r="C181" s="2">
        <v>167</v>
      </c>
      <c r="D181" s="26">
        <f t="shared" si="12"/>
        <v>46341</v>
      </c>
      <c r="E181" s="41" t="e">
        <f ca="1">鶏気温!A173</f>
        <v>#N/A</v>
      </c>
      <c r="F181" s="68" t="e">
        <f ca="1">鶏モデル!F181</f>
        <v>#N/A</v>
      </c>
      <c r="G181" s="41"/>
      <c r="H181" s="27"/>
      <c r="I181" s="3" t="e">
        <f t="shared" ca="1" si="10"/>
        <v>#N/A</v>
      </c>
      <c r="J181" s="3" t="e">
        <f t="shared" ca="1" si="15"/>
        <v>#N/A</v>
      </c>
      <c r="M181" s="3"/>
      <c r="O181" s="2">
        <v>167</v>
      </c>
      <c r="P181" s="16" t="e">
        <f t="shared" ca="1" si="14"/>
        <v>#N/A</v>
      </c>
      <c r="Q181" s="26">
        <f t="shared" si="11"/>
        <v>46341</v>
      </c>
    </row>
    <row r="182" spans="3:17" ht="13.5">
      <c r="C182" s="2">
        <v>168</v>
      </c>
      <c r="D182" s="26">
        <f t="shared" si="12"/>
        <v>46342</v>
      </c>
      <c r="E182" s="41" t="e">
        <f ca="1">鶏気温!A174</f>
        <v>#N/A</v>
      </c>
      <c r="F182" s="68" t="e">
        <f ca="1">鶏モデル!F182</f>
        <v>#N/A</v>
      </c>
      <c r="G182" s="41"/>
      <c r="H182" s="27"/>
      <c r="I182" s="3" t="e">
        <f t="shared" ca="1" si="10"/>
        <v>#N/A</v>
      </c>
      <c r="J182" s="3" t="e">
        <f t="shared" ca="1" si="15"/>
        <v>#N/A</v>
      </c>
      <c r="M182" s="3"/>
      <c r="O182" s="2">
        <v>168</v>
      </c>
      <c r="P182" s="16" t="e">
        <f t="shared" ca="1" si="14"/>
        <v>#N/A</v>
      </c>
      <c r="Q182" s="26">
        <f t="shared" si="11"/>
        <v>46342</v>
      </c>
    </row>
    <row r="183" spans="3:17" ht="13.5">
      <c r="C183" s="2">
        <v>169</v>
      </c>
      <c r="D183" s="26">
        <f t="shared" si="12"/>
        <v>46343</v>
      </c>
      <c r="E183" s="41" t="e">
        <f ca="1">鶏気温!A175</f>
        <v>#N/A</v>
      </c>
      <c r="F183" s="68" t="e">
        <f ca="1">鶏モデル!F183</f>
        <v>#N/A</v>
      </c>
      <c r="G183" s="41"/>
      <c r="H183" s="27"/>
      <c r="I183" s="3" t="e">
        <f t="shared" ca="1" si="10"/>
        <v>#N/A</v>
      </c>
      <c r="J183" s="3" t="e">
        <f t="shared" ca="1" si="15"/>
        <v>#N/A</v>
      </c>
      <c r="M183" s="3"/>
      <c r="O183" s="2">
        <v>169</v>
      </c>
      <c r="P183" s="16" t="e">
        <f t="shared" ca="1" si="14"/>
        <v>#N/A</v>
      </c>
      <c r="Q183" s="26">
        <f t="shared" si="11"/>
        <v>46343</v>
      </c>
    </row>
    <row r="184" spans="3:17" ht="13.5">
      <c r="C184" s="2">
        <v>170</v>
      </c>
      <c r="D184" s="26">
        <f t="shared" si="12"/>
        <v>46344</v>
      </c>
      <c r="E184" s="41" t="e">
        <f ca="1">鶏気温!A176</f>
        <v>#N/A</v>
      </c>
      <c r="F184" s="68" t="e">
        <f ca="1">鶏モデル!F184</f>
        <v>#N/A</v>
      </c>
      <c r="G184" s="41"/>
      <c r="H184" s="27"/>
      <c r="I184" s="3" t="e">
        <f t="shared" ca="1" si="10"/>
        <v>#N/A</v>
      </c>
      <c r="J184" s="3" t="e">
        <f t="shared" ca="1" si="15"/>
        <v>#N/A</v>
      </c>
      <c r="M184" s="3"/>
      <c r="O184" s="2">
        <v>170</v>
      </c>
      <c r="P184" s="16" t="e">
        <f t="shared" ca="1" si="14"/>
        <v>#N/A</v>
      </c>
      <c r="Q184" s="26">
        <f t="shared" si="11"/>
        <v>46344</v>
      </c>
    </row>
    <row r="185" spans="3:17" ht="13.5">
      <c r="C185" s="2">
        <v>171</v>
      </c>
      <c r="D185" s="26">
        <f t="shared" si="12"/>
        <v>46345</v>
      </c>
      <c r="E185" s="41" t="e">
        <f ca="1">鶏気温!A177</f>
        <v>#N/A</v>
      </c>
      <c r="F185" s="68" t="e">
        <f ca="1">鶏モデル!F185</f>
        <v>#N/A</v>
      </c>
      <c r="G185" s="41"/>
      <c r="H185" s="27"/>
      <c r="I185" s="3" t="e">
        <f t="shared" ca="1" si="10"/>
        <v>#N/A</v>
      </c>
      <c r="J185" s="3" t="e">
        <f t="shared" ca="1" si="15"/>
        <v>#N/A</v>
      </c>
      <c r="M185" s="3"/>
      <c r="O185" s="2">
        <v>171</v>
      </c>
      <c r="P185" s="16" t="e">
        <f t="shared" ca="1" si="14"/>
        <v>#N/A</v>
      </c>
      <c r="Q185" s="26">
        <f t="shared" si="11"/>
        <v>46345</v>
      </c>
    </row>
    <row r="186" spans="3:17" ht="13.5">
      <c r="C186" s="2">
        <v>172</v>
      </c>
      <c r="D186" s="26">
        <f t="shared" si="12"/>
        <v>46346</v>
      </c>
      <c r="E186" s="41" t="e">
        <f ca="1">鶏気温!A178</f>
        <v>#N/A</v>
      </c>
      <c r="F186" s="68" t="e">
        <f ca="1">鶏モデル!F186</f>
        <v>#N/A</v>
      </c>
      <c r="G186" s="41"/>
      <c r="H186" s="27"/>
      <c r="I186" s="3" t="e">
        <f t="shared" ca="1" si="10"/>
        <v>#N/A</v>
      </c>
      <c r="J186" s="3" t="e">
        <f t="shared" ca="1" si="15"/>
        <v>#N/A</v>
      </c>
      <c r="M186" s="3"/>
      <c r="O186" s="2">
        <v>172</v>
      </c>
      <c r="P186" s="16" t="e">
        <f t="shared" ca="1" si="14"/>
        <v>#N/A</v>
      </c>
      <c r="Q186" s="26">
        <f t="shared" si="11"/>
        <v>46346</v>
      </c>
    </row>
    <row r="187" spans="3:17" ht="13.5">
      <c r="C187" s="2">
        <v>173</v>
      </c>
      <c r="D187" s="26">
        <f t="shared" si="12"/>
        <v>46347</v>
      </c>
      <c r="E187" s="41" t="e">
        <f ca="1">鶏気温!A179</f>
        <v>#N/A</v>
      </c>
      <c r="F187" s="68" t="e">
        <f ca="1">鶏モデル!F187</f>
        <v>#N/A</v>
      </c>
      <c r="G187" s="41"/>
      <c r="H187" s="27"/>
      <c r="I187" s="3" t="e">
        <f t="shared" ca="1" si="10"/>
        <v>#N/A</v>
      </c>
      <c r="J187" s="3" t="e">
        <f t="shared" ca="1" si="15"/>
        <v>#N/A</v>
      </c>
      <c r="M187" s="3"/>
      <c r="O187" s="2">
        <v>173</v>
      </c>
      <c r="P187" s="16" t="e">
        <f t="shared" ca="1" si="14"/>
        <v>#N/A</v>
      </c>
      <c r="Q187" s="26">
        <f t="shared" si="11"/>
        <v>46347</v>
      </c>
    </row>
    <row r="188" spans="3:17" ht="13.5">
      <c r="C188" s="2">
        <v>174</v>
      </c>
      <c r="D188" s="26">
        <f t="shared" si="12"/>
        <v>46348</v>
      </c>
      <c r="E188" s="41" t="e">
        <f ca="1">鶏気温!A180</f>
        <v>#N/A</v>
      </c>
      <c r="F188" s="68" t="e">
        <f ca="1">鶏モデル!F188</f>
        <v>#N/A</v>
      </c>
      <c r="G188" s="41"/>
      <c r="H188" s="27"/>
      <c r="I188" s="3" t="e">
        <f t="shared" ca="1" si="10"/>
        <v>#N/A</v>
      </c>
      <c r="J188" s="3" t="e">
        <f t="shared" ca="1" si="15"/>
        <v>#N/A</v>
      </c>
      <c r="M188" s="3"/>
      <c r="O188" s="2">
        <v>174</v>
      </c>
      <c r="P188" s="16" t="e">
        <f t="shared" ca="1" si="14"/>
        <v>#N/A</v>
      </c>
      <c r="Q188" s="26">
        <f t="shared" si="11"/>
        <v>46348</v>
      </c>
    </row>
    <row r="189" spans="3:17" ht="13.5">
      <c r="C189" s="2">
        <v>175</v>
      </c>
      <c r="D189" s="26">
        <f t="shared" si="12"/>
        <v>46349</v>
      </c>
      <c r="E189" s="41" t="e">
        <f ca="1">鶏気温!A181</f>
        <v>#N/A</v>
      </c>
      <c r="F189" s="68" t="e">
        <f ca="1">鶏モデル!F189</f>
        <v>#N/A</v>
      </c>
      <c r="G189" s="41"/>
      <c r="H189" s="27"/>
      <c r="I189" s="3" t="e">
        <f t="shared" ca="1" si="10"/>
        <v>#N/A</v>
      </c>
      <c r="J189" s="3" t="e">
        <f t="shared" ca="1" si="15"/>
        <v>#N/A</v>
      </c>
      <c r="M189" s="3"/>
      <c r="O189" s="2">
        <v>175</v>
      </c>
      <c r="P189" s="16" t="e">
        <f t="shared" ca="1" si="14"/>
        <v>#N/A</v>
      </c>
      <c r="Q189" s="26">
        <f t="shared" si="11"/>
        <v>46349</v>
      </c>
    </row>
    <row r="190" spans="3:17" ht="13.5">
      <c r="C190" s="2">
        <v>176</v>
      </c>
      <c r="D190" s="26">
        <f t="shared" si="12"/>
        <v>46350</v>
      </c>
      <c r="E190" s="41" t="e">
        <f ca="1">鶏気温!A182</f>
        <v>#N/A</v>
      </c>
      <c r="F190" s="68" t="e">
        <f ca="1">鶏モデル!F190</f>
        <v>#N/A</v>
      </c>
      <c r="G190" s="41"/>
      <c r="H190" s="27"/>
      <c r="I190" s="3" t="e">
        <f t="shared" ca="1" si="10"/>
        <v>#N/A</v>
      </c>
      <c r="J190" s="3" t="e">
        <f t="shared" ca="1" si="15"/>
        <v>#N/A</v>
      </c>
      <c r="M190" s="3"/>
      <c r="O190" s="2">
        <v>176</v>
      </c>
      <c r="P190" s="16" t="e">
        <f t="shared" ca="1" si="14"/>
        <v>#N/A</v>
      </c>
      <c r="Q190" s="26">
        <f t="shared" si="11"/>
        <v>46350</v>
      </c>
    </row>
    <row r="191" spans="3:17" ht="13.5">
      <c r="C191" s="2">
        <v>177</v>
      </c>
      <c r="D191" s="26">
        <f t="shared" si="12"/>
        <v>46351</v>
      </c>
      <c r="E191" s="41" t="e">
        <f ca="1">鶏気温!A183</f>
        <v>#N/A</v>
      </c>
      <c r="F191" s="68" t="e">
        <f ca="1">鶏モデル!F191</f>
        <v>#N/A</v>
      </c>
      <c r="G191" s="41"/>
      <c r="H191" s="27"/>
      <c r="I191" s="3" t="e">
        <f t="shared" ca="1" si="10"/>
        <v>#N/A</v>
      </c>
      <c r="J191" s="3" t="e">
        <f t="shared" ca="1" si="15"/>
        <v>#N/A</v>
      </c>
      <c r="M191" s="3"/>
      <c r="O191" s="2">
        <v>177</v>
      </c>
      <c r="P191" s="16" t="e">
        <f t="shared" ca="1" si="14"/>
        <v>#N/A</v>
      </c>
      <c r="Q191" s="26">
        <f t="shared" si="11"/>
        <v>46351</v>
      </c>
    </row>
    <row r="192" spans="3:17" ht="13.5">
      <c r="C192" s="2">
        <v>178</v>
      </c>
      <c r="D192" s="26">
        <f t="shared" si="12"/>
        <v>46352</v>
      </c>
      <c r="E192" s="41" t="e">
        <f ca="1">鶏気温!A184</f>
        <v>#N/A</v>
      </c>
      <c r="F192" s="68" t="e">
        <f ca="1">鶏モデル!F192</f>
        <v>#N/A</v>
      </c>
      <c r="G192" s="41"/>
      <c r="H192" s="27"/>
      <c r="I192" s="3" t="e">
        <f t="shared" ca="1" si="10"/>
        <v>#N/A</v>
      </c>
      <c r="J192" s="3" t="e">
        <f t="shared" ca="1" si="15"/>
        <v>#N/A</v>
      </c>
      <c r="M192" s="3"/>
      <c r="O192" s="2">
        <v>178</v>
      </c>
      <c r="P192" s="16" t="e">
        <f t="shared" ca="1" si="14"/>
        <v>#N/A</v>
      </c>
      <c r="Q192" s="26">
        <f t="shared" si="11"/>
        <v>46352</v>
      </c>
    </row>
    <row r="193" spans="3:21" ht="13.5">
      <c r="C193" s="2">
        <v>179</v>
      </c>
      <c r="D193" s="26">
        <f t="shared" si="12"/>
        <v>46353</v>
      </c>
      <c r="E193" s="41" t="e">
        <f ca="1">鶏気温!A185</f>
        <v>#N/A</v>
      </c>
      <c r="F193" s="68" t="e">
        <f ca="1">鶏モデル!F193</f>
        <v>#N/A</v>
      </c>
      <c r="G193" s="41"/>
      <c r="H193" s="27"/>
      <c r="I193" s="3" t="e">
        <f t="shared" ca="1" si="10"/>
        <v>#N/A</v>
      </c>
      <c r="J193" s="3" t="e">
        <f t="shared" ca="1" si="15"/>
        <v>#N/A</v>
      </c>
      <c r="M193" s="3"/>
      <c r="O193" s="2">
        <v>179</v>
      </c>
      <c r="P193" s="16" t="e">
        <f t="shared" ca="1" si="14"/>
        <v>#N/A</v>
      </c>
      <c r="Q193" s="26">
        <f t="shared" si="11"/>
        <v>46353</v>
      </c>
    </row>
    <row r="194" spans="3:21" ht="13.5">
      <c r="C194" s="2">
        <v>180</v>
      </c>
      <c r="D194" s="26">
        <f t="shared" si="12"/>
        <v>46354</v>
      </c>
      <c r="E194" s="41" t="e">
        <f ca="1">鶏気温!A186</f>
        <v>#N/A</v>
      </c>
      <c r="F194" s="68" t="e">
        <f ca="1">鶏モデル!F194</f>
        <v>#N/A</v>
      </c>
      <c r="G194" s="41"/>
      <c r="H194" s="27"/>
      <c r="I194" s="3" t="e">
        <f t="shared" ca="1" si="10"/>
        <v>#N/A</v>
      </c>
      <c r="J194" s="3" t="e">
        <f t="shared" ca="1" si="15"/>
        <v>#N/A</v>
      </c>
      <c r="M194" s="3"/>
      <c r="O194" s="2">
        <v>180</v>
      </c>
      <c r="P194" s="16" t="e">
        <f t="shared" ca="1" si="14"/>
        <v>#N/A</v>
      </c>
      <c r="Q194" s="26">
        <f t="shared" si="11"/>
        <v>46354</v>
      </c>
    </row>
    <row r="195" spans="3:21" ht="13.5">
      <c r="C195" s="2">
        <v>181</v>
      </c>
      <c r="D195" s="26">
        <f t="shared" si="12"/>
        <v>46355</v>
      </c>
      <c r="E195" s="41" t="e">
        <f ca="1">鶏気温!A187</f>
        <v>#N/A</v>
      </c>
      <c r="F195" s="68" t="e">
        <f ca="1">鶏モデル!F195</f>
        <v>#N/A</v>
      </c>
      <c r="G195" s="41"/>
      <c r="H195" s="27"/>
      <c r="I195" s="3" t="e">
        <f t="shared" ca="1" si="10"/>
        <v>#N/A</v>
      </c>
      <c r="J195" s="3" t="e">
        <f t="shared" ca="1" si="15"/>
        <v>#N/A</v>
      </c>
      <c r="M195" s="3"/>
      <c r="O195" s="2">
        <v>181</v>
      </c>
      <c r="P195" s="16" t="e">
        <f t="shared" ca="1" si="14"/>
        <v>#N/A</v>
      </c>
      <c r="Q195" s="26">
        <f t="shared" si="11"/>
        <v>46355</v>
      </c>
    </row>
    <row r="196" spans="3:21" ht="13.5">
      <c r="C196" s="2">
        <v>182</v>
      </c>
      <c r="D196" s="26">
        <f t="shared" si="12"/>
        <v>46356</v>
      </c>
      <c r="E196" s="41" t="e">
        <f ca="1">鶏気温!A188</f>
        <v>#N/A</v>
      </c>
      <c r="F196" s="68" t="e">
        <f ca="1">鶏モデル!F196</f>
        <v>#N/A</v>
      </c>
      <c r="G196" s="41"/>
      <c r="H196" s="27"/>
      <c r="I196" s="3" t="e">
        <f t="shared" ca="1" si="10"/>
        <v>#N/A</v>
      </c>
      <c r="J196" s="3" t="e">
        <f t="shared" ca="1" si="15"/>
        <v>#N/A</v>
      </c>
      <c r="M196" s="3"/>
      <c r="O196" s="2">
        <v>182</v>
      </c>
      <c r="P196" s="16" t="e">
        <f t="shared" ca="1" si="14"/>
        <v>#N/A</v>
      </c>
      <c r="Q196" s="26">
        <f t="shared" si="11"/>
        <v>46356</v>
      </c>
    </row>
    <row r="197" spans="3:21" ht="13.5">
      <c r="C197" s="2">
        <v>183</v>
      </c>
      <c r="D197" s="26">
        <f t="shared" si="12"/>
        <v>46357</v>
      </c>
      <c r="E197" s="41" t="e">
        <f ca="1">鶏気温!A189</f>
        <v>#N/A</v>
      </c>
      <c r="F197" s="68" t="e">
        <f ca="1">鶏モデル!F197</f>
        <v>#N/A</v>
      </c>
      <c r="G197" s="41"/>
      <c r="H197" s="27"/>
      <c r="I197" s="3" t="e">
        <f t="shared" ca="1" si="10"/>
        <v>#N/A</v>
      </c>
      <c r="J197" s="3" t="e">
        <f t="shared" ca="1" si="15"/>
        <v>#N/A</v>
      </c>
      <c r="M197" s="3"/>
      <c r="O197" s="2">
        <v>183</v>
      </c>
      <c r="P197" s="16" t="e">
        <f t="shared" ca="1" si="14"/>
        <v>#N/A</v>
      </c>
      <c r="Q197" s="26">
        <f t="shared" si="11"/>
        <v>46357</v>
      </c>
    </row>
    <row r="198" spans="3:21" ht="13.5">
      <c r="C198" s="2">
        <v>184</v>
      </c>
      <c r="D198" s="26">
        <f t="shared" si="12"/>
        <v>46358</v>
      </c>
      <c r="E198" s="41" t="e">
        <f ca="1">鶏気温!A190</f>
        <v>#N/A</v>
      </c>
      <c r="F198" s="68" t="e">
        <f ca="1">鶏モデル!F198</f>
        <v>#N/A</v>
      </c>
      <c r="G198" s="41"/>
      <c r="H198" s="27"/>
      <c r="I198" s="3" t="e">
        <f t="shared" ca="1" si="10"/>
        <v>#N/A</v>
      </c>
      <c r="J198" s="3" t="e">
        <f t="shared" ca="1" si="15"/>
        <v>#N/A</v>
      </c>
      <c r="M198" s="3"/>
      <c r="O198" s="2">
        <v>184</v>
      </c>
      <c r="P198" s="16" t="e">
        <f t="shared" ca="1" si="14"/>
        <v>#N/A</v>
      </c>
      <c r="Q198" s="26">
        <f t="shared" si="11"/>
        <v>46358</v>
      </c>
    </row>
    <row r="199" spans="3:21" ht="13.5">
      <c r="C199" s="2">
        <v>185</v>
      </c>
      <c r="D199" s="26">
        <f t="shared" si="12"/>
        <v>46359</v>
      </c>
      <c r="E199" s="41" t="e">
        <f ca="1">鶏気温!A191</f>
        <v>#N/A</v>
      </c>
      <c r="F199" s="68" t="e">
        <f ca="1">鶏モデル!F199</f>
        <v>#N/A</v>
      </c>
      <c r="G199" s="41"/>
      <c r="H199" s="27"/>
      <c r="I199" s="3" t="e">
        <f t="shared" ca="1" si="10"/>
        <v>#N/A</v>
      </c>
      <c r="J199" s="3" t="e">
        <f t="shared" ca="1" si="15"/>
        <v>#N/A</v>
      </c>
      <c r="M199" s="3"/>
      <c r="O199" s="2">
        <v>185</v>
      </c>
      <c r="P199" s="16" t="e">
        <f t="shared" ca="1" si="14"/>
        <v>#N/A</v>
      </c>
      <c r="Q199" s="26">
        <f t="shared" si="11"/>
        <v>46359</v>
      </c>
    </row>
    <row r="200" spans="3:21" ht="13.5">
      <c r="C200" s="2">
        <v>186</v>
      </c>
      <c r="D200" s="26">
        <f t="shared" si="12"/>
        <v>46360</v>
      </c>
      <c r="E200" s="41" t="e">
        <f ca="1">鶏気温!A192</f>
        <v>#N/A</v>
      </c>
      <c r="F200" s="68" t="e">
        <f ca="1">鶏モデル!F200</f>
        <v>#N/A</v>
      </c>
      <c r="G200" s="41"/>
      <c r="H200" s="27"/>
      <c r="I200" s="3" t="e">
        <f t="shared" ca="1" si="10"/>
        <v>#N/A</v>
      </c>
      <c r="J200" s="3" t="e">
        <f t="shared" ca="1" si="15"/>
        <v>#N/A</v>
      </c>
      <c r="M200" s="3"/>
      <c r="O200" s="2">
        <v>186</v>
      </c>
      <c r="P200" s="16" t="e">
        <f t="shared" ca="1" si="14"/>
        <v>#N/A</v>
      </c>
      <c r="Q200" s="26">
        <f t="shared" si="11"/>
        <v>46360</v>
      </c>
    </row>
    <row r="201" spans="3:21" ht="13.5">
      <c r="C201" s="2">
        <v>187</v>
      </c>
      <c r="D201" s="26">
        <f t="shared" si="12"/>
        <v>46361</v>
      </c>
      <c r="E201" s="41" t="e">
        <f ca="1">鶏気温!A193</f>
        <v>#N/A</v>
      </c>
      <c r="F201" s="68" t="e">
        <f ca="1">鶏モデル!F201</f>
        <v>#N/A</v>
      </c>
      <c r="G201" s="41"/>
      <c r="H201" s="27"/>
      <c r="I201" s="3" t="e">
        <f t="shared" ca="1" si="10"/>
        <v>#N/A</v>
      </c>
      <c r="J201" s="3" t="e">
        <f t="shared" ca="1" si="15"/>
        <v>#N/A</v>
      </c>
      <c r="M201" s="3"/>
      <c r="O201" s="2">
        <v>187</v>
      </c>
      <c r="P201" s="16" t="e">
        <f t="shared" ca="1" si="14"/>
        <v>#N/A</v>
      </c>
      <c r="Q201" s="26">
        <f t="shared" si="11"/>
        <v>46361</v>
      </c>
    </row>
    <row r="202" spans="3:21" ht="13.5">
      <c r="C202" s="2">
        <v>188</v>
      </c>
      <c r="D202" s="26">
        <f t="shared" si="12"/>
        <v>46362</v>
      </c>
      <c r="E202" s="41" t="e">
        <f ca="1">鶏気温!A194</f>
        <v>#N/A</v>
      </c>
      <c r="F202" s="68" t="e">
        <f ca="1">鶏モデル!F202</f>
        <v>#N/A</v>
      </c>
      <c r="G202" s="41"/>
      <c r="H202" s="27"/>
      <c r="I202" s="3" t="e">
        <f t="shared" ca="1" si="10"/>
        <v>#N/A</v>
      </c>
      <c r="J202" s="3" t="e">
        <f t="shared" ca="1" si="15"/>
        <v>#N/A</v>
      </c>
      <c r="M202" s="3"/>
      <c r="O202" s="2">
        <v>188</v>
      </c>
      <c r="P202" s="16" t="e">
        <f t="shared" ca="1" si="14"/>
        <v>#N/A</v>
      </c>
      <c r="Q202" s="26">
        <f t="shared" si="11"/>
        <v>46362</v>
      </c>
    </row>
    <row r="203" spans="3:21" ht="13.5">
      <c r="C203" s="2">
        <v>189</v>
      </c>
      <c r="D203" s="26">
        <f t="shared" si="12"/>
        <v>46363</v>
      </c>
      <c r="E203" s="41" t="e">
        <f ca="1">鶏気温!A195</f>
        <v>#N/A</v>
      </c>
      <c r="F203" s="68" t="e">
        <f ca="1">鶏モデル!F203</f>
        <v>#N/A</v>
      </c>
      <c r="G203" s="41"/>
      <c r="H203" s="27"/>
      <c r="I203" s="3" t="e">
        <f t="shared" ca="1" si="10"/>
        <v>#N/A</v>
      </c>
      <c r="J203" s="3" t="e">
        <f t="shared" ca="1" si="15"/>
        <v>#N/A</v>
      </c>
      <c r="M203" s="3"/>
      <c r="O203" s="2">
        <v>189</v>
      </c>
      <c r="P203" s="16" t="e">
        <f t="shared" ca="1" si="14"/>
        <v>#N/A</v>
      </c>
      <c r="Q203" s="26">
        <f t="shared" si="11"/>
        <v>46363</v>
      </c>
    </row>
    <row r="204" spans="3:21" ht="13.5">
      <c r="C204" s="2">
        <v>190</v>
      </c>
      <c r="D204" s="26">
        <f t="shared" si="12"/>
        <v>46364</v>
      </c>
      <c r="E204" s="41" t="e">
        <f ca="1">鶏気温!A196</f>
        <v>#N/A</v>
      </c>
      <c r="F204" s="68" t="e">
        <f ca="1">鶏モデル!F204</f>
        <v>#N/A</v>
      </c>
      <c r="G204" s="41"/>
      <c r="H204" s="27"/>
      <c r="I204" s="3" t="e">
        <f t="shared" ca="1" si="10"/>
        <v>#N/A</v>
      </c>
      <c r="J204" s="3" t="e">
        <f t="shared" ca="1" si="15"/>
        <v>#N/A</v>
      </c>
      <c r="M204" s="3"/>
      <c r="O204" s="2">
        <v>190</v>
      </c>
      <c r="P204" s="16" t="e">
        <f t="shared" ca="1" si="14"/>
        <v>#N/A</v>
      </c>
      <c r="Q204" s="26">
        <f t="shared" si="11"/>
        <v>46364</v>
      </c>
    </row>
    <row r="205" spans="3:21" ht="13.5">
      <c r="C205" s="2">
        <v>191</v>
      </c>
      <c r="D205" s="26">
        <f t="shared" si="12"/>
        <v>46365</v>
      </c>
      <c r="E205" s="41" t="e">
        <f ca="1">鶏気温!A197</f>
        <v>#N/A</v>
      </c>
      <c r="F205" s="68" t="e">
        <f ca="1">鶏モデル!F205</f>
        <v>#N/A</v>
      </c>
      <c r="G205" s="41"/>
      <c r="H205" s="27"/>
      <c r="I205" s="3" t="e">
        <f t="shared" ca="1" si="10"/>
        <v>#N/A</v>
      </c>
      <c r="J205" s="3" t="e">
        <f t="shared" ca="1" si="15"/>
        <v>#N/A</v>
      </c>
      <c r="M205" s="3"/>
      <c r="O205" s="2">
        <v>191</v>
      </c>
      <c r="P205" s="16" t="e">
        <f t="shared" ca="1" si="14"/>
        <v>#N/A</v>
      </c>
      <c r="Q205" s="26">
        <f t="shared" si="11"/>
        <v>46365</v>
      </c>
    </row>
    <row r="206" spans="3:21" ht="13.5">
      <c r="C206" s="2">
        <v>192</v>
      </c>
      <c r="D206" s="26">
        <f t="shared" si="12"/>
        <v>46366</v>
      </c>
      <c r="E206" s="41" t="e">
        <f ca="1">鶏気温!A198</f>
        <v>#N/A</v>
      </c>
      <c r="F206" s="68" t="e">
        <f ca="1">鶏モデル!F206</f>
        <v>#N/A</v>
      </c>
      <c r="G206" s="41"/>
      <c r="H206" s="27"/>
      <c r="I206" s="3" t="e">
        <f t="shared" ca="1" si="10"/>
        <v>#N/A</v>
      </c>
      <c r="J206" s="3" t="e">
        <f t="shared" ca="1" si="15"/>
        <v>#N/A</v>
      </c>
      <c r="M206" s="3"/>
      <c r="O206" s="2">
        <v>192</v>
      </c>
      <c r="P206" s="16" t="e">
        <f t="shared" ca="1" si="14"/>
        <v>#N/A</v>
      </c>
      <c r="Q206" s="26">
        <f t="shared" si="11"/>
        <v>46366</v>
      </c>
      <c r="U206" s="16"/>
    </row>
    <row r="207" spans="3:21" ht="13.5">
      <c r="C207" s="2">
        <v>193</v>
      </c>
      <c r="D207" s="26">
        <f t="shared" si="12"/>
        <v>46367</v>
      </c>
      <c r="E207" s="41" t="e">
        <f ca="1">鶏気温!A199</f>
        <v>#N/A</v>
      </c>
      <c r="F207" s="68" t="e">
        <f ca="1">鶏モデル!F207</f>
        <v>#N/A</v>
      </c>
      <c r="G207" s="41"/>
      <c r="H207" s="27"/>
      <c r="I207" s="3" t="e">
        <f t="shared" ref="I207:I270" ca="1" si="16">EXP($B$3*(E207-25)/(1.987*(273+E207)*298))</f>
        <v>#N/A</v>
      </c>
      <c r="J207" s="3" t="e">
        <f t="shared" ca="1" si="15"/>
        <v>#N/A</v>
      </c>
      <c r="M207" s="3"/>
      <c r="O207" s="2">
        <v>193</v>
      </c>
      <c r="P207" s="16" t="e">
        <f t="shared" ca="1" si="14"/>
        <v>#N/A</v>
      </c>
      <c r="Q207" s="26">
        <f t="shared" ref="Q207:Q270" si="17">D207</f>
        <v>46367</v>
      </c>
    </row>
    <row r="208" spans="3:21" ht="13.5">
      <c r="C208" s="2">
        <v>194</v>
      </c>
      <c r="D208" s="26">
        <f t="shared" ref="D208:D271" si="18">D207+1</f>
        <v>46368</v>
      </c>
      <c r="E208" s="41" t="e">
        <f ca="1">鶏気温!A200</f>
        <v>#N/A</v>
      </c>
      <c r="F208" s="68" t="e">
        <f ca="1">鶏モデル!F208</f>
        <v>#N/A</v>
      </c>
      <c r="G208" s="41"/>
      <c r="H208" s="27"/>
      <c r="I208" s="3" t="e">
        <f t="shared" ca="1" si="16"/>
        <v>#N/A</v>
      </c>
      <c r="J208" s="3" t="e">
        <f t="shared" ca="1" si="15"/>
        <v>#N/A</v>
      </c>
      <c r="M208" s="3"/>
      <c r="O208" s="2">
        <v>194</v>
      </c>
      <c r="P208" s="16" t="e">
        <f t="shared" ref="P208:P271" ca="1" si="19">$B$5*(1-EXP(-$B$7*J208))</f>
        <v>#N/A</v>
      </c>
      <c r="Q208" s="26">
        <f t="shared" si="17"/>
        <v>46368</v>
      </c>
    </row>
    <row r="209" spans="3:17" ht="13.5">
      <c r="C209" s="2">
        <v>195</v>
      </c>
      <c r="D209" s="26">
        <f t="shared" si="18"/>
        <v>46369</v>
      </c>
      <c r="E209" s="41" t="e">
        <f ca="1">鶏気温!A201</f>
        <v>#N/A</v>
      </c>
      <c r="F209" s="68" t="e">
        <f ca="1">鶏モデル!F209</f>
        <v>#N/A</v>
      </c>
      <c r="G209" s="41"/>
      <c r="H209" s="27"/>
      <c r="I209" s="3" t="e">
        <f t="shared" ca="1" si="16"/>
        <v>#N/A</v>
      </c>
      <c r="J209" s="3" t="e">
        <f t="shared" ca="1" si="15"/>
        <v>#N/A</v>
      </c>
      <c r="M209" s="3"/>
      <c r="O209" s="2">
        <v>195</v>
      </c>
      <c r="P209" s="16" t="e">
        <f t="shared" ca="1" si="19"/>
        <v>#N/A</v>
      </c>
      <c r="Q209" s="26">
        <f t="shared" si="17"/>
        <v>46369</v>
      </c>
    </row>
    <row r="210" spans="3:17" ht="13.5">
      <c r="C210" s="2">
        <v>196</v>
      </c>
      <c r="D210" s="26">
        <f t="shared" si="18"/>
        <v>46370</v>
      </c>
      <c r="E210" s="41" t="e">
        <f ca="1">鶏気温!A202</f>
        <v>#N/A</v>
      </c>
      <c r="F210" s="68" t="e">
        <f ca="1">鶏モデル!F210</f>
        <v>#N/A</v>
      </c>
      <c r="G210" s="41"/>
      <c r="H210" s="27"/>
      <c r="I210" s="3" t="e">
        <f t="shared" ca="1" si="16"/>
        <v>#N/A</v>
      </c>
      <c r="J210" s="3" t="e">
        <f t="shared" ca="1" si="15"/>
        <v>#N/A</v>
      </c>
      <c r="M210" s="3"/>
      <c r="O210" s="2">
        <v>196</v>
      </c>
      <c r="P210" s="16" t="e">
        <f t="shared" ca="1" si="19"/>
        <v>#N/A</v>
      </c>
      <c r="Q210" s="26">
        <f t="shared" si="17"/>
        <v>46370</v>
      </c>
    </row>
    <row r="211" spans="3:17" ht="13.5">
      <c r="C211" s="2">
        <v>197</v>
      </c>
      <c r="D211" s="26">
        <f t="shared" si="18"/>
        <v>46371</v>
      </c>
      <c r="E211" s="41" t="e">
        <f ca="1">鶏気温!A203</f>
        <v>#N/A</v>
      </c>
      <c r="F211" s="68" t="e">
        <f ca="1">鶏モデル!F211</f>
        <v>#N/A</v>
      </c>
      <c r="G211" s="41"/>
      <c r="H211" s="27"/>
      <c r="I211" s="3" t="e">
        <f t="shared" ca="1" si="16"/>
        <v>#N/A</v>
      </c>
      <c r="J211" s="3" t="e">
        <f t="shared" ca="1" si="15"/>
        <v>#N/A</v>
      </c>
      <c r="M211" s="3"/>
      <c r="O211" s="2">
        <v>197</v>
      </c>
      <c r="P211" s="16" t="e">
        <f t="shared" ca="1" si="19"/>
        <v>#N/A</v>
      </c>
      <c r="Q211" s="26">
        <f t="shared" si="17"/>
        <v>46371</v>
      </c>
    </row>
    <row r="212" spans="3:17" ht="13.5">
      <c r="C212" s="2">
        <v>198</v>
      </c>
      <c r="D212" s="26">
        <f t="shared" si="18"/>
        <v>46372</v>
      </c>
      <c r="E212" s="41" t="e">
        <f ca="1">鶏気温!A204</f>
        <v>#N/A</v>
      </c>
      <c r="F212" s="68" t="e">
        <f ca="1">鶏モデル!F212</f>
        <v>#N/A</v>
      </c>
      <c r="G212" s="41"/>
      <c r="H212" s="27"/>
      <c r="I212" s="3" t="e">
        <f t="shared" ca="1" si="16"/>
        <v>#N/A</v>
      </c>
      <c r="J212" s="3" t="e">
        <f t="shared" ca="1" si="15"/>
        <v>#N/A</v>
      </c>
      <c r="M212" s="3"/>
      <c r="O212" s="2">
        <v>198</v>
      </c>
      <c r="P212" s="16" t="e">
        <f t="shared" ca="1" si="19"/>
        <v>#N/A</v>
      </c>
      <c r="Q212" s="26">
        <f t="shared" si="17"/>
        <v>46372</v>
      </c>
    </row>
    <row r="213" spans="3:17" ht="13.5">
      <c r="C213" s="2">
        <v>199</v>
      </c>
      <c r="D213" s="26">
        <f t="shared" si="18"/>
        <v>46373</v>
      </c>
      <c r="E213" s="41" t="e">
        <f ca="1">鶏気温!A205</f>
        <v>#N/A</v>
      </c>
      <c r="F213" s="68" t="e">
        <f ca="1">鶏モデル!F213</f>
        <v>#N/A</v>
      </c>
      <c r="G213" s="41"/>
      <c r="H213" s="27"/>
      <c r="I213" s="3" t="e">
        <f t="shared" ca="1" si="16"/>
        <v>#N/A</v>
      </c>
      <c r="J213" s="3" t="e">
        <f t="shared" ref="J213:J276" ca="1" si="20">J212+I212</f>
        <v>#N/A</v>
      </c>
      <c r="M213" s="3"/>
      <c r="O213" s="2">
        <v>199</v>
      </c>
      <c r="P213" s="16" t="e">
        <f t="shared" ca="1" si="19"/>
        <v>#N/A</v>
      </c>
      <c r="Q213" s="26">
        <f t="shared" si="17"/>
        <v>46373</v>
      </c>
    </row>
    <row r="214" spans="3:17" ht="13.5">
      <c r="C214" s="2">
        <v>200</v>
      </c>
      <c r="D214" s="26">
        <f t="shared" si="18"/>
        <v>46374</v>
      </c>
      <c r="E214" s="41" t="e">
        <f ca="1">鶏気温!A206</f>
        <v>#N/A</v>
      </c>
      <c r="F214" s="68" t="e">
        <f ca="1">鶏モデル!F214</f>
        <v>#N/A</v>
      </c>
      <c r="G214" s="41"/>
      <c r="H214" s="27"/>
      <c r="I214" s="3" t="e">
        <f t="shared" ca="1" si="16"/>
        <v>#N/A</v>
      </c>
      <c r="J214" s="3" t="e">
        <f t="shared" ca="1" si="20"/>
        <v>#N/A</v>
      </c>
      <c r="M214" s="3"/>
      <c r="O214" s="2">
        <v>200</v>
      </c>
      <c r="P214" s="16" t="e">
        <f t="shared" ca="1" si="19"/>
        <v>#N/A</v>
      </c>
      <c r="Q214" s="26">
        <f t="shared" si="17"/>
        <v>46374</v>
      </c>
    </row>
    <row r="215" spans="3:17" ht="13.5">
      <c r="C215" s="2">
        <v>201</v>
      </c>
      <c r="D215" s="26">
        <f t="shared" si="18"/>
        <v>46375</v>
      </c>
      <c r="E215" s="41" t="e">
        <f ca="1">鶏気温!A207</f>
        <v>#N/A</v>
      </c>
      <c r="F215" s="68" t="e">
        <f ca="1">鶏モデル!F215</f>
        <v>#N/A</v>
      </c>
      <c r="G215" s="41"/>
      <c r="H215" s="27"/>
      <c r="I215" s="3" t="e">
        <f t="shared" ca="1" si="16"/>
        <v>#N/A</v>
      </c>
      <c r="J215" s="3" t="e">
        <f t="shared" ca="1" si="20"/>
        <v>#N/A</v>
      </c>
      <c r="M215" s="3"/>
      <c r="O215" s="2">
        <v>201</v>
      </c>
      <c r="P215" s="16" t="e">
        <f t="shared" ca="1" si="19"/>
        <v>#N/A</v>
      </c>
      <c r="Q215" s="26">
        <f t="shared" si="17"/>
        <v>46375</v>
      </c>
    </row>
    <row r="216" spans="3:17" ht="13.5">
      <c r="C216" s="2">
        <v>202</v>
      </c>
      <c r="D216" s="26">
        <f t="shared" si="18"/>
        <v>46376</v>
      </c>
      <c r="E216" s="41" t="e">
        <f ca="1">鶏気温!A208</f>
        <v>#N/A</v>
      </c>
      <c r="F216" s="68" t="e">
        <f ca="1">鶏モデル!F216</f>
        <v>#N/A</v>
      </c>
      <c r="G216" s="41"/>
      <c r="H216" s="27"/>
      <c r="I216" s="3" t="e">
        <f t="shared" ca="1" si="16"/>
        <v>#N/A</v>
      </c>
      <c r="J216" s="3" t="e">
        <f t="shared" ca="1" si="20"/>
        <v>#N/A</v>
      </c>
      <c r="M216" s="3"/>
      <c r="O216" s="2">
        <v>202</v>
      </c>
      <c r="P216" s="16" t="e">
        <f t="shared" ca="1" si="19"/>
        <v>#N/A</v>
      </c>
      <c r="Q216" s="26">
        <f t="shared" si="17"/>
        <v>46376</v>
      </c>
    </row>
    <row r="217" spans="3:17" ht="13.5">
      <c r="C217" s="2">
        <v>203</v>
      </c>
      <c r="D217" s="26">
        <f t="shared" si="18"/>
        <v>46377</v>
      </c>
      <c r="E217" s="41" t="e">
        <f ca="1">鶏気温!A209</f>
        <v>#N/A</v>
      </c>
      <c r="F217" s="68" t="e">
        <f ca="1">鶏モデル!F217</f>
        <v>#N/A</v>
      </c>
      <c r="G217" s="41"/>
      <c r="H217" s="27"/>
      <c r="I217" s="3" t="e">
        <f t="shared" ca="1" si="16"/>
        <v>#N/A</v>
      </c>
      <c r="J217" s="3" t="e">
        <f t="shared" ca="1" si="20"/>
        <v>#N/A</v>
      </c>
      <c r="M217" s="3"/>
      <c r="O217" s="2">
        <v>203</v>
      </c>
      <c r="P217" s="16" t="e">
        <f t="shared" ca="1" si="19"/>
        <v>#N/A</v>
      </c>
      <c r="Q217" s="26">
        <f t="shared" si="17"/>
        <v>46377</v>
      </c>
    </row>
    <row r="218" spans="3:17" ht="13.5">
      <c r="C218" s="2">
        <v>204</v>
      </c>
      <c r="D218" s="26">
        <f t="shared" si="18"/>
        <v>46378</v>
      </c>
      <c r="E218" s="41" t="e">
        <f ca="1">鶏気温!A210</f>
        <v>#N/A</v>
      </c>
      <c r="F218" s="68" t="e">
        <f ca="1">鶏モデル!F218</f>
        <v>#N/A</v>
      </c>
      <c r="G218" s="41"/>
      <c r="H218" s="27"/>
      <c r="I218" s="3" t="e">
        <f t="shared" ca="1" si="16"/>
        <v>#N/A</v>
      </c>
      <c r="J218" s="3" t="e">
        <f t="shared" ca="1" si="20"/>
        <v>#N/A</v>
      </c>
      <c r="M218" s="3"/>
      <c r="O218" s="2">
        <v>204</v>
      </c>
      <c r="P218" s="16" t="e">
        <f t="shared" ca="1" si="19"/>
        <v>#N/A</v>
      </c>
      <c r="Q218" s="26">
        <f t="shared" si="17"/>
        <v>46378</v>
      </c>
    </row>
    <row r="219" spans="3:17" ht="13.5">
      <c r="C219" s="2">
        <v>205</v>
      </c>
      <c r="D219" s="26">
        <f t="shared" si="18"/>
        <v>46379</v>
      </c>
      <c r="E219" s="41" t="e">
        <f ca="1">鶏気温!A211</f>
        <v>#N/A</v>
      </c>
      <c r="F219" s="68" t="e">
        <f ca="1">鶏モデル!F219</f>
        <v>#N/A</v>
      </c>
      <c r="G219" s="41"/>
      <c r="H219" s="27"/>
      <c r="I219" s="3" t="e">
        <f t="shared" ca="1" si="16"/>
        <v>#N/A</v>
      </c>
      <c r="J219" s="3" t="e">
        <f t="shared" ca="1" si="20"/>
        <v>#N/A</v>
      </c>
      <c r="M219" s="3"/>
      <c r="O219" s="2">
        <v>205</v>
      </c>
      <c r="P219" s="16" t="e">
        <f t="shared" ca="1" si="19"/>
        <v>#N/A</v>
      </c>
      <c r="Q219" s="26">
        <f t="shared" si="17"/>
        <v>46379</v>
      </c>
    </row>
    <row r="220" spans="3:17" ht="13.5">
      <c r="C220" s="2">
        <v>206</v>
      </c>
      <c r="D220" s="26">
        <f t="shared" si="18"/>
        <v>46380</v>
      </c>
      <c r="E220" s="41" t="e">
        <f ca="1">鶏気温!A212</f>
        <v>#N/A</v>
      </c>
      <c r="F220" s="68" t="e">
        <f ca="1">鶏モデル!F220</f>
        <v>#N/A</v>
      </c>
      <c r="G220" s="41"/>
      <c r="H220" s="27"/>
      <c r="I220" s="3" t="e">
        <f t="shared" ca="1" si="16"/>
        <v>#N/A</v>
      </c>
      <c r="J220" s="3" t="e">
        <f t="shared" ca="1" si="20"/>
        <v>#N/A</v>
      </c>
      <c r="M220" s="3"/>
      <c r="O220" s="2">
        <v>206</v>
      </c>
      <c r="P220" s="16" t="e">
        <f t="shared" ca="1" si="19"/>
        <v>#N/A</v>
      </c>
      <c r="Q220" s="26">
        <f t="shared" si="17"/>
        <v>46380</v>
      </c>
    </row>
    <row r="221" spans="3:17" ht="13.5">
      <c r="C221" s="2">
        <v>207</v>
      </c>
      <c r="D221" s="26">
        <f t="shared" si="18"/>
        <v>46381</v>
      </c>
      <c r="E221" s="41" t="e">
        <f ca="1">鶏気温!A213</f>
        <v>#N/A</v>
      </c>
      <c r="F221" s="68" t="e">
        <f ca="1">鶏モデル!F221</f>
        <v>#N/A</v>
      </c>
      <c r="G221" s="41"/>
      <c r="H221" s="27"/>
      <c r="I221" s="3" t="e">
        <f t="shared" ca="1" si="16"/>
        <v>#N/A</v>
      </c>
      <c r="J221" s="3" t="e">
        <f t="shared" ca="1" si="20"/>
        <v>#N/A</v>
      </c>
      <c r="M221" s="3"/>
      <c r="O221" s="2">
        <v>207</v>
      </c>
      <c r="P221" s="16" t="e">
        <f t="shared" ca="1" si="19"/>
        <v>#N/A</v>
      </c>
      <c r="Q221" s="26">
        <f t="shared" si="17"/>
        <v>46381</v>
      </c>
    </row>
    <row r="222" spans="3:17" ht="13.5">
      <c r="C222" s="2">
        <v>208</v>
      </c>
      <c r="D222" s="26">
        <f t="shared" si="18"/>
        <v>46382</v>
      </c>
      <c r="E222" s="41" t="e">
        <f ca="1">鶏気温!A214</f>
        <v>#N/A</v>
      </c>
      <c r="F222" s="68" t="e">
        <f ca="1">鶏モデル!F222</f>
        <v>#N/A</v>
      </c>
      <c r="G222" s="41"/>
      <c r="H222" s="27"/>
      <c r="I222" s="3" t="e">
        <f t="shared" ca="1" si="16"/>
        <v>#N/A</v>
      </c>
      <c r="J222" s="3" t="e">
        <f t="shared" ca="1" si="20"/>
        <v>#N/A</v>
      </c>
      <c r="M222" s="3"/>
      <c r="O222" s="2">
        <v>208</v>
      </c>
      <c r="P222" s="16" t="e">
        <f t="shared" ca="1" si="19"/>
        <v>#N/A</v>
      </c>
      <c r="Q222" s="26">
        <f t="shared" si="17"/>
        <v>46382</v>
      </c>
    </row>
    <row r="223" spans="3:17" ht="13.5">
      <c r="C223" s="2">
        <v>209</v>
      </c>
      <c r="D223" s="26">
        <f t="shared" si="18"/>
        <v>46383</v>
      </c>
      <c r="E223" s="41" t="e">
        <f ca="1">鶏気温!A215</f>
        <v>#N/A</v>
      </c>
      <c r="F223" s="68" t="e">
        <f ca="1">鶏モデル!F223</f>
        <v>#N/A</v>
      </c>
      <c r="G223" s="41"/>
      <c r="H223" s="27"/>
      <c r="I223" s="3" t="e">
        <f t="shared" ca="1" si="16"/>
        <v>#N/A</v>
      </c>
      <c r="J223" s="3" t="e">
        <f t="shared" ca="1" si="20"/>
        <v>#N/A</v>
      </c>
      <c r="M223" s="3"/>
      <c r="O223" s="2">
        <v>209</v>
      </c>
      <c r="P223" s="16" t="e">
        <f t="shared" ca="1" si="19"/>
        <v>#N/A</v>
      </c>
      <c r="Q223" s="26">
        <f t="shared" si="17"/>
        <v>46383</v>
      </c>
    </row>
    <row r="224" spans="3:17" ht="13.5">
      <c r="C224" s="2">
        <v>210</v>
      </c>
      <c r="D224" s="26">
        <f t="shared" si="18"/>
        <v>46384</v>
      </c>
      <c r="E224" s="41" t="e">
        <f ca="1">鶏気温!A216</f>
        <v>#N/A</v>
      </c>
      <c r="F224" s="68" t="e">
        <f ca="1">鶏モデル!F224</f>
        <v>#N/A</v>
      </c>
      <c r="G224" s="41"/>
      <c r="H224" s="27"/>
      <c r="I224" s="3" t="e">
        <f t="shared" ca="1" si="16"/>
        <v>#N/A</v>
      </c>
      <c r="J224" s="3" t="e">
        <f t="shared" ca="1" si="20"/>
        <v>#N/A</v>
      </c>
      <c r="M224" s="3"/>
      <c r="O224" s="2">
        <v>210</v>
      </c>
      <c r="P224" s="16" t="e">
        <f t="shared" ca="1" si="19"/>
        <v>#N/A</v>
      </c>
      <c r="Q224" s="26">
        <f t="shared" si="17"/>
        <v>46384</v>
      </c>
    </row>
    <row r="225" spans="3:17" ht="13.5">
      <c r="C225" s="2">
        <v>211</v>
      </c>
      <c r="D225" s="26">
        <f t="shared" si="18"/>
        <v>46385</v>
      </c>
      <c r="E225" s="41" t="e">
        <f ca="1">鶏気温!A217</f>
        <v>#N/A</v>
      </c>
      <c r="F225" s="68" t="e">
        <f ca="1">鶏モデル!F225</f>
        <v>#N/A</v>
      </c>
      <c r="G225" s="41"/>
      <c r="H225" s="27"/>
      <c r="I225" s="3" t="e">
        <f t="shared" ca="1" si="16"/>
        <v>#N/A</v>
      </c>
      <c r="J225" s="3" t="e">
        <f t="shared" ca="1" si="20"/>
        <v>#N/A</v>
      </c>
      <c r="M225" s="3"/>
      <c r="O225" s="2">
        <v>211</v>
      </c>
      <c r="P225" s="16" t="e">
        <f t="shared" ca="1" si="19"/>
        <v>#N/A</v>
      </c>
      <c r="Q225" s="26">
        <f t="shared" si="17"/>
        <v>46385</v>
      </c>
    </row>
    <row r="226" spans="3:17" ht="13.5">
      <c r="C226" s="2">
        <v>212</v>
      </c>
      <c r="D226" s="26">
        <f t="shared" si="18"/>
        <v>46386</v>
      </c>
      <c r="E226" s="41" t="e">
        <f ca="1">鶏気温!A218</f>
        <v>#N/A</v>
      </c>
      <c r="F226" s="68" t="e">
        <f ca="1">鶏モデル!F226</f>
        <v>#N/A</v>
      </c>
      <c r="G226" s="41"/>
      <c r="H226" s="27"/>
      <c r="I226" s="3" t="e">
        <f t="shared" ca="1" si="16"/>
        <v>#N/A</v>
      </c>
      <c r="J226" s="3" t="e">
        <f t="shared" ca="1" si="20"/>
        <v>#N/A</v>
      </c>
      <c r="M226" s="3"/>
      <c r="O226" s="2">
        <v>212</v>
      </c>
      <c r="P226" s="16" t="e">
        <f t="shared" ca="1" si="19"/>
        <v>#N/A</v>
      </c>
      <c r="Q226" s="26">
        <f t="shared" si="17"/>
        <v>46386</v>
      </c>
    </row>
    <row r="227" spans="3:17" ht="13.5">
      <c r="C227" s="2">
        <v>213</v>
      </c>
      <c r="D227" s="26">
        <f t="shared" si="18"/>
        <v>46387</v>
      </c>
      <c r="E227" s="41" t="e">
        <f ca="1">鶏気温!A219</f>
        <v>#N/A</v>
      </c>
      <c r="F227" s="68" t="e">
        <f ca="1">鶏モデル!F227</f>
        <v>#N/A</v>
      </c>
      <c r="G227" s="41"/>
      <c r="H227" s="27"/>
      <c r="I227" s="3" t="e">
        <f t="shared" ca="1" si="16"/>
        <v>#N/A</v>
      </c>
      <c r="J227" s="3" t="e">
        <f t="shared" ca="1" si="20"/>
        <v>#N/A</v>
      </c>
      <c r="M227" s="3"/>
      <c r="O227" s="2">
        <v>213</v>
      </c>
      <c r="P227" s="16" t="e">
        <f t="shared" ca="1" si="19"/>
        <v>#N/A</v>
      </c>
      <c r="Q227" s="26">
        <f t="shared" si="17"/>
        <v>46387</v>
      </c>
    </row>
    <row r="228" spans="3:17" ht="13.5">
      <c r="C228" s="2">
        <v>214</v>
      </c>
      <c r="D228" s="26">
        <f t="shared" si="18"/>
        <v>46388</v>
      </c>
      <c r="E228" s="41" t="e">
        <f ca="1">鶏気温!A220</f>
        <v>#N/A</v>
      </c>
      <c r="F228" s="68" t="e">
        <f ca="1">鶏モデル!F228</f>
        <v>#N/A</v>
      </c>
      <c r="G228" s="41"/>
      <c r="H228" s="27"/>
      <c r="I228" s="3" t="e">
        <f t="shared" ca="1" si="16"/>
        <v>#N/A</v>
      </c>
      <c r="J228" s="3" t="e">
        <f t="shared" ca="1" si="20"/>
        <v>#N/A</v>
      </c>
      <c r="M228" s="3"/>
      <c r="O228" s="2">
        <v>214</v>
      </c>
      <c r="P228" s="16" t="e">
        <f t="shared" ca="1" si="19"/>
        <v>#N/A</v>
      </c>
      <c r="Q228" s="26">
        <f t="shared" si="17"/>
        <v>46388</v>
      </c>
    </row>
    <row r="229" spans="3:17" ht="13.5">
      <c r="C229" s="2">
        <v>215</v>
      </c>
      <c r="D229" s="26">
        <f t="shared" si="18"/>
        <v>46389</v>
      </c>
      <c r="E229" s="41" t="e">
        <f ca="1">鶏気温!A221</f>
        <v>#N/A</v>
      </c>
      <c r="F229" s="68" t="e">
        <f ca="1">鶏モデル!F229</f>
        <v>#N/A</v>
      </c>
      <c r="G229" s="41"/>
      <c r="H229" s="27"/>
      <c r="I229" s="3" t="e">
        <f t="shared" ca="1" si="16"/>
        <v>#N/A</v>
      </c>
      <c r="J229" s="3" t="e">
        <f t="shared" ca="1" si="20"/>
        <v>#N/A</v>
      </c>
      <c r="M229" s="3"/>
      <c r="O229" s="2">
        <v>215</v>
      </c>
      <c r="P229" s="16" t="e">
        <f t="shared" ca="1" si="19"/>
        <v>#N/A</v>
      </c>
      <c r="Q229" s="26">
        <f t="shared" si="17"/>
        <v>46389</v>
      </c>
    </row>
    <row r="230" spans="3:17" ht="13.5">
      <c r="C230" s="2">
        <v>216</v>
      </c>
      <c r="D230" s="26">
        <f t="shared" si="18"/>
        <v>46390</v>
      </c>
      <c r="E230" s="41" t="e">
        <f ca="1">鶏気温!A222</f>
        <v>#N/A</v>
      </c>
      <c r="F230" s="68" t="e">
        <f ca="1">鶏モデル!F230</f>
        <v>#N/A</v>
      </c>
      <c r="G230" s="41"/>
      <c r="H230" s="27"/>
      <c r="I230" s="3" t="e">
        <f t="shared" ca="1" si="16"/>
        <v>#N/A</v>
      </c>
      <c r="J230" s="3" t="e">
        <f t="shared" ca="1" si="20"/>
        <v>#N/A</v>
      </c>
      <c r="M230" s="3"/>
      <c r="O230" s="2">
        <v>216</v>
      </c>
      <c r="P230" s="16" t="e">
        <f t="shared" ca="1" si="19"/>
        <v>#N/A</v>
      </c>
      <c r="Q230" s="26">
        <f t="shared" si="17"/>
        <v>46390</v>
      </c>
    </row>
    <row r="231" spans="3:17" ht="13.5">
      <c r="C231" s="2">
        <v>217</v>
      </c>
      <c r="D231" s="26">
        <f t="shared" si="18"/>
        <v>46391</v>
      </c>
      <c r="E231" s="41" t="e">
        <f ca="1">鶏気温!A223</f>
        <v>#N/A</v>
      </c>
      <c r="F231" s="68" t="e">
        <f ca="1">鶏モデル!F231</f>
        <v>#N/A</v>
      </c>
      <c r="G231" s="41"/>
      <c r="H231" s="27"/>
      <c r="I231" s="3" t="e">
        <f t="shared" ca="1" si="16"/>
        <v>#N/A</v>
      </c>
      <c r="J231" s="3" t="e">
        <f t="shared" ca="1" si="20"/>
        <v>#N/A</v>
      </c>
      <c r="M231" s="3"/>
      <c r="O231" s="2">
        <v>217</v>
      </c>
      <c r="P231" s="16" t="e">
        <f t="shared" ca="1" si="19"/>
        <v>#N/A</v>
      </c>
      <c r="Q231" s="26">
        <f t="shared" si="17"/>
        <v>46391</v>
      </c>
    </row>
    <row r="232" spans="3:17" ht="13.5">
      <c r="C232" s="2">
        <v>218</v>
      </c>
      <c r="D232" s="26">
        <f t="shared" si="18"/>
        <v>46392</v>
      </c>
      <c r="E232" s="41" t="e">
        <f ca="1">鶏気温!A224</f>
        <v>#N/A</v>
      </c>
      <c r="F232" s="68" t="e">
        <f ca="1">鶏モデル!F232</f>
        <v>#N/A</v>
      </c>
      <c r="G232" s="41"/>
      <c r="H232" s="27"/>
      <c r="I232" s="3" t="e">
        <f t="shared" ca="1" si="16"/>
        <v>#N/A</v>
      </c>
      <c r="J232" s="3" t="e">
        <f t="shared" ca="1" si="20"/>
        <v>#N/A</v>
      </c>
      <c r="M232" s="3"/>
      <c r="O232" s="2">
        <v>218</v>
      </c>
      <c r="P232" s="16" t="e">
        <f t="shared" ca="1" si="19"/>
        <v>#N/A</v>
      </c>
      <c r="Q232" s="26">
        <f t="shared" si="17"/>
        <v>46392</v>
      </c>
    </row>
    <row r="233" spans="3:17" ht="13.5">
      <c r="C233" s="2">
        <v>219</v>
      </c>
      <c r="D233" s="26">
        <f t="shared" si="18"/>
        <v>46393</v>
      </c>
      <c r="E233" s="41" t="e">
        <f ca="1">鶏気温!A225</f>
        <v>#N/A</v>
      </c>
      <c r="F233" s="68" t="e">
        <f ca="1">鶏モデル!F233</f>
        <v>#N/A</v>
      </c>
      <c r="G233" s="41"/>
      <c r="H233" s="27"/>
      <c r="I233" s="3" t="e">
        <f t="shared" ca="1" si="16"/>
        <v>#N/A</v>
      </c>
      <c r="J233" s="3" t="e">
        <f t="shared" ca="1" si="20"/>
        <v>#N/A</v>
      </c>
      <c r="M233" s="3"/>
      <c r="O233" s="2">
        <v>219</v>
      </c>
      <c r="P233" s="16" t="e">
        <f t="shared" ca="1" si="19"/>
        <v>#N/A</v>
      </c>
      <c r="Q233" s="26">
        <f t="shared" si="17"/>
        <v>46393</v>
      </c>
    </row>
    <row r="234" spans="3:17" ht="13.5">
      <c r="C234" s="2">
        <v>220</v>
      </c>
      <c r="D234" s="26">
        <f t="shared" si="18"/>
        <v>46394</v>
      </c>
      <c r="E234" s="41" t="e">
        <f ca="1">鶏気温!A226</f>
        <v>#N/A</v>
      </c>
      <c r="F234" s="68" t="e">
        <f ca="1">鶏モデル!F234</f>
        <v>#N/A</v>
      </c>
      <c r="G234" s="41"/>
      <c r="H234" s="27"/>
      <c r="I234" s="3" t="e">
        <f t="shared" ca="1" si="16"/>
        <v>#N/A</v>
      </c>
      <c r="J234" s="3" t="e">
        <f t="shared" ca="1" si="20"/>
        <v>#N/A</v>
      </c>
      <c r="M234" s="3"/>
      <c r="O234" s="2">
        <v>220</v>
      </c>
      <c r="P234" s="16" t="e">
        <f t="shared" ca="1" si="19"/>
        <v>#N/A</v>
      </c>
      <c r="Q234" s="26">
        <f t="shared" si="17"/>
        <v>46394</v>
      </c>
    </row>
    <row r="235" spans="3:17" ht="13.5">
      <c r="C235" s="2">
        <v>221</v>
      </c>
      <c r="D235" s="26">
        <f t="shared" si="18"/>
        <v>46395</v>
      </c>
      <c r="E235" s="41" t="e">
        <f ca="1">鶏気温!A227</f>
        <v>#N/A</v>
      </c>
      <c r="F235" s="68" t="e">
        <f ca="1">鶏モデル!F235</f>
        <v>#N/A</v>
      </c>
      <c r="G235" s="41"/>
      <c r="H235" s="27"/>
      <c r="I235" s="3" t="e">
        <f t="shared" ca="1" si="16"/>
        <v>#N/A</v>
      </c>
      <c r="J235" s="3" t="e">
        <f t="shared" ca="1" si="20"/>
        <v>#N/A</v>
      </c>
      <c r="M235" s="3"/>
      <c r="O235" s="2">
        <v>221</v>
      </c>
      <c r="P235" s="16" t="e">
        <f t="shared" ca="1" si="19"/>
        <v>#N/A</v>
      </c>
      <c r="Q235" s="26">
        <f t="shared" si="17"/>
        <v>46395</v>
      </c>
    </row>
    <row r="236" spans="3:17" ht="13.5">
      <c r="C236" s="2">
        <v>222</v>
      </c>
      <c r="D236" s="26">
        <f t="shared" si="18"/>
        <v>46396</v>
      </c>
      <c r="E236" s="41" t="e">
        <f ca="1">鶏気温!A228</f>
        <v>#N/A</v>
      </c>
      <c r="F236" s="68" t="e">
        <f ca="1">鶏モデル!F236</f>
        <v>#N/A</v>
      </c>
      <c r="G236" s="41"/>
      <c r="H236" s="27"/>
      <c r="I236" s="3" t="e">
        <f t="shared" ca="1" si="16"/>
        <v>#N/A</v>
      </c>
      <c r="J236" s="3" t="e">
        <f t="shared" ca="1" si="20"/>
        <v>#N/A</v>
      </c>
      <c r="M236" s="3"/>
      <c r="O236" s="2">
        <v>222</v>
      </c>
      <c r="P236" s="16" t="e">
        <f t="shared" ca="1" si="19"/>
        <v>#N/A</v>
      </c>
      <c r="Q236" s="26">
        <f t="shared" si="17"/>
        <v>46396</v>
      </c>
    </row>
    <row r="237" spans="3:17" ht="13.5">
      <c r="C237" s="2">
        <v>223</v>
      </c>
      <c r="D237" s="26">
        <f t="shared" si="18"/>
        <v>46397</v>
      </c>
      <c r="E237" s="41" t="e">
        <f ca="1">鶏気温!A229</f>
        <v>#N/A</v>
      </c>
      <c r="F237" s="68" t="e">
        <f ca="1">鶏モデル!F237</f>
        <v>#N/A</v>
      </c>
      <c r="G237" s="41"/>
      <c r="H237" s="27"/>
      <c r="I237" s="3" t="e">
        <f t="shared" ca="1" si="16"/>
        <v>#N/A</v>
      </c>
      <c r="J237" s="3" t="e">
        <f t="shared" ca="1" si="20"/>
        <v>#N/A</v>
      </c>
      <c r="M237" s="3"/>
      <c r="O237" s="2">
        <v>223</v>
      </c>
      <c r="P237" s="16" t="e">
        <f t="shared" ca="1" si="19"/>
        <v>#N/A</v>
      </c>
      <c r="Q237" s="26">
        <f t="shared" si="17"/>
        <v>46397</v>
      </c>
    </row>
    <row r="238" spans="3:17" ht="13.5">
      <c r="C238" s="2">
        <v>224</v>
      </c>
      <c r="D238" s="26">
        <f t="shared" si="18"/>
        <v>46398</v>
      </c>
      <c r="E238" s="41" t="e">
        <f ca="1">鶏気温!A230</f>
        <v>#N/A</v>
      </c>
      <c r="F238" s="68" t="e">
        <f ca="1">鶏モデル!F238</f>
        <v>#N/A</v>
      </c>
      <c r="G238" s="41"/>
      <c r="H238" s="27"/>
      <c r="I238" s="3" t="e">
        <f t="shared" ca="1" si="16"/>
        <v>#N/A</v>
      </c>
      <c r="J238" s="3" t="e">
        <f t="shared" ca="1" si="20"/>
        <v>#N/A</v>
      </c>
      <c r="M238" s="3"/>
      <c r="O238" s="2">
        <v>224</v>
      </c>
      <c r="P238" s="16" t="e">
        <f t="shared" ca="1" si="19"/>
        <v>#N/A</v>
      </c>
      <c r="Q238" s="26">
        <f t="shared" si="17"/>
        <v>46398</v>
      </c>
    </row>
    <row r="239" spans="3:17" ht="13.5">
      <c r="C239" s="2">
        <v>225</v>
      </c>
      <c r="D239" s="26">
        <f t="shared" si="18"/>
        <v>46399</v>
      </c>
      <c r="E239" s="41" t="e">
        <f ca="1">鶏気温!A231</f>
        <v>#N/A</v>
      </c>
      <c r="F239" s="68" t="e">
        <f ca="1">鶏モデル!F239</f>
        <v>#N/A</v>
      </c>
      <c r="G239" s="41"/>
      <c r="H239" s="27"/>
      <c r="I239" s="3" t="e">
        <f t="shared" ca="1" si="16"/>
        <v>#N/A</v>
      </c>
      <c r="J239" s="3" t="e">
        <f t="shared" ca="1" si="20"/>
        <v>#N/A</v>
      </c>
      <c r="M239" s="3"/>
      <c r="O239" s="2">
        <v>225</v>
      </c>
      <c r="P239" s="16" t="e">
        <f t="shared" ca="1" si="19"/>
        <v>#N/A</v>
      </c>
      <c r="Q239" s="26">
        <f t="shared" si="17"/>
        <v>46399</v>
      </c>
    </row>
    <row r="240" spans="3:17" ht="13.5">
      <c r="C240" s="2">
        <v>226</v>
      </c>
      <c r="D240" s="26">
        <f t="shared" si="18"/>
        <v>46400</v>
      </c>
      <c r="E240" s="41" t="e">
        <f ca="1">鶏気温!A232</f>
        <v>#N/A</v>
      </c>
      <c r="F240" s="68" t="e">
        <f ca="1">鶏モデル!F240</f>
        <v>#N/A</v>
      </c>
      <c r="G240" s="41"/>
      <c r="H240" s="27"/>
      <c r="I240" s="3" t="e">
        <f t="shared" ca="1" si="16"/>
        <v>#N/A</v>
      </c>
      <c r="J240" s="3" t="e">
        <f t="shared" ca="1" si="20"/>
        <v>#N/A</v>
      </c>
      <c r="M240" s="3"/>
      <c r="O240" s="2">
        <v>226</v>
      </c>
      <c r="P240" s="16" t="e">
        <f t="shared" ca="1" si="19"/>
        <v>#N/A</v>
      </c>
      <c r="Q240" s="26">
        <f t="shared" si="17"/>
        <v>46400</v>
      </c>
    </row>
    <row r="241" spans="3:17" ht="13.5">
      <c r="C241" s="2">
        <v>227</v>
      </c>
      <c r="D241" s="26">
        <f t="shared" si="18"/>
        <v>46401</v>
      </c>
      <c r="E241" s="41" t="e">
        <f ca="1">鶏気温!A233</f>
        <v>#N/A</v>
      </c>
      <c r="F241" s="68" t="e">
        <f ca="1">鶏モデル!F241</f>
        <v>#N/A</v>
      </c>
      <c r="G241" s="41"/>
      <c r="H241" s="27"/>
      <c r="I241" s="3" t="e">
        <f t="shared" ca="1" si="16"/>
        <v>#N/A</v>
      </c>
      <c r="J241" s="3" t="e">
        <f t="shared" ca="1" si="20"/>
        <v>#N/A</v>
      </c>
      <c r="M241" s="3"/>
      <c r="O241" s="2">
        <v>227</v>
      </c>
      <c r="P241" s="16" t="e">
        <f t="shared" ca="1" si="19"/>
        <v>#N/A</v>
      </c>
      <c r="Q241" s="26">
        <f t="shared" si="17"/>
        <v>46401</v>
      </c>
    </row>
    <row r="242" spans="3:17" ht="13.5">
      <c r="C242" s="2">
        <v>228</v>
      </c>
      <c r="D242" s="26">
        <f t="shared" si="18"/>
        <v>46402</v>
      </c>
      <c r="E242" s="41" t="e">
        <f ca="1">鶏気温!A234</f>
        <v>#N/A</v>
      </c>
      <c r="F242" s="68" t="e">
        <f ca="1">鶏モデル!F242</f>
        <v>#N/A</v>
      </c>
      <c r="G242" s="41"/>
      <c r="H242" s="27"/>
      <c r="I242" s="3" t="e">
        <f t="shared" ca="1" si="16"/>
        <v>#N/A</v>
      </c>
      <c r="J242" s="3" t="e">
        <f t="shared" ca="1" si="20"/>
        <v>#N/A</v>
      </c>
      <c r="M242" s="3"/>
      <c r="O242" s="2">
        <v>228</v>
      </c>
      <c r="P242" s="16" t="e">
        <f t="shared" ca="1" si="19"/>
        <v>#N/A</v>
      </c>
      <c r="Q242" s="26">
        <f t="shared" si="17"/>
        <v>46402</v>
      </c>
    </row>
    <row r="243" spans="3:17" ht="13.5">
      <c r="C243" s="2">
        <v>229</v>
      </c>
      <c r="D243" s="26">
        <f t="shared" si="18"/>
        <v>46403</v>
      </c>
      <c r="E243" s="41" t="e">
        <f ca="1">鶏気温!A235</f>
        <v>#N/A</v>
      </c>
      <c r="F243" s="68" t="e">
        <f ca="1">鶏モデル!F243</f>
        <v>#N/A</v>
      </c>
      <c r="G243" s="41"/>
      <c r="H243" s="27"/>
      <c r="I243" s="3" t="e">
        <f t="shared" ca="1" si="16"/>
        <v>#N/A</v>
      </c>
      <c r="J243" s="3" t="e">
        <f t="shared" ca="1" si="20"/>
        <v>#N/A</v>
      </c>
      <c r="M243" s="3"/>
      <c r="O243" s="2">
        <v>229</v>
      </c>
      <c r="P243" s="16" t="e">
        <f t="shared" ca="1" si="19"/>
        <v>#N/A</v>
      </c>
      <c r="Q243" s="26">
        <f t="shared" si="17"/>
        <v>46403</v>
      </c>
    </row>
    <row r="244" spans="3:17" ht="13.5">
      <c r="C244" s="2">
        <v>230</v>
      </c>
      <c r="D244" s="26">
        <f t="shared" si="18"/>
        <v>46404</v>
      </c>
      <c r="E244" s="41" t="e">
        <f ca="1">鶏気温!A236</f>
        <v>#N/A</v>
      </c>
      <c r="F244" s="68" t="e">
        <f ca="1">鶏モデル!F244</f>
        <v>#N/A</v>
      </c>
      <c r="G244" s="41"/>
      <c r="H244" s="27"/>
      <c r="I244" s="3" t="e">
        <f t="shared" ca="1" si="16"/>
        <v>#N/A</v>
      </c>
      <c r="J244" s="3" t="e">
        <f t="shared" ca="1" si="20"/>
        <v>#N/A</v>
      </c>
      <c r="M244" s="3"/>
      <c r="O244" s="2">
        <v>230</v>
      </c>
      <c r="P244" s="16" t="e">
        <f t="shared" ca="1" si="19"/>
        <v>#N/A</v>
      </c>
      <c r="Q244" s="26">
        <f t="shared" si="17"/>
        <v>46404</v>
      </c>
    </row>
    <row r="245" spans="3:17" ht="13.5">
      <c r="C245" s="2">
        <v>231</v>
      </c>
      <c r="D245" s="26">
        <f t="shared" si="18"/>
        <v>46405</v>
      </c>
      <c r="E245" s="41" t="e">
        <f ca="1">鶏気温!A237</f>
        <v>#N/A</v>
      </c>
      <c r="F245" s="68" t="e">
        <f ca="1">鶏モデル!F245</f>
        <v>#N/A</v>
      </c>
      <c r="G245" s="41"/>
      <c r="H245" s="27"/>
      <c r="I245" s="3" t="e">
        <f t="shared" ca="1" si="16"/>
        <v>#N/A</v>
      </c>
      <c r="J245" s="3" t="e">
        <f t="shared" ca="1" si="20"/>
        <v>#N/A</v>
      </c>
      <c r="M245" s="3"/>
      <c r="O245" s="2">
        <v>231</v>
      </c>
      <c r="P245" s="16" t="e">
        <f t="shared" ca="1" si="19"/>
        <v>#N/A</v>
      </c>
      <c r="Q245" s="26">
        <f t="shared" si="17"/>
        <v>46405</v>
      </c>
    </row>
    <row r="246" spans="3:17" ht="13.5">
      <c r="C246" s="2">
        <v>232</v>
      </c>
      <c r="D246" s="26">
        <f t="shared" si="18"/>
        <v>46406</v>
      </c>
      <c r="E246" s="41" t="e">
        <f ca="1">鶏気温!A238</f>
        <v>#N/A</v>
      </c>
      <c r="F246" s="68" t="e">
        <f ca="1">鶏モデル!F246</f>
        <v>#N/A</v>
      </c>
      <c r="G246" s="41"/>
      <c r="H246" s="27"/>
      <c r="I246" s="3" t="e">
        <f t="shared" ca="1" si="16"/>
        <v>#N/A</v>
      </c>
      <c r="J246" s="3" t="e">
        <f t="shared" ca="1" si="20"/>
        <v>#N/A</v>
      </c>
      <c r="M246" s="3"/>
      <c r="O246" s="2">
        <v>232</v>
      </c>
      <c r="P246" s="16" t="e">
        <f t="shared" ca="1" si="19"/>
        <v>#N/A</v>
      </c>
      <c r="Q246" s="26">
        <f t="shared" si="17"/>
        <v>46406</v>
      </c>
    </row>
    <row r="247" spans="3:17" ht="13.5">
      <c r="C247" s="2">
        <v>233</v>
      </c>
      <c r="D247" s="26">
        <f t="shared" si="18"/>
        <v>46407</v>
      </c>
      <c r="E247" s="41" t="e">
        <f ca="1">鶏気温!A239</f>
        <v>#N/A</v>
      </c>
      <c r="F247" s="68" t="e">
        <f ca="1">鶏モデル!F247</f>
        <v>#N/A</v>
      </c>
      <c r="G247" s="41"/>
      <c r="H247" s="27"/>
      <c r="I247" s="3" t="e">
        <f t="shared" ca="1" si="16"/>
        <v>#N/A</v>
      </c>
      <c r="J247" s="3" t="e">
        <f t="shared" ca="1" si="20"/>
        <v>#N/A</v>
      </c>
      <c r="M247" s="3"/>
      <c r="O247" s="2">
        <v>233</v>
      </c>
      <c r="P247" s="16" t="e">
        <f t="shared" ca="1" si="19"/>
        <v>#N/A</v>
      </c>
      <c r="Q247" s="26">
        <f t="shared" si="17"/>
        <v>46407</v>
      </c>
    </row>
    <row r="248" spans="3:17" ht="13.5">
      <c r="C248" s="2">
        <v>234</v>
      </c>
      <c r="D248" s="26">
        <f t="shared" si="18"/>
        <v>46408</v>
      </c>
      <c r="E248" s="41" t="e">
        <f ca="1">鶏気温!A240</f>
        <v>#N/A</v>
      </c>
      <c r="F248" s="68" t="e">
        <f ca="1">鶏モデル!F248</f>
        <v>#N/A</v>
      </c>
      <c r="G248" s="41"/>
      <c r="H248" s="27"/>
      <c r="I248" s="3" t="e">
        <f t="shared" ca="1" si="16"/>
        <v>#N/A</v>
      </c>
      <c r="J248" s="3" t="e">
        <f t="shared" ca="1" si="20"/>
        <v>#N/A</v>
      </c>
      <c r="M248" s="3"/>
      <c r="O248" s="2">
        <v>234</v>
      </c>
      <c r="P248" s="16" t="e">
        <f t="shared" ca="1" si="19"/>
        <v>#N/A</v>
      </c>
      <c r="Q248" s="26">
        <f t="shared" si="17"/>
        <v>46408</v>
      </c>
    </row>
    <row r="249" spans="3:17" ht="13.5">
      <c r="C249" s="2">
        <v>235</v>
      </c>
      <c r="D249" s="26">
        <f t="shared" si="18"/>
        <v>46409</v>
      </c>
      <c r="E249" s="41" t="e">
        <f ca="1">鶏気温!A241</f>
        <v>#N/A</v>
      </c>
      <c r="F249" s="68" t="e">
        <f ca="1">鶏モデル!F249</f>
        <v>#N/A</v>
      </c>
      <c r="G249" s="41"/>
      <c r="H249" s="27"/>
      <c r="I249" s="3" t="e">
        <f t="shared" ca="1" si="16"/>
        <v>#N/A</v>
      </c>
      <c r="J249" s="3" t="e">
        <f t="shared" ca="1" si="20"/>
        <v>#N/A</v>
      </c>
      <c r="M249" s="3"/>
      <c r="O249" s="2">
        <v>235</v>
      </c>
      <c r="P249" s="16" t="e">
        <f t="shared" ca="1" si="19"/>
        <v>#N/A</v>
      </c>
      <c r="Q249" s="26">
        <f t="shared" si="17"/>
        <v>46409</v>
      </c>
    </row>
    <row r="250" spans="3:17" ht="13.5">
      <c r="C250" s="2">
        <v>236</v>
      </c>
      <c r="D250" s="26">
        <f t="shared" si="18"/>
        <v>46410</v>
      </c>
      <c r="E250" s="41" t="e">
        <f ca="1">鶏気温!A242</f>
        <v>#N/A</v>
      </c>
      <c r="F250" s="68" t="e">
        <f ca="1">鶏モデル!F250</f>
        <v>#N/A</v>
      </c>
      <c r="G250" s="41"/>
      <c r="H250" s="29"/>
      <c r="I250" s="3" t="e">
        <f t="shared" ca="1" si="16"/>
        <v>#N/A</v>
      </c>
      <c r="J250" s="3" t="e">
        <f t="shared" ca="1" si="20"/>
        <v>#N/A</v>
      </c>
      <c r="M250" s="3"/>
      <c r="O250" s="2">
        <v>236</v>
      </c>
      <c r="P250" s="16" t="e">
        <f t="shared" ca="1" si="19"/>
        <v>#N/A</v>
      </c>
      <c r="Q250" s="26">
        <f t="shared" si="17"/>
        <v>46410</v>
      </c>
    </row>
    <row r="251" spans="3:17" ht="13.5">
      <c r="C251" s="2">
        <v>237</v>
      </c>
      <c r="D251" s="26">
        <f t="shared" si="18"/>
        <v>46411</v>
      </c>
      <c r="E251" s="41" t="e">
        <f ca="1">鶏気温!A243</f>
        <v>#N/A</v>
      </c>
      <c r="F251" s="68" t="e">
        <f ca="1">鶏モデル!F251</f>
        <v>#N/A</v>
      </c>
      <c r="G251" s="41"/>
      <c r="H251" s="10"/>
      <c r="I251" s="3" t="e">
        <f t="shared" ca="1" si="16"/>
        <v>#N/A</v>
      </c>
      <c r="J251" s="3" t="e">
        <f t="shared" ca="1" si="20"/>
        <v>#N/A</v>
      </c>
      <c r="M251" s="3"/>
      <c r="O251" s="2">
        <v>237</v>
      </c>
      <c r="P251" s="16" t="e">
        <f t="shared" ca="1" si="19"/>
        <v>#N/A</v>
      </c>
      <c r="Q251" s="26">
        <f t="shared" si="17"/>
        <v>46411</v>
      </c>
    </row>
    <row r="252" spans="3:17" ht="13.5">
      <c r="C252" s="2">
        <v>238</v>
      </c>
      <c r="D252" s="26">
        <f t="shared" si="18"/>
        <v>46412</v>
      </c>
      <c r="E252" s="41" t="e">
        <f ca="1">鶏気温!A244</f>
        <v>#N/A</v>
      </c>
      <c r="F252" s="68" t="e">
        <f ca="1">鶏モデル!F252</f>
        <v>#N/A</v>
      </c>
      <c r="G252" s="41"/>
      <c r="H252" s="10"/>
      <c r="I252" s="3" t="e">
        <f t="shared" ca="1" si="16"/>
        <v>#N/A</v>
      </c>
      <c r="J252" s="3" t="e">
        <f t="shared" ca="1" si="20"/>
        <v>#N/A</v>
      </c>
      <c r="M252" s="3"/>
      <c r="O252" s="2">
        <v>238</v>
      </c>
      <c r="P252" s="16" t="e">
        <f t="shared" ca="1" si="19"/>
        <v>#N/A</v>
      </c>
      <c r="Q252" s="26">
        <f t="shared" si="17"/>
        <v>46412</v>
      </c>
    </row>
    <row r="253" spans="3:17" ht="13.5">
      <c r="C253" s="2">
        <v>239</v>
      </c>
      <c r="D253" s="26">
        <f t="shared" si="18"/>
        <v>46413</v>
      </c>
      <c r="E253" s="41" t="e">
        <f ca="1">鶏気温!A245</f>
        <v>#N/A</v>
      </c>
      <c r="F253" s="68" t="e">
        <f ca="1">鶏モデル!F253</f>
        <v>#N/A</v>
      </c>
      <c r="G253" s="41"/>
      <c r="H253" s="10"/>
      <c r="I253" s="3" t="e">
        <f t="shared" ca="1" si="16"/>
        <v>#N/A</v>
      </c>
      <c r="J253" s="3" t="e">
        <f t="shared" ca="1" si="20"/>
        <v>#N/A</v>
      </c>
      <c r="M253" s="3"/>
      <c r="O253" s="2">
        <v>239</v>
      </c>
      <c r="P253" s="16" t="e">
        <f t="shared" ca="1" si="19"/>
        <v>#N/A</v>
      </c>
      <c r="Q253" s="26">
        <f t="shared" si="17"/>
        <v>46413</v>
      </c>
    </row>
    <row r="254" spans="3:17" ht="13.5">
      <c r="C254" s="2">
        <v>240</v>
      </c>
      <c r="D254" s="26">
        <f t="shared" si="18"/>
        <v>46414</v>
      </c>
      <c r="E254" s="41" t="e">
        <f ca="1">鶏気温!A246</f>
        <v>#N/A</v>
      </c>
      <c r="F254" s="68" t="e">
        <f ca="1">鶏モデル!F254</f>
        <v>#N/A</v>
      </c>
      <c r="G254" s="41"/>
      <c r="H254" s="10"/>
      <c r="I254" s="3" t="e">
        <f t="shared" ca="1" si="16"/>
        <v>#N/A</v>
      </c>
      <c r="J254" s="3" t="e">
        <f t="shared" ca="1" si="20"/>
        <v>#N/A</v>
      </c>
      <c r="M254" s="3"/>
      <c r="O254" s="2">
        <v>240</v>
      </c>
      <c r="P254" s="16" t="e">
        <f t="shared" ca="1" si="19"/>
        <v>#N/A</v>
      </c>
      <c r="Q254" s="26">
        <f t="shared" si="17"/>
        <v>46414</v>
      </c>
    </row>
    <row r="255" spans="3:17" ht="13.5">
      <c r="C255" s="2">
        <v>241</v>
      </c>
      <c r="D255" s="26">
        <f t="shared" si="18"/>
        <v>46415</v>
      </c>
      <c r="E255" s="41" t="e">
        <f ca="1">鶏気温!A247</f>
        <v>#N/A</v>
      </c>
      <c r="F255" s="68" t="e">
        <f ca="1">鶏モデル!F255</f>
        <v>#N/A</v>
      </c>
      <c r="G255" s="41"/>
      <c r="H255" s="10"/>
      <c r="I255" s="3" t="e">
        <f t="shared" ca="1" si="16"/>
        <v>#N/A</v>
      </c>
      <c r="J255" s="3" t="e">
        <f t="shared" ca="1" si="20"/>
        <v>#N/A</v>
      </c>
      <c r="M255" s="3"/>
      <c r="O255" s="2">
        <v>241</v>
      </c>
      <c r="P255" s="16" t="e">
        <f t="shared" ca="1" si="19"/>
        <v>#N/A</v>
      </c>
      <c r="Q255" s="26">
        <f t="shared" si="17"/>
        <v>46415</v>
      </c>
    </row>
    <row r="256" spans="3:17" ht="13.5">
      <c r="C256" s="2">
        <v>242</v>
      </c>
      <c r="D256" s="26">
        <f t="shared" si="18"/>
        <v>46416</v>
      </c>
      <c r="E256" s="41" t="e">
        <f ca="1">鶏気温!A248</f>
        <v>#N/A</v>
      </c>
      <c r="F256" s="68" t="e">
        <f ca="1">鶏モデル!F256</f>
        <v>#N/A</v>
      </c>
      <c r="G256" s="41"/>
      <c r="H256" s="10"/>
      <c r="I256" s="3" t="e">
        <f t="shared" ca="1" si="16"/>
        <v>#N/A</v>
      </c>
      <c r="J256" s="3" t="e">
        <f t="shared" ca="1" si="20"/>
        <v>#N/A</v>
      </c>
      <c r="M256" s="3"/>
      <c r="O256" s="2">
        <v>242</v>
      </c>
      <c r="P256" s="16" t="e">
        <f t="shared" ca="1" si="19"/>
        <v>#N/A</v>
      </c>
      <c r="Q256" s="26">
        <f t="shared" si="17"/>
        <v>46416</v>
      </c>
    </row>
    <row r="257" spans="3:17" ht="13.5">
      <c r="C257" s="2">
        <v>243</v>
      </c>
      <c r="D257" s="26">
        <f t="shared" si="18"/>
        <v>46417</v>
      </c>
      <c r="E257" s="41" t="e">
        <f ca="1">鶏気温!A249</f>
        <v>#N/A</v>
      </c>
      <c r="F257" s="68" t="e">
        <f ca="1">鶏モデル!F257</f>
        <v>#N/A</v>
      </c>
      <c r="G257" s="41"/>
      <c r="H257" s="10"/>
      <c r="I257" s="3" t="e">
        <f t="shared" ca="1" si="16"/>
        <v>#N/A</v>
      </c>
      <c r="J257" s="3" t="e">
        <f t="shared" ca="1" si="20"/>
        <v>#N/A</v>
      </c>
      <c r="M257" s="3"/>
      <c r="O257" s="2">
        <v>243</v>
      </c>
      <c r="P257" s="16" t="e">
        <f t="shared" ca="1" si="19"/>
        <v>#N/A</v>
      </c>
      <c r="Q257" s="26">
        <f t="shared" si="17"/>
        <v>46417</v>
      </c>
    </row>
    <row r="258" spans="3:17" ht="13.5">
      <c r="C258" s="2">
        <v>244</v>
      </c>
      <c r="D258" s="26">
        <f t="shared" si="18"/>
        <v>46418</v>
      </c>
      <c r="E258" s="41" t="e">
        <f ca="1">鶏気温!A250</f>
        <v>#N/A</v>
      </c>
      <c r="F258" s="68" t="e">
        <f ca="1">鶏モデル!F258</f>
        <v>#N/A</v>
      </c>
      <c r="G258" s="41"/>
      <c r="H258" s="10"/>
      <c r="I258" s="3" t="e">
        <f t="shared" ca="1" si="16"/>
        <v>#N/A</v>
      </c>
      <c r="J258" s="3" t="e">
        <f t="shared" ca="1" si="20"/>
        <v>#N/A</v>
      </c>
      <c r="M258" s="3"/>
      <c r="O258" s="2">
        <v>244</v>
      </c>
      <c r="P258" s="16" t="e">
        <f t="shared" ca="1" si="19"/>
        <v>#N/A</v>
      </c>
      <c r="Q258" s="26">
        <f t="shared" si="17"/>
        <v>46418</v>
      </c>
    </row>
    <row r="259" spans="3:17" ht="13.5">
      <c r="C259" s="2">
        <v>245</v>
      </c>
      <c r="D259" s="26">
        <f t="shared" si="18"/>
        <v>46419</v>
      </c>
      <c r="E259" s="41" t="e">
        <f ca="1">鶏気温!A251</f>
        <v>#N/A</v>
      </c>
      <c r="F259" s="68" t="e">
        <f ca="1">鶏モデル!F259</f>
        <v>#N/A</v>
      </c>
      <c r="G259" s="41"/>
      <c r="H259" s="10"/>
      <c r="I259" s="3" t="e">
        <f t="shared" ca="1" si="16"/>
        <v>#N/A</v>
      </c>
      <c r="J259" s="3" t="e">
        <f t="shared" ca="1" si="20"/>
        <v>#N/A</v>
      </c>
      <c r="M259" s="3"/>
      <c r="O259" s="2">
        <v>245</v>
      </c>
      <c r="P259" s="16" t="e">
        <f t="shared" ca="1" si="19"/>
        <v>#N/A</v>
      </c>
      <c r="Q259" s="26">
        <f t="shared" si="17"/>
        <v>46419</v>
      </c>
    </row>
    <row r="260" spans="3:17" ht="13.5">
      <c r="C260" s="2">
        <v>246</v>
      </c>
      <c r="D260" s="26">
        <f t="shared" si="18"/>
        <v>46420</v>
      </c>
      <c r="E260" s="41" t="e">
        <f ca="1">鶏気温!A252</f>
        <v>#N/A</v>
      </c>
      <c r="F260" s="68" t="e">
        <f ca="1">鶏モデル!F260</f>
        <v>#N/A</v>
      </c>
      <c r="G260" s="41"/>
      <c r="H260" s="10"/>
      <c r="I260" s="3" t="e">
        <f t="shared" ca="1" si="16"/>
        <v>#N/A</v>
      </c>
      <c r="J260" s="3" t="e">
        <f t="shared" ca="1" si="20"/>
        <v>#N/A</v>
      </c>
      <c r="M260" s="3"/>
      <c r="O260" s="2">
        <v>246</v>
      </c>
      <c r="P260" s="16" t="e">
        <f t="shared" ca="1" si="19"/>
        <v>#N/A</v>
      </c>
      <c r="Q260" s="26">
        <f t="shared" si="17"/>
        <v>46420</v>
      </c>
    </row>
    <row r="261" spans="3:17" ht="13.5">
      <c r="C261" s="2">
        <v>247</v>
      </c>
      <c r="D261" s="26">
        <f t="shared" si="18"/>
        <v>46421</v>
      </c>
      <c r="E261" s="41" t="e">
        <f ca="1">鶏気温!A253</f>
        <v>#N/A</v>
      </c>
      <c r="F261" s="68" t="e">
        <f ca="1">鶏モデル!F261</f>
        <v>#N/A</v>
      </c>
      <c r="G261" s="41"/>
      <c r="H261" s="10"/>
      <c r="I261" s="3" t="e">
        <f t="shared" ca="1" si="16"/>
        <v>#N/A</v>
      </c>
      <c r="J261" s="3" t="e">
        <f t="shared" ca="1" si="20"/>
        <v>#N/A</v>
      </c>
      <c r="M261" s="3"/>
      <c r="O261" s="2">
        <v>247</v>
      </c>
      <c r="P261" s="16" t="e">
        <f t="shared" ca="1" si="19"/>
        <v>#N/A</v>
      </c>
      <c r="Q261" s="26">
        <f t="shared" si="17"/>
        <v>46421</v>
      </c>
    </row>
    <row r="262" spans="3:17" ht="13.5">
      <c r="C262" s="2">
        <v>248</v>
      </c>
      <c r="D262" s="26">
        <f t="shared" si="18"/>
        <v>46422</v>
      </c>
      <c r="E262" s="41" t="e">
        <f ca="1">鶏気温!A254</f>
        <v>#N/A</v>
      </c>
      <c r="F262" s="68" t="e">
        <f ca="1">鶏モデル!F262</f>
        <v>#N/A</v>
      </c>
      <c r="G262" s="41"/>
      <c r="H262" s="10"/>
      <c r="I262" s="3" t="e">
        <f t="shared" ca="1" si="16"/>
        <v>#N/A</v>
      </c>
      <c r="J262" s="3" t="e">
        <f t="shared" ca="1" si="20"/>
        <v>#N/A</v>
      </c>
      <c r="M262" s="3"/>
      <c r="O262" s="2">
        <v>248</v>
      </c>
      <c r="P262" s="16" t="e">
        <f t="shared" ca="1" si="19"/>
        <v>#N/A</v>
      </c>
      <c r="Q262" s="26">
        <f t="shared" si="17"/>
        <v>46422</v>
      </c>
    </row>
    <row r="263" spans="3:17" ht="13.5">
      <c r="C263" s="2">
        <v>249</v>
      </c>
      <c r="D263" s="26">
        <f t="shared" si="18"/>
        <v>46423</v>
      </c>
      <c r="E263" s="41" t="e">
        <f ca="1">鶏気温!A255</f>
        <v>#N/A</v>
      </c>
      <c r="F263" s="68" t="e">
        <f ca="1">鶏モデル!F263</f>
        <v>#N/A</v>
      </c>
      <c r="G263" s="41"/>
      <c r="H263" s="10"/>
      <c r="I263" s="3" t="e">
        <f t="shared" ca="1" si="16"/>
        <v>#N/A</v>
      </c>
      <c r="J263" s="3" t="e">
        <f t="shared" ca="1" si="20"/>
        <v>#N/A</v>
      </c>
      <c r="M263" s="3"/>
      <c r="O263" s="2">
        <v>249</v>
      </c>
      <c r="P263" s="16" t="e">
        <f t="shared" ca="1" si="19"/>
        <v>#N/A</v>
      </c>
      <c r="Q263" s="26">
        <f t="shared" si="17"/>
        <v>46423</v>
      </c>
    </row>
    <row r="264" spans="3:17" ht="13.5">
      <c r="C264" s="2">
        <v>250</v>
      </c>
      <c r="D264" s="26">
        <f t="shared" si="18"/>
        <v>46424</v>
      </c>
      <c r="E264" s="41" t="e">
        <f ca="1">鶏気温!A256</f>
        <v>#N/A</v>
      </c>
      <c r="F264" s="68" t="e">
        <f ca="1">鶏モデル!F264</f>
        <v>#N/A</v>
      </c>
      <c r="G264" s="41"/>
      <c r="H264" s="10"/>
      <c r="I264" s="3" t="e">
        <f t="shared" ca="1" si="16"/>
        <v>#N/A</v>
      </c>
      <c r="J264" s="3" t="e">
        <f t="shared" ca="1" si="20"/>
        <v>#N/A</v>
      </c>
      <c r="M264" s="3"/>
      <c r="O264" s="2">
        <v>250</v>
      </c>
      <c r="P264" s="16" t="e">
        <f t="shared" ca="1" si="19"/>
        <v>#N/A</v>
      </c>
      <c r="Q264" s="26">
        <f t="shared" si="17"/>
        <v>46424</v>
      </c>
    </row>
    <row r="265" spans="3:17" ht="13.5">
      <c r="C265" s="2">
        <v>251</v>
      </c>
      <c r="D265" s="26">
        <f t="shared" si="18"/>
        <v>46425</v>
      </c>
      <c r="E265" s="41" t="e">
        <f ca="1">鶏気温!A257</f>
        <v>#N/A</v>
      </c>
      <c r="F265" s="68" t="e">
        <f ca="1">鶏モデル!F265</f>
        <v>#N/A</v>
      </c>
      <c r="G265" s="41"/>
      <c r="H265" s="10"/>
      <c r="I265" s="3" t="e">
        <f t="shared" ca="1" si="16"/>
        <v>#N/A</v>
      </c>
      <c r="J265" s="3" t="e">
        <f t="shared" ca="1" si="20"/>
        <v>#N/A</v>
      </c>
      <c r="M265" s="3"/>
      <c r="O265" s="2">
        <v>251</v>
      </c>
      <c r="P265" s="16" t="e">
        <f t="shared" ca="1" si="19"/>
        <v>#N/A</v>
      </c>
      <c r="Q265" s="26">
        <f t="shared" si="17"/>
        <v>46425</v>
      </c>
    </row>
    <row r="266" spans="3:17" ht="13.5">
      <c r="C266" s="2">
        <v>252</v>
      </c>
      <c r="D266" s="26">
        <f t="shared" si="18"/>
        <v>46426</v>
      </c>
      <c r="E266" s="41" t="e">
        <f ca="1">鶏気温!A258</f>
        <v>#N/A</v>
      </c>
      <c r="F266" s="68" t="e">
        <f ca="1">鶏モデル!F266</f>
        <v>#N/A</v>
      </c>
      <c r="G266" s="41"/>
      <c r="H266" s="10"/>
      <c r="I266" s="3" t="e">
        <f t="shared" ca="1" si="16"/>
        <v>#N/A</v>
      </c>
      <c r="J266" s="3" t="e">
        <f t="shared" ca="1" si="20"/>
        <v>#N/A</v>
      </c>
      <c r="M266" s="3"/>
      <c r="O266" s="2">
        <v>252</v>
      </c>
      <c r="P266" s="16" t="e">
        <f t="shared" ca="1" si="19"/>
        <v>#N/A</v>
      </c>
      <c r="Q266" s="26">
        <f t="shared" si="17"/>
        <v>46426</v>
      </c>
    </row>
    <row r="267" spans="3:17" ht="13.5">
      <c r="C267" s="2">
        <v>253</v>
      </c>
      <c r="D267" s="26">
        <f t="shared" si="18"/>
        <v>46427</v>
      </c>
      <c r="E267" s="41" t="e">
        <f ca="1">鶏気温!A259</f>
        <v>#N/A</v>
      </c>
      <c r="F267" s="68" t="e">
        <f ca="1">鶏モデル!F267</f>
        <v>#N/A</v>
      </c>
      <c r="G267" s="41"/>
      <c r="H267" s="10"/>
      <c r="I267" s="3" t="e">
        <f t="shared" ca="1" si="16"/>
        <v>#N/A</v>
      </c>
      <c r="J267" s="3" t="e">
        <f t="shared" ca="1" si="20"/>
        <v>#N/A</v>
      </c>
      <c r="M267" s="3"/>
      <c r="O267" s="2">
        <v>253</v>
      </c>
      <c r="P267" s="16" t="e">
        <f t="shared" ca="1" si="19"/>
        <v>#N/A</v>
      </c>
      <c r="Q267" s="26">
        <f t="shared" si="17"/>
        <v>46427</v>
      </c>
    </row>
    <row r="268" spans="3:17" ht="13.5">
      <c r="C268" s="2">
        <v>254</v>
      </c>
      <c r="D268" s="26">
        <f t="shared" si="18"/>
        <v>46428</v>
      </c>
      <c r="E268" s="41" t="e">
        <f ca="1">鶏気温!A260</f>
        <v>#N/A</v>
      </c>
      <c r="F268" s="68" t="e">
        <f ca="1">鶏モデル!F268</f>
        <v>#N/A</v>
      </c>
      <c r="G268" s="41"/>
      <c r="H268" s="10"/>
      <c r="I268" s="3" t="e">
        <f t="shared" ca="1" si="16"/>
        <v>#N/A</v>
      </c>
      <c r="J268" s="3" t="e">
        <f t="shared" ca="1" si="20"/>
        <v>#N/A</v>
      </c>
      <c r="M268" s="3"/>
      <c r="O268" s="2">
        <v>254</v>
      </c>
      <c r="P268" s="16" t="e">
        <f t="shared" ca="1" si="19"/>
        <v>#N/A</v>
      </c>
      <c r="Q268" s="26">
        <f t="shared" si="17"/>
        <v>46428</v>
      </c>
    </row>
    <row r="269" spans="3:17" ht="13.5">
      <c r="C269" s="2">
        <v>255</v>
      </c>
      <c r="D269" s="26">
        <f t="shared" si="18"/>
        <v>46429</v>
      </c>
      <c r="E269" s="41" t="e">
        <f ca="1">鶏気温!A261</f>
        <v>#N/A</v>
      </c>
      <c r="F269" s="68" t="e">
        <f ca="1">鶏モデル!F269</f>
        <v>#N/A</v>
      </c>
      <c r="G269" s="41"/>
      <c r="H269" s="10"/>
      <c r="I269" s="3" t="e">
        <f t="shared" ca="1" si="16"/>
        <v>#N/A</v>
      </c>
      <c r="J269" s="3" t="e">
        <f t="shared" ca="1" si="20"/>
        <v>#N/A</v>
      </c>
      <c r="M269" s="3"/>
      <c r="O269" s="2">
        <v>255</v>
      </c>
      <c r="P269" s="16" t="e">
        <f t="shared" ca="1" si="19"/>
        <v>#N/A</v>
      </c>
      <c r="Q269" s="26">
        <f t="shared" si="17"/>
        <v>46429</v>
      </c>
    </row>
    <row r="270" spans="3:17" ht="13.5">
      <c r="C270" s="2">
        <v>256</v>
      </c>
      <c r="D270" s="26">
        <f t="shared" si="18"/>
        <v>46430</v>
      </c>
      <c r="E270" s="41" t="e">
        <f ca="1">鶏気温!A262</f>
        <v>#N/A</v>
      </c>
      <c r="F270" s="68" t="e">
        <f ca="1">鶏モデル!F270</f>
        <v>#N/A</v>
      </c>
      <c r="G270" s="41"/>
      <c r="H270" s="10"/>
      <c r="I270" s="3" t="e">
        <f t="shared" ca="1" si="16"/>
        <v>#N/A</v>
      </c>
      <c r="J270" s="3" t="e">
        <f t="shared" ca="1" si="20"/>
        <v>#N/A</v>
      </c>
      <c r="M270" s="3"/>
      <c r="O270" s="2">
        <v>256</v>
      </c>
      <c r="P270" s="16" t="e">
        <f t="shared" ca="1" si="19"/>
        <v>#N/A</v>
      </c>
      <c r="Q270" s="26">
        <f t="shared" si="17"/>
        <v>46430</v>
      </c>
    </row>
    <row r="271" spans="3:17" ht="13.5">
      <c r="C271" s="2">
        <v>257</v>
      </c>
      <c r="D271" s="26">
        <f t="shared" si="18"/>
        <v>46431</v>
      </c>
      <c r="E271" s="41" t="e">
        <f ca="1">鶏気温!A263</f>
        <v>#N/A</v>
      </c>
      <c r="F271" s="68" t="e">
        <f ca="1">鶏モデル!F271</f>
        <v>#N/A</v>
      </c>
      <c r="G271" s="41"/>
      <c r="H271" s="10"/>
      <c r="I271" s="3" t="e">
        <f t="shared" ref="I271:I334" ca="1" si="21">EXP($B$3*(E271-25)/(1.987*(273+E271)*298))</f>
        <v>#N/A</v>
      </c>
      <c r="J271" s="3" t="e">
        <f t="shared" ca="1" si="20"/>
        <v>#N/A</v>
      </c>
      <c r="M271" s="3"/>
      <c r="O271" s="2">
        <v>257</v>
      </c>
      <c r="P271" s="16" t="e">
        <f t="shared" ca="1" si="19"/>
        <v>#N/A</v>
      </c>
      <c r="Q271" s="26">
        <f t="shared" ref="Q271:Q334" si="22">D271</f>
        <v>46431</v>
      </c>
    </row>
    <row r="272" spans="3:17" ht="13.5">
      <c r="C272" s="2">
        <v>258</v>
      </c>
      <c r="D272" s="26">
        <f t="shared" ref="D272:D335" si="23">D271+1</f>
        <v>46432</v>
      </c>
      <c r="E272" s="41" t="e">
        <f ca="1">鶏気温!A264</f>
        <v>#N/A</v>
      </c>
      <c r="F272" s="68" t="e">
        <f ca="1">鶏モデル!F272</f>
        <v>#N/A</v>
      </c>
      <c r="G272" s="41"/>
      <c r="H272" s="10"/>
      <c r="I272" s="3" t="e">
        <f t="shared" ca="1" si="21"/>
        <v>#N/A</v>
      </c>
      <c r="J272" s="3" t="e">
        <f t="shared" ca="1" si="20"/>
        <v>#N/A</v>
      </c>
      <c r="M272" s="3"/>
      <c r="O272" s="2">
        <v>258</v>
      </c>
      <c r="P272" s="16" t="e">
        <f t="shared" ref="P272:P335" ca="1" si="24">$B$5*(1-EXP(-$B$7*J272))</f>
        <v>#N/A</v>
      </c>
      <c r="Q272" s="26">
        <f t="shared" si="22"/>
        <v>46432</v>
      </c>
    </row>
    <row r="273" spans="3:17" ht="13.5">
      <c r="C273" s="2">
        <v>259</v>
      </c>
      <c r="D273" s="26">
        <f t="shared" si="23"/>
        <v>46433</v>
      </c>
      <c r="E273" s="41" t="e">
        <f ca="1">鶏気温!A265</f>
        <v>#N/A</v>
      </c>
      <c r="F273" s="68" t="e">
        <f ca="1">鶏モデル!F273</f>
        <v>#N/A</v>
      </c>
      <c r="G273" s="41"/>
      <c r="H273" s="10"/>
      <c r="I273" s="3" t="e">
        <f t="shared" ca="1" si="21"/>
        <v>#N/A</v>
      </c>
      <c r="J273" s="3" t="e">
        <f t="shared" ca="1" si="20"/>
        <v>#N/A</v>
      </c>
      <c r="M273" s="3"/>
      <c r="O273" s="2">
        <v>259</v>
      </c>
      <c r="P273" s="16" t="e">
        <f t="shared" ca="1" si="24"/>
        <v>#N/A</v>
      </c>
      <c r="Q273" s="26">
        <f t="shared" si="22"/>
        <v>46433</v>
      </c>
    </row>
    <row r="274" spans="3:17" ht="13.5">
      <c r="C274" s="2">
        <v>260</v>
      </c>
      <c r="D274" s="26">
        <f t="shared" si="23"/>
        <v>46434</v>
      </c>
      <c r="E274" s="41" t="e">
        <f ca="1">鶏気温!A266</f>
        <v>#N/A</v>
      </c>
      <c r="F274" s="68" t="e">
        <f ca="1">鶏モデル!F274</f>
        <v>#N/A</v>
      </c>
      <c r="G274" s="41"/>
      <c r="H274" s="10"/>
      <c r="I274" s="3" t="e">
        <f t="shared" ca="1" si="21"/>
        <v>#N/A</v>
      </c>
      <c r="J274" s="3" t="e">
        <f t="shared" ca="1" si="20"/>
        <v>#N/A</v>
      </c>
      <c r="M274" s="3"/>
      <c r="O274" s="2">
        <v>260</v>
      </c>
      <c r="P274" s="16" t="e">
        <f t="shared" ca="1" si="24"/>
        <v>#N/A</v>
      </c>
      <c r="Q274" s="26">
        <f t="shared" si="22"/>
        <v>46434</v>
      </c>
    </row>
    <row r="275" spans="3:17" ht="13.5">
      <c r="C275" s="2">
        <v>261</v>
      </c>
      <c r="D275" s="26">
        <f t="shared" si="23"/>
        <v>46435</v>
      </c>
      <c r="E275" s="41" t="e">
        <f ca="1">鶏気温!A267</f>
        <v>#N/A</v>
      </c>
      <c r="F275" s="68" t="e">
        <f ca="1">鶏モデル!F275</f>
        <v>#N/A</v>
      </c>
      <c r="G275" s="41"/>
      <c r="H275" s="10"/>
      <c r="I275" s="3" t="e">
        <f t="shared" ca="1" si="21"/>
        <v>#N/A</v>
      </c>
      <c r="J275" s="3" t="e">
        <f t="shared" ca="1" si="20"/>
        <v>#N/A</v>
      </c>
      <c r="M275" s="3"/>
      <c r="O275" s="2">
        <v>261</v>
      </c>
      <c r="P275" s="16" t="e">
        <f t="shared" ca="1" si="24"/>
        <v>#N/A</v>
      </c>
      <c r="Q275" s="26">
        <f t="shared" si="22"/>
        <v>46435</v>
      </c>
    </row>
    <row r="276" spans="3:17" ht="13.5">
      <c r="C276" s="2">
        <v>262</v>
      </c>
      <c r="D276" s="26">
        <f t="shared" si="23"/>
        <v>46436</v>
      </c>
      <c r="E276" s="41" t="e">
        <f ca="1">鶏気温!A268</f>
        <v>#N/A</v>
      </c>
      <c r="F276" s="68" t="e">
        <f ca="1">鶏モデル!F276</f>
        <v>#N/A</v>
      </c>
      <c r="G276" s="41"/>
      <c r="H276" s="10"/>
      <c r="I276" s="3" t="e">
        <f t="shared" ca="1" si="21"/>
        <v>#N/A</v>
      </c>
      <c r="J276" s="3" t="e">
        <f t="shared" ca="1" si="20"/>
        <v>#N/A</v>
      </c>
      <c r="M276" s="3"/>
      <c r="O276" s="2">
        <v>262</v>
      </c>
      <c r="P276" s="16" t="e">
        <f t="shared" ca="1" si="24"/>
        <v>#N/A</v>
      </c>
      <c r="Q276" s="26">
        <f t="shared" si="22"/>
        <v>46436</v>
      </c>
    </row>
    <row r="277" spans="3:17" ht="13.5">
      <c r="C277" s="2">
        <v>263</v>
      </c>
      <c r="D277" s="26">
        <f t="shared" si="23"/>
        <v>46437</v>
      </c>
      <c r="E277" s="41" t="e">
        <f ca="1">鶏気温!A269</f>
        <v>#N/A</v>
      </c>
      <c r="F277" s="68" t="e">
        <f ca="1">鶏モデル!F277</f>
        <v>#N/A</v>
      </c>
      <c r="G277" s="41"/>
      <c r="H277" s="10"/>
      <c r="I277" s="3" t="e">
        <f t="shared" ca="1" si="21"/>
        <v>#N/A</v>
      </c>
      <c r="J277" s="3" t="e">
        <f t="shared" ref="J277:J340" ca="1" si="25">J276+I276</f>
        <v>#N/A</v>
      </c>
      <c r="M277" s="3"/>
      <c r="O277" s="2">
        <v>263</v>
      </c>
      <c r="P277" s="16" t="e">
        <f t="shared" ca="1" si="24"/>
        <v>#N/A</v>
      </c>
      <c r="Q277" s="26">
        <f t="shared" si="22"/>
        <v>46437</v>
      </c>
    </row>
    <row r="278" spans="3:17" ht="13.5">
      <c r="C278" s="2">
        <v>264</v>
      </c>
      <c r="D278" s="26">
        <f t="shared" si="23"/>
        <v>46438</v>
      </c>
      <c r="E278" s="41" t="e">
        <f ca="1">鶏気温!A270</f>
        <v>#N/A</v>
      </c>
      <c r="F278" s="68" t="e">
        <f ca="1">鶏モデル!F278</f>
        <v>#N/A</v>
      </c>
      <c r="G278" s="41"/>
      <c r="H278" s="10"/>
      <c r="I278" s="3" t="e">
        <f t="shared" ca="1" si="21"/>
        <v>#N/A</v>
      </c>
      <c r="J278" s="3" t="e">
        <f t="shared" ca="1" si="25"/>
        <v>#N/A</v>
      </c>
      <c r="M278" s="3"/>
      <c r="O278" s="2">
        <v>264</v>
      </c>
      <c r="P278" s="16" t="e">
        <f t="shared" ca="1" si="24"/>
        <v>#N/A</v>
      </c>
      <c r="Q278" s="26">
        <f t="shared" si="22"/>
        <v>46438</v>
      </c>
    </row>
    <row r="279" spans="3:17" ht="13.5">
      <c r="C279" s="2">
        <v>265</v>
      </c>
      <c r="D279" s="26">
        <f t="shared" si="23"/>
        <v>46439</v>
      </c>
      <c r="E279" s="41" t="e">
        <f ca="1">鶏気温!A271</f>
        <v>#N/A</v>
      </c>
      <c r="F279" s="68" t="e">
        <f ca="1">鶏モデル!F279</f>
        <v>#N/A</v>
      </c>
      <c r="G279" s="41"/>
      <c r="H279" s="10"/>
      <c r="I279" s="3" t="e">
        <f t="shared" ca="1" si="21"/>
        <v>#N/A</v>
      </c>
      <c r="J279" s="3" t="e">
        <f t="shared" ca="1" si="25"/>
        <v>#N/A</v>
      </c>
      <c r="M279" s="3"/>
      <c r="O279" s="2">
        <v>265</v>
      </c>
      <c r="P279" s="16" t="e">
        <f t="shared" ca="1" si="24"/>
        <v>#N/A</v>
      </c>
      <c r="Q279" s="26">
        <f t="shared" si="22"/>
        <v>46439</v>
      </c>
    </row>
    <row r="280" spans="3:17" ht="13.5">
      <c r="C280" s="2">
        <v>266</v>
      </c>
      <c r="D280" s="26">
        <f t="shared" si="23"/>
        <v>46440</v>
      </c>
      <c r="E280" s="41" t="e">
        <f ca="1">鶏気温!A272</f>
        <v>#N/A</v>
      </c>
      <c r="F280" s="68" t="e">
        <f ca="1">鶏モデル!F280</f>
        <v>#N/A</v>
      </c>
      <c r="G280" s="41"/>
      <c r="H280" s="10"/>
      <c r="I280" s="3" t="e">
        <f t="shared" ca="1" si="21"/>
        <v>#N/A</v>
      </c>
      <c r="J280" s="3" t="e">
        <f t="shared" ca="1" si="25"/>
        <v>#N/A</v>
      </c>
      <c r="M280" s="3"/>
      <c r="O280" s="2">
        <v>266</v>
      </c>
      <c r="P280" s="16" t="e">
        <f t="shared" ca="1" si="24"/>
        <v>#N/A</v>
      </c>
      <c r="Q280" s="26">
        <f t="shared" si="22"/>
        <v>46440</v>
      </c>
    </row>
    <row r="281" spans="3:17" ht="13.5">
      <c r="C281" s="2">
        <v>267</v>
      </c>
      <c r="D281" s="26">
        <f t="shared" si="23"/>
        <v>46441</v>
      </c>
      <c r="E281" s="41" t="e">
        <f ca="1">鶏気温!A273</f>
        <v>#N/A</v>
      </c>
      <c r="F281" s="68" t="e">
        <f ca="1">鶏モデル!F281</f>
        <v>#N/A</v>
      </c>
      <c r="G281" s="41"/>
      <c r="H281" s="10"/>
      <c r="I281" s="3" t="e">
        <f t="shared" ca="1" si="21"/>
        <v>#N/A</v>
      </c>
      <c r="J281" s="3" t="e">
        <f t="shared" ca="1" si="25"/>
        <v>#N/A</v>
      </c>
      <c r="M281" s="3"/>
      <c r="O281" s="2">
        <v>267</v>
      </c>
      <c r="P281" s="16" t="e">
        <f t="shared" ca="1" si="24"/>
        <v>#N/A</v>
      </c>
      <c r="Q281" s="26">
        <f t="shared" si="22"/>
        <v>46441</v>
      </c>
    </row>
    <row r="282" spans="3:17" ht="13.5">
      <c r="C282" s="2">
        <v>268</v>
      </c>
      <c r="D282" s="26">
        <f t="shared" si="23"/>
        <v>46442</v>
      </c>
      <c r="E282" s="41" t="e">
        <f ca="1">鶏気温!A274</f>
        <v>#N/A</v>
      </c>
      <c r="F282" s="68" t="e">
        <f ca="1">鶏モデル!F282</f>
        <v>#N/A</v>
      </c>
      <c r="G282" s="41"/>
      <c r="H282" s="10"/>
      <c r="I282" s="3" t="e">
        <f t="shared" ca="1" si="21"/>
        <v>#N/A</v>
      </c>
      <c r="J282" s="3" t="e">
        <f t="shared" ca="1" si="25"/>
        <v>#N/A</v>
      </c>
      <c r="M282" s="3"/>
      <c r="O282" s="2">
        <v>268</v>
      </c>
      <c r="P282" s="16" t="e">
        <f t="shared" ca="1" si="24"/>
        <v>#N/A</v>
      </c>
      <c r="Q282" s="26">
        <f t="shared" si="22"/>
        <v>46442</v>
      </c>
    </row>
    <row r="283" spans="3:17" ht="13.5">
      <c r="C283" s="2">
        <v>269</v>
      </c>
      <c r="D283" s="26">
        <f t="shared" si="23"/>
        <v>46443</v>
      </c>
      <c r="E283" s="41" t="e">
        <f ca="1">鶏気温!A275</f>
        <v>#N/A</v>
      </c>
      <c r="F283" s="68" t="e">
        <f ca="1">鶏モデル!F283</f>
        <v>#N/A</v>
      </c>
      <c r="G283" s="41"/>
      <c r="H283" s="10"/>
      <c r="I283" s="3" t="e">
        <f t="shared" ca="1" si="21"/>
        <v>#N/A</v>
      </c>
      <c r="J283" s="3" t="e">
        <f t="shared" ca="1" si="25"/>
        <v>#N/A</v>
      </c>
      <c r="M283" s="3"/>
      <c r="O283" s="2">
        <v>269</v>
      </c>
      <c r="P283" s="16" t="e">
        <f t="shared" ca="1" si="24"/>
        <v>#N/A</v>
      </c>
      <c r="Q283" s="26">
        <f t="shared" si="22"/>
        <v>46443</v>
      </c>
    </row>
    <row r="284" spans="3:17" ht="13.5">
      <c r="C284" s="2">
        <v>270</v>
      </c>
      <c r="D284" s="26">
        <f t="shared" si="23"/>
        <v>46444</v>
      </c>
      <c r="E284" s="41" t="e">
        <f ca="1">鶏気温!A276</f>
        <v>#N/A</v>
      </c>
      <c r="F284" s="68" t="e">
        <f ca="1">鶏モデル!F284</f>
        <v>#N/A</v>
      </c>
      <c r="G284" s="41"/>
      <c r="H284" s="10"/>
      <c r="I284" s="3" t="e">
        <f t="shared" ca="1" si="21"/>
        <v>#N/A</v>
      </c>
      <c r="J284" s="3" t="e">
        <f t="shared" ca="1" si="25"/>
        <v>#N/A</v>
      </c>
      <c r="M284" s="3"/>
      <c r="O284" s="2">
        <v>270</v>
      </c>
      <c r="P284" s="16" t="e">
        <f t="shared" ca="1" si="24"/>
        <v>#N/A</v>
      </c>
      <c r="Q284" s="26">
        <f t="shared" si="22"/>
        <v>46444</v>
      </c>
    </row>
    <row r="285" spans="3:17" ht="13.5">
      <c r="C285" s="2">
        <v>271</v>
      </c>
      <c r="D285" s="26">
        <f t="shared" si="23"/>
        <v>46445</v>
      </c>
      <c r="E285" s="41" t="e">
        <f ca="1">鶏気温!A277</f>
        <v>#N/A</v>
      </c>
      <c r="F285" s="68" t="e">
        <f ca="1">鶏モデル!F285</f>
        <v>#N/A</v>
      </c>
      <c r="G285" s="41"/>
      <c r="H285" s="10"/>
      <c r="I285" s="3" t="e">
        <f t="shared" ca="1" si="21"/>
        <v>#N/A</v>
      </c>
      <c r="J285" s="3" t="e">
        <f t="shared" ca="1" si="25"/>
        <v>#N/A</v>
      </c>
      <c r="M285" s="3"/>
      <c r="O285" s="2">
        <v>271</v>
      </c>
      <c r="P285" s="16" t="e">
        <f t="shared" ca="1" si="24"/>
        <v>#N/A</v>
      </c>
      <c r="Q285" s="26">
        <f t="shared" si="22"/>
        <v>46445</v>
      </c>
    </row>
    <row r="286" spans="3:17" ht="13.5">
      <c r="C286" s="2">
        <v>272</v>
      </c>
      <c r="D286" s="26">
        <f t="shared" si="23"/>
        <v>46446</v>
      </c>
      <c r="E286" s="41" t="e">
        <f ca="1">鶏気温!A278</f>
        <v>#N/A</v>
      </c>
      <c r="F286" s="68" t="e">
        <f ca="1">鶏モデル!F286</f>
        <v>#N/A</v>
      </c>
      <c r="G286" s="41"/>
      <c r="H286" s="10"/>
      <c r="I286" s="3" t="e">
        <f t="shared" ca="1" si="21"/>
        <v>#N/A</v>
      </c>
      <c r="J286" s="3" t="e">
        <f t="shared" ca="1" si="25"/>
        <v>#N/A</v>
      </c>
      <c r="M286" s="3"/>
      <c r="O286" s="2">
        <v>272</v>
      </c>
      <c r="P286" s="16" t="e">
        <f t="shared" ca="1" si="24"/>
        <v>#N/A</v>
      </c>
      <c r="Q286" s="26">
        <f t="shared" si="22"/>
        <v>46446</v>
      </c>
    </row>
    <row r="287" spans="3:17" ht="13.5">
      <c r="C287" s="2">
        <v>273</v>
      </c>
      <c r="D287" s="26">
        <f t="shared" si="23"/>
        <v>46447</v>
      </c>
      <c r="E287" s="41" t="e">
        <f ca="1">鶏気温!A279</f>
        <v>#N/A</v>
      </c>
      <c r="F287" s="68" t="e">
        <f ca="1">鶏モデル!F287</f>
        <v>#N/A</v>
      </c>
      <c r="G287" s="41"/>
      <c r="H287" s="10"/>
      <c r="I287" s="3" t="e">
        <f t="shared" ca="1" si="21"/>
        <v>#N/A</v>
      </c>
      <c r="J287" s="3" t="e">
        <f t="shared" ca="1" si="25"/>
        <v>#N/A</v>
      </c>
      <c r="M287" s="3"/>
      <c r="O287" s="2">
        <v>273</v>
      </c>
      <c r="P287" s="16" t="e">
        <f t="shared" ca="1" si="24"/>
        <v>#N/A</v>
      </c>
      <c r="Q287" s="26">
        <f t="shared" si="22"/>
        <v>46447</v>
      </c>
    </row>
    <row r="288" spans="3:17" ht="13.5">
      <c r="C288" s="2">
        <v>274</v>
      </c>
      <c r="D288" s="26">
        <f t="shared" si="23"/>
        <v>46448</v>
      </c>
      <c r="E288" s="41" t="e">
        <f ca="1">鶏気温!A280</f>
        <v>#N/A</v>
      </c>
      <c r="F288" s="68" t="e">
        <f ca="1">鶏モデル!F288</f>
        <v>#N/A</v>
      </c>
      <c r="G288" s="41"/>
      <c r="I288" s="3" t="e">
        <f t="shared" ca="1" si="21"/>
        <v>#N/A</v>
      </c>
      <c r="J288" s="3" t="e">
        <f t="shared" ca="1" si="25"/>
        <v>#N/A</v>
      </c>
      <c r="M288" s="3"/>
      <c r="O288" s="2">
        <v>274</v>
      </c>
      <c r="P288" s="16" t="e">
        <f t="shared" ca="1" si="24"/>
        <v>#N/A</v>
      </c>
      <c r="Q288" s="26">
        <f t="shared" si="22"/>
        <v>46448</v>
      </c>
    </row>
    <row r="289" spans="3:17" ht="13.5">
      <c r="C289" s="2">
        <v>275</v>
      </c>
      <c r="D289" s="26">
        <f t="shared" si="23"/>
        <v>46449</v>
      </c>
      <c r="E289" s="41" t="e">
        <f ca="1">鶏気温!A281</f>
        <v>#N/A</v>
      </c>
      <c r="F289" s="68" t="e">
        <f ca="1">鶏モデル!F289</f>
        <v>#N/A</v>
      </c>
      <c r="G289" s="41"/>
      <c r="I289" s="3" t="e">
        <f t="shared" ca="1" si="21"/>
        <v>#N/A</v>
      </c>
      <c r="J289" s="3" t="e">
        <f t="shared" ca="1" si="25"/>
        <v>#N/A</v>
      </c>
      <c r="M289" s="3"/>
      <c r="O289" s="2">
        <v>275</v>
      </c>
      <c r="P289" s="16" t="e">
        <f t="shared" ca="1" si="24"/>
        <v>#N/A</v>
      </c>
      <c r="Q289" s="26">
        <f t="shared" si="22"/>
        <v>46449</v>
      </c>
    </row>
    <row r="290" spans="3:17" ht="13.5">
      <c r="C290" s="2">
        <v>276</v>
      </c>
      <c r="D290" s="26">
        <f t="shared" si="23"/>
        <v>46450</v>
      </c>
      <c r="E290" s="41" t="e">
        <f ca="1">鶏気温!A282</f>
        <v>#N/A</v>
      </c>
      <c r="F290" s="68" t="e">
        <f ca="1">鶏モデル!F290</f>
        <v>#N/A</v>
      </c>
      <c r="G290" s="41"/>
      <c r="I290" s="3" t="e">
        <f t="shared" ca="1" si="21"/>
        <v>#N/A</v>
      </c>
      <c r="J290" s="3" t="e">
        <f t="shared" ca="1" si="25"/>
        <v>#N/A</v>
      </c>
      <c r="M290" s="3"/>
      <c r="O290" s="2">
        <v>276</v>
      </c>
      <c r="P290" s="16" t="e">
        <f t="shared" ca="1" si="24"/>
        <v>#N/A</v>
      </c>
      <c r="Q290" s="26">
        <f t="shared" si="22"/>
        <v>46450</v>
      </c>
    </row>
    <row r="291" spans="3:17" ht="13.5">
      <c r="C291" s="2">
        <v>277</v>
      </c>
      <c r="D291" s="26">
        <f t="shared" si="23"/>
        <v>46451</v>
      </c>
      <c r="E291" s="41" t="e">
        <f ca="1">鶏気温!A283</f>
        <v>#N/A</v>
      </c>
      <c r="F291" s="68" t="e">
        <f ca="1">鶏モデル!F291</f>
        <v>#N/A</v>
      </c>
      <c r="G291" s="41"/>
      <c r="I291" s="3" t="e">
        <f t="shared" ca="1" si="21"/>
        <v>#N/A</v>
      </c>
      <c r="J291" s="3" t="e">
        <f t="shared" ca="1" si="25"/>
        <v>#N/A</v>
      </c>
      <c r="M291" s="3"/>
      <c r="O291" s="2">
        <v>277</v>
      </c>
      <c r="P291" s="16" t="e">
        <f t="shared" ca="1" si="24"/>
        <v>#N/A</v>
      </c>
      <c r="Q291" s="26">
        <f t="shared" si="22"/>
        <v>46451</v>
      </c>
    </row>
    <row r="292" spans="3:17" ht="13.5">
      <c r="C292" s="2">
        <v>278</v>
      </c>
      <c r="D292" s="26">
        <f t="shared" si="23"/>
        <v>46452</v>
      </c>
      <c r="E292" s="41" t="e">
        <f ca="1">鶏気温!A284</f>
        <v>#N/A</v>
      </c>
      <c r="F292" s="68" t="e">
        <f ca="1">鶏モデル!F292</f>
        <v>#N/A</v>
      </c>
      <c r="G292" s="41"/>
      <c r="I292" s="3" t="e">
        <f t="shared" ca="1" si="21"/>
        <v>#N/A</v>
      </c>
      <c r="J292" s="3" t="e">
        <f t="shared" ca="1" si="25"/>
        <v>#N/A</v>
      </c>
      <c r="M292" s="3"/>
      <c r="O292" s="2">
        <v>278</v>
      </c>
      <c r="P292" s="16" t="e">
        <f t="shared" ca="1" si="24"/>
        <v>#N/A</v>
      </c>
      <c r="Q292" s="26">
        <f t="shared" si="22"/>
        <v>46452</v>
      </c>
    </row>
    <row r="293" spans="3:17" ht="13.5">
      <c r="C293" s="2">
        <v>279</v>
      </c>
      <c r="D293" s="26">
        <f t="shared" si="23"/>
        <v>46453</v>
      </c>
      <c r="E293" s="41" t="e">
        <f ca="1">鶏気温!A285</f>
        <v>#N/A</v>
      </c>
      <c r="F293" s="68" t="e">
        <f ca="1">鶏モデル!F293</f>
        <v>#N/A</v>
      </c>
      <c r="G293" s="41"/>
      <c r="I293" s="3" t="e">
        <f t="shared" ca="1" si="21"/>
        <v>#N/A</v>
      </c>
      <c r="J293" s="3" t="e">
        <f t="shared" ca="1" si="25"/>
        <v>#N/A</v>
      </c>
      <c r="M293" s="3"/>
      <c r="O293" s="2">
        <v>279</v>
      </c>
      <c r="P293" s="16" t="e">
        <f t="shared" ca="1" si="24"/>
        <v>#N/A</v>
      </c>
      <c r="Q293" s="26">
        <f t="shared" si="22"/>
        <v>46453</v>
      </c>
    </row>
    <row r="294" spans="3:17" ht="13.5">
      <c r="C294" s="2">
        <v>280</v>
      </c>
      <c r="D294" s="26">
        <f t="shared" si="23"/>
        <v>46454</v>
      </c>
      <c r="E294" s="41" t="e">
        <f ca="1">鶏気温!A286</f>
        <v>#N/A</v>
      </c>
      <c r="F294" s="68" t="e">
        <f ca="1">鶏モデル!F294</f>
        <v>#N/A</v>
      </c>
      <c r="G294" s="41"/>
      <c r="I294" s="3" t="e">
        <f t="shared" ca="1" si="21"/>
        <v>#N/A</v>
      </c>
      <c r="J294" s="3" t="e">
        <f t="shared" ca="1" si="25"/>
        <v>#N/A</v>
      </c>
      <c r="M294" s="3"/>
      <c r="O294" s="2">
        <v>280</v>
      </c>
      <c r="P294" s="16" t="e">
        <f t="shared" ca="1" si="24"/>
        <v>#N/A</v>
      </c>
      <c r="Q294" s="26">
        <f t="shared" si="22"/>
        <v>46454</v>
      </c>
    </row>
    <row r="295" spans="3:17" ht="13.5">
      <c r="C295" s="2">
        <v>281</v>
      </c>
      <c r="D295" s="26">
        <f t="shared" si="23"/>
        <v>46455</v>
      </c>
      <c r="E295" s="41" t="e">
        <f ca="1">鶏気温!A287</f>
        <v>#N/A</v>
      </c>
      <c r="F295" s="68" t="e">
        <f ca="1">鶏モデル!F295</f>
        <v>#N/A</v>
      </c>
      <c r="G295" s="41"/>
      <c r="I295" s="3" t="e">
        <f t="shared" ca="1" si="21"/>
        <v>#N/A</v>
      </c>
      <c r="J295" s="3" t="e">
        <f t="shared" ca="1" si="25"/>
        <v>#N/A</v>
      </c>
      <c r="M295" s="3"/>
      <c r="O295" s="2">
        <v>281</v>
      </c>
      <c r="P295" s="16" t="e">
        <f t="shared" ca="1" si="24"/>
        <v>#N/A</v>
      </c>
      <c r="Q295" s="26">
        <f t="shared" si="22"/>
        <v>46455</v>
      </c>
    </row>
    <row r="296" spans="3:17" ht="13.5">
      <c r="C296" s="2">
        <v>282</v>
      </c>
      <c r="D296" s="26">
        <f t="shared" si="23"/>
        <v>46456</v>
      </c>
      <c r="E296" s="41" t="e">
        <f ca="1">鶏気温!A288</f>
        <v>#N/A</v>
      </c>
      <c r="F296" s="68" t="e">
        <f ca="1">鶏モデル!F296</f>
        <v>#N/A</v>
      </c>
      <c r="G296" s="41"/>
      <c r="I296" s="3" t="e">
        <f t="shared" ca="1" si="21"/>
        <v>#N/A</v>
      </c>
      <c r="J296" s="3" t="e">
        <f t="shared" ca="1" si="25"/>
        <v>#N/A</v>
      </c>
      <c r="M296" s="3"/>
      <c r="O296" s="2">
        <v>282</v>
      </c>
      <c r="P296" s="16" t="e">
        <f t="shared" ca="1" si="24"/>
        <v>#N/A</v>
      </c>
      <c r="Q296" s="26">
        <f t="shared" si="22"/>
        <v>46456</v>
      </c>
    </row>
    <row r="297" spans="3:17" ht="13.5">
      <c r="C297" s="2">
        <v>283</v>
      </c>
      <c r="D297" s="26">
        <f t="shared" si="23"/>
        <v>46457</v>
      </c>
      <c r="E297" s="41" t="e">
        <f ca="1">鶏気温!A289</f>
        <v>#N/A</v>
      </c>
      <c r="F297" s="68" t="e">
        <f ca="1">鶏モデル!F297</f>
        <v>#N/A</v>
      </c>
      <c r="G297" s="41"/>
      <c r="I297" s="3" t="e">
        <f t="shared" ca="1" si="21"/>
        <v>#N/A</v>
      </c>
      <c r="J297" s="3" t="e">
        <f t="shared" ca="1" si="25"/>
        <v>#N/A</v>
      </c>
      <c r="M297" s="3"/>
      <c r="O297" s="2">
        <v>283</v>
      </c>
      <c r="P297" s="16" t="e">
        <f t="shared" ca="1" si="24"/>
        <v>#N/A</v>
      </c>
      <c r="Q297" s="26">
        <f t="shared" si="22"/>
        <v>46457</v>
      </c>
    </row>
    <row r="298" spans="3:17" ht="13.5">
      <c r="C298" s="2">
        <v>284</v>
      </c>
      <c r="D298" s="26">
        <f t="shared" si="23"/>
        <v>46458</v>
      </c>
      <c r="E298" s="41" t="e">
        <f ca="1">鶏気温!A290</f>
        <v>#N/A</v>
      </c>
      <c r="F298" s="68" t="e">
        <f ca="1">鶏モデル!F298</f>
        <v>#N/A</v>
      </c>
      <c r="G298" s="41"/>
      <c r="I298" s="3" t="e">
        <f t="shared" ca="1" si="21"/>
        <v>#N/A</v>
      </c>
      <c r="J298" s="3" t="e">
        <f t="shared" ca="1" si="25"/>
        <v>#N/A</v>
      </c>
      <c r="M298" s="3"/>
      <c r="O298" s="2">
        <v>284</v>
      </c>
      <c r="P298" s="16" t="e">
        <f t="shared" ca="1" si="24"/>
        <v>#N/A</v>
      </c>
      <c r="Q298" s="26">
        <f t="shared" si="22"/>
        <v>46458</v>
      </c>
    </row>
    <row r="299" spans="3:17" ht="13.5">
      <c r="C299" s="2">
        <v>285</v>
      </c>
      <c r="D299" s="26">
        <f t="shared" si="23"/>
        <v>46459</v>
      </c>
      <c r="E299" s="41" t="e">
        <f ca="1">鶏気温!A291</f>
        <v>#N/A</v>
      </c>
      <c r="F299" s="68" t="e">
        <f ca="1">鶏モデル!F299</f>
        <v>#N/A</v>
      </c>
      <c r="G299" s="41"/>
      <c r="I299" s="3" t="e">
        <f t="shared" ca="1" si="21"/>
        <v>#N/A</v>
      </c>
      <c r="J299" s="3" t="e">
        <f t="shared" ca="1" si="25"/>
        <v>#N/A</v>
      </c>
      <c r="M299" s="3"/>
      <c r="O299" s="2">
        <v>285</v>
      </c>
      <c r="P299" s="16" t="e">
        <f t="shared" ca="1" si="24"/>
        <v>#N/A</v>
      </c>
      <c r="Q299" s="26">
        <f t="shared" si="22"/>
        <v>46459</v>
      </c>
    </row>
    <row r="300" spans="3:17" ht="13.5">
      <c r="C300" s="2">
        <v>286</v>
      </c>
      <c r="D300" s="26">
        <f t="shared" si="23"/>
        <v>46460</v>
      </c>
      <c r="E300" s="41" t="e">
        <f ca="1">鶏気温!A292</f>
        <v>#N/A</v>
      </c>
      <c r="F300" s="68" t="e">
        <f ca="1">鶏モデル!F300</f>
        <v>#N/A</v>
      </c>
      <c r="G300" s="41"/>
      <c r="I300" s="3" t="e">
        <f t="shared" ca="1" si="21"/>
        <v>#N/A</v>
      </c>
      <c r="J300" s="3" t="e">
        <f t="shared" ca="1" si="25"/>
        <v>#N/A</v>
      </c>
      <c r="M300" s="3"/>
      <c r="O300" s="2">
        <v>286</v>
      </c>
      <c r="P300" s="16" t="e">
        <f t="shared" ca="1" si="24"/>
        <v>#N/A</v>
      </c>
      <c r="Q300" s="26">
        <f t="shared" si="22"/>
        <v>46460</v>
      </c>
    </row>
    <row r="301" spans="3:17" ht="13.5">
      <c r="C301" s="2">
        <v>287</v>
      </c>
      <c r="D301" s="26">
        <f t="shared" si="23"/>
        <v>46461</v>
      </c>
      <c r="E301" s="41" t="e">
        <f ca="1">鶏気温!A293</f>
        <v>#N/A</v>
      </c>
      <c r="F301" s="68" t="e">
        <f ca="1">鶏モデル!F301</f>
        <v>#N/A</v>
      </c>
      <c r="G301" s="41"/>
      <c r="I301" s="3" t="e">
        <f t="shared" ca="1" si="21"/>
        <v>#N/A</v>
      </c>
      <c r="J301" s="3" t="e">
        <f t="shared" ca="1" si="25"/>
        <v>#N/A</v>
      </c>
      <c r="M301" s="3"/>
      <c r="O301" s="2">
        <v>287</v>
      </c>
      <c r="P301" s="16" t="e">
        <f t="shared" ca="1" si="24"/>
        <v>#N/A</v>
      </c>
      <c r="Q301" s="26">
        <f t="shared" si="22"/>
        <v>46461</v>
      </c>
    </row>
    <row r="302" spans="3:17" ht="13.5">
      <c r="C302" s="2">
        <v>288</v>
      </c>
      <c r="D302" s="26">
        <f t="shared" si="23"/>
        <v>46462</v>
      </c>
      <c r="E302" s="41" t="e">
        <f ca="1">鶏気温!A294</f>
        <v>#N/A</v>
      </c>
      <c r="F302" s="68" t="e">
        <f ca="1">鶏モデル!F302</f>
        <v>#N/A</v>
      </c>
      <c r="G302" s="41"/>
      <c r="I302" s="3" t="e">
        <f t="shared" ca="1" si="21"/>
        <v>#N/A</v>
      </c>
      <c r="J302" s="3" t="e">
        <f t="shared" ca="1" si="25"/>
        <v>#N/A</v>
      </c>
      <c r="M302" s="3"/>
      <c r="O302" s="2">
        <v>288</v>
      </c>
      <c r="P302" s="16" t="e">
        <f t="shared" ca="1" si="24"/>
        <v>#N/A</v>
      </c>
      <c r="Q302" s="26">
        <f t="shared" si="22"/>
        <v>46462</v>
      </c>
    </row>
    <row r="303" spans="3:17" ht="13.5">
      <c r="C303" s="2">
        <v>289</v>
      </c>
      <c r="D303" s="26">
        <f t="shared" si="23"/>
        <v>46463</v>
      </c>
      <c r="E303" s="41" t="e">
        <f ca="1">鶏気温!A295</f>
        <v>#N/A</v>
      </c>
      <c r="F303" s="68" t="e">
        <f ca="1">鶏モデル!F303</f>
        <v>#N/A</v>
      </c>
      <c r="G303" s="41"/>
      <c r="I303" s="3" t="e">
        <f t="shared" ca="1" si="21"/>
        <v>#N/A</v>
      </c>
      <c r="J303" s="3" t="e">
        <f t="shared" ca="1" si="25"/>
        <v>#N/A</v>
      </c>
      <c r="M303" s="3"/>
      <c r="O303" s="2">
        <v>289</v>
      </c>
      <c r="P303" s="16" t="e">
        <f t="shared" ca="1" si="24"/>
        <v>#N/A</v>
      </c>
      <c r="Q303" s="26">
        <f t="shared" si="22"/>
        <v>46463</v>
      </c>
    </row>
    <row r="304" spans="3:17" ht="13.5">
      <c r="C304" s="2">
        <v>290</v>
      </c>
      <c r="D304" s="26">
        <f t="shared" si="23"/>
        <v>46464</v>
      </c>
      <c r="E304" s="41" t="e">
        <f ca="1">鶏気温!A296</f>
        <v>#N/A</v>
      </c>
      <c r="F304" s="68" t="e">
        <f ca="1">鶏モデル!F304</f>
        <v>#N/A</v>
      </c>
      <c r="G304" s="41"/>
      <c r="I304" s="3" t="e">
        <f t="shared" ca="1" si="21"/>
        <v>#N/A</v>
      </c>
      <c r="J304" s="3" t="e">
        <f t="shared" ca="1" si="25"/>
        <v>#N/A</v>
      </c>
      <c r="M304" s="3"/>
      <c r="O304" s="2">
        <v>290</v>
      </c>
      <c r="P304" s="16" t="e">
        <f t="shared" ca="1" si="24"/>
        <v>#N/A</v>
      </c>
      <c r="Q304" s="26">
        <f t="shared" si="22"/>
        <v>46464</v>
      </c>
    </row>
    <row r="305" spans="3:17" ht="13.5">
      <c r="C305" s="2">
        <v>291</v>
      </c>
      <c r="D305" s="26">
        <f t="shared" si="23"/>
        <v>46465</v>
      </c>
      <c r="E305" s="41" t="e">
        <f ca="1">鶏気温!A297</f>
        <v>#N/A</v>
      </c>
      <c r="F305" s="68" t="e">
        <f ca="1">鶏モデル!F305</f>
        <v>#N/A</v>
      </c>
      <c r="G305" s="41"/>
      <c r="I305" s="3" t="e">
        <f t="shared" ca="1" si="21"/>
        <v>#N/A</v>
      </c>
      <c r="J305" s="3" t="e">
        <f t="shared" ca="1" si="25"/>
        <v>#N/A</v>
      </c>
      <c r="M305" s="3"/>
      <c r="O305" s="2">
        <v>291</v>
      </c>
      <c r="P305" s="16" t="e">
        <f t="shared" ca="1" si="24"/>
        <v>#N/A</v>
      </c>
      <c r="Q305" s="26">
        <f t="shared" si="22"/>
        <v>46465</v>
      </c>
    </row>
    <row r="306" spans="3:17" ht="13.5">
      <c r="C306" s="2">
        <v>292</v>
      </c>
      <c r="D306" s="26">
        <f t="shared" si="23"/>
        <v>46466</v>
      </c>
      <c r="E306" s="41" t="e">
        <f ca="1">鶏気温!A298</f>
        <v>#N/A</v>
      </c>
      <c r="F306" s="68" t="e">
        <f ca="1">鶏モデル!F306</f>
        <v>#N/A</v>
      </c>
      <c r="G306" s="41"/>
      <c r="I306" s="3" t="e">
        <f t="shared" ca="1" si="21"/>
        <v>#N/A</v>
      </c>
      <c r="J306" s="3" t="e">
        <f t="shared" ca="1" si="25"/>
        <v>#N/A</v>
      </c>
      <c r="M306" s="3"/>
      <c r="O306" s="2">
        <v>292</v>
      </c>
      <c r="P306" s="16" t="e">
        <f t="shared" ca="1" si="24"/>
        <v>#N/A</v>
      </c>
      <c r="Q306" s="26">
        <f t="shared" si="22"/>
        <v>46466</v>
      </c>
    </row>
    <row r="307" spans="3:17" ht="13.5">
      <c r="C307" s="2">
        <v>293</v>
      </c>
      <c r="D307" s="26">
        <f t="shared" si="23"/>
        <v>46467</v>
      </c>
      <c r="E307" s="41" t="e">
        <f ca="1">鶏気温!A299</f>
        <v>#N/A</v>
      </c>
      <c r="F307" s="68" t="e">
        <f ca="1">鶏モデル!F307</f>
        <v>#N/A</v>
      </c>
      <c r="G307" s="41"/>
      <c r="I307" s="3" t="e">
        <f t="shared" ca="1" si="21"/>
        <v>#N/A</v>
      </c>
      <c r="J307" s="3" t="e">
        <f t="shared" ca="1" si="25"/>
        <v>#N/A</v>
      </c>
      <c r="M307" s="3"/>
      <c r="O307" s="2">
        <v>293</v>
      </c>
      <c r="P307" s="16" t="e">
        <f t="shared" ca="1" si="24"/>
        <v>#N/A</v>
      </c>
      <c r="Q307" s="26">
        <f t="shared" si="22"/>
        <v>46467</v>
      </c>
    </row>
    <row r="308" spans="3:17" ht="13.5">
      <c r="C308" s="2">
        <v>294</v>
      </c>
      <c r="D308" s="26">
        <f t="shared" si="23"/>
        <v>46468</v>
      </c>
      <c r="E308" s="41" t="e">
        <f ca="1">鶏気温!A300</f>
        <v>#N/A</v>
      </c>
      <c r="F308" s="68" t="e">
        <f ca="1">鶏モデル!F308</f>
        <v>#N/A</v>
      </c>
      <c r="G308" s="41"/>
      <c r="I308" s="3" t="e">
        <f t="shared" ca="1" si="21"/>
        <v>#N/A</v>
      </c>
      <c r="J308" s="3" t="e">
        <f t="shared" ca="1" si="25"/>
        <v>#N/A</v>
      </c>
      <c r="M308" s="3"/>
      <c r="O308" s="2">
        <v>294</v>
      </c>
      <c r="P308" s="16" t="e">
        <f t="shared" ca="1" si="24"/>
        <v>#N/A</v>
      </c>
      <c r="Q308" s="26">
        <f t="shared" si="22"/>
        <v>46468</v>
      </c>
    </row>
    <row r="309" spans="3:17" ht="13.5">
      <c r="C309" s="2">
        <v>295</v>
      </c>
      <c r="D309" s="26">
        <f t="shared" si="23"/>
        <v>46469</v>
      </c>
      <c r="E309" s="41" t="e">
        <f ca="1">鶏気温!A301</f>
        <v>#N/A</v>
      </c>
      <c r="F309" s="68" t="e">
        <f ca="1">鶏モデル!F309</f>
        <v>#N/A</v>
      </c>
      <c r="G309" s="41"/>
      <c r="I309" s="3" t="e">
        <f t="shared" ca="1" si="21"/>
        <v>#N/A</v>
      </c>
      <c r="J309" s="3" t="e">
        <f t="shared" ca="1" si="25"/>
        <v>#N/A</v>
      </c>
      <c r="M309" s="3"/>
      <c r="O309" s="2">
        <v>295</v>
      </c>
      <c r="P309" s="16" t="e">
        <f t="shared" ca="1" si="24"/>
        <v>#N/A</v>
      </c>
      <c r="Q309" s="26">
        <f t="shared" si="22"/>
        <v>46469</v>
      </c>
    </row>
    <row r="310" spans="3:17" ht="13.5">
      <c r="C310" s="2">
        <v>296</v>
      </c>
      <c r="D310" s="26">
        <f t="shared" si="23"/>
        <v>46470</v>
      </c>
      <c r="E310" s="41" t="e">
        <f ca="1">鶏気温!A302</f>
        <v>#N/A</v>
      </c>
      <c r="F310" s="68" t="e">
        <f ca="1">鶏モデル!F310</f>
        <v>#N/A</v>
      </c>
      <c r="G310" s="41"/>
      <c r="I310" s="3" t="e">
        <f t="shared" ca="1" si="21"/>
        <v>#N/A</v>
      </c>
      <c r="J310" s="3" t="e">
        <f t="shared" ca="1" si="25"/>
        <v>#N/A</v>
      </c>
      <c r="M310" s="3"/>
      <c r="O310" s="2">
        <v>296</v>
      </c>
      <c r="P310" s="16" t="e">
        <f t="shared" ca="1" si="24"/>
        <v>#N/A</v>
      </c>
      <c r="Q310" s="26">
        <f t="shared" si="22"/>
        <v>46470</v>
      </c>
    </row>
    <row r="311" spans="3:17" ht="13.5">
      <c r="C311" s="2">
        <v>297</v>
      </c>
      <c r="D311" s="26">
        <f t="shared" si="23"/>
        <v>46471</v>
      </c>
      <c r="E311" s="41" t="e">
        <f ca="1">鶏気温!A303</f>
        <v>#N/A</v>
      </c>
      <c r="F311" s="68" t="e">
        <f ca="1">鶏モデル!F311</f>
        <v>#N/A</v>
      </c>
      <c r="G311" s="41"/>
      <c r="I311" s="3" t="e">
        <f t="shared" ca="1" si="21"/>
        <v>#N/A</v>
      </c>
      <c r="J311" s="3" t="e">
        <f t="shared" ca="1" si="25"/>
        <v>#N/A</v>
      </c>
      <c r="M311" s="3"/>
      <c r="O311" s="2">
        <v>297</v>
      </c>
      <c r="P311" s="16" t="e">
        <f t="shared" ca="1" si="24"/>
        <v>#N/A</v>
      </c>
      <c r="Q311" s="26">
        <f t="shared" si="22"/>
        <v>46471</v>
      </c>
    </row>
    <row r="312" spans="3:17" ht="13.5">
      <c r="C312" s="2">
        <v>298</v>
      </c>
      <c r="D312" s="26">
        <f t="shared" si="23"/>
        <v>46472</v>
      </c>
      <c r="E312" s="41" t="e">
        <f ca="1">鶏気温!A304</f>
        <v>#N/A</v>
      </c>
      <c r="F312" s="68" t="e">
        <f ca="1">鶏モデル!F312</f>
        <v>#N/A</v>
      </c>
      <c r="G312" s="41"/>
      <c r="I312" s="3" t="e">
        <f t="shared" ca="1" si="21"/>
        <v>#N/A</v>
      </c>
      <c r="J312" s="3" t="e">
        <f t="shared" ca="1" si="25"/>
        <v>#N/A</v>
      </c>
      <c r="M312" s="3"/>
      <c r="O312" s="2">
        <v>298</v>
      </c>
      <c r="P312" s="16" t="e">
        <f t="shared" ca="1" si="24"/>
        <v>#N/A</v>
      </c>
      <c r="Q312" s="26">
        <f t="shared" si="22"/>
        <v>46472</v>
      </c>
    </row>
    <row r="313" spans="3:17" ht="13.5">
      <c r="C313" s="2">
        <v>299</v>
      </c>
      <c r="D313" s="26">
        <f t="shared" si="23"/>
        <v>46473</v>
      </c>
      <c r="E313" s="41" t="e">
        <f ca="1">鶏気温!A305</f>
        <v>#N/A</v>
      </c>
      <c r="F313" s="68" t="e">
        <f ca="1">鶏モデル!F313</f>
        <v>#N/A</v>
      </c>
      <c r="G313" s="41"/>
      <c r="I313" s="3" t="e">
        <f t="shared" ca="1" si="21"/>
        <v>#N/A</v>
      </c>
      <c r="J313" s="3" t="e">
        <f t="shared" ca="1" si="25"/>
        <v>#N/A</v>
      </c>
      <c r="M313" s="3"/>
      <c r="O313" s="2">
        <v>299</v>
      </c>
      <c r="P313" s="16" t="e">
        <f t="shared" ca="1" si="24"/>
        <v>#N/A</v>
      </c>
      <c r="Q313" s="26">
        <f t="shared" si="22"/>
        <v>46473</v>
      </c>
    </row>
    <row r="314" spans="3:17" ht="13.5">
      <c r="C314" s="2">
        <v>300</v>
      </c>
      <c r="D314" s="26">
        <f t="shared" si="23"/>
        <v>46474</v>
      </c>
      <c r="E314" s="41" t="e">
        <f ca="1">鶏気温!A306</f>
        <v>#N/A</v>
      </c>
      <c r="F314" s="68" t="e">
        <f ca="1">鶏モデル!F314</f>
        <v>#N/A</v>
      </c>
      <c r="G314" s="41"/>
      <c r="I314" s="3" t="e">
        <f t="shared" ca="1" si="21"/>
        <v>#N/A</v>
      </c>
      <c r="J314" s="3" t="e">
        <f t="shared" ca="1" si="25"/>
        <v>#N/A</v>
      </c>
      <c r="M314" s="3"/>
      <c r="O314" s="2">
        <v>300</v>
      </c>
      <c r="P314" s="16" t="e">
        <f t="shared" ca="1" si="24"/>
        <v>#N/A</v>
      </c>
      <c r="Q314" s="26">
        <f t="shared" si="22"/>
        <v>46474</v>
      </c>
    </row>
    <row r="315" spans="3:17" ht="13.5">
      <c r="C315" s="2">
        <v>301</v>
      </c>
      <c r="D315" s="26">
        <f t="shared" si="23"/>
        <v>46475</v>
      </c>
      <c r="E315" s="41" t="e">
        <f ca="1">鶏気温!A307</f>
        <v>#N/A</v>
      </c>
      <c r="F315" s="68" t="e">
        <f ca="1">鶏モデル!F315</f>
        <v>#N/A</v>
      </c>
      <c r="G315" s="41"/>
      <c r="I315" s="3" t="e">
        <f t="shared" ca="1" si="21"/>
        <v>#N/A</v>
      </c>
      <c r="J315" s="3" t="e">
        <f t="shared" ca="1" si="25"/>
        <v>#N/A</v>
      </c>
      <c r="M315" s="3"/>
      <c r="O315" s="2">
        <v>301</v>
      </c>
      <c r="P315" s="16" t="e">
        <f t="shared" ca="1" si="24"/>
        <v>#N/A</v>
      </c>
      <c r="Q315" s="26">
        <f t="shared" si="22"/>
        <v>46475</v>
      </c>
    </row>
    <row r="316" spans="3:17" ht="13.5">
      <c r="C316" s="2">
        <v>302</v>
      </c>
      <c r="D316" s="26">
        <f t="shared" si="23"/>
        <v>46476</v>
      </c>
      <c r="E316" s="41" t="e">
        <f ca="1">鶏気温!A308</f>
        <v>#N/A</v>
      </c>
      <c r="F316" s="68" t="e">
        <f ca="1">鶏モデル!F316</f>
        <v>#N/A</v>
      </c>
      <c r="G316" s="41"/>
      <c r="I316" s="3" t="e">
        <f t="shared" ca="1" si="21"/>
        <v>#N/A</v>
      </c>
      <c r="J316" s="3" t="e">
        <f t="shared" ca="1" si="25"/>
        <v>#N/A</v>
      </c>
      <c r="M316" s="3"/>
      <c r="O316" s="2">
        <v>302</v>
      </c>
      <c r="P316" s="16" t="e">
        <f t="shared" ca="1" si="24"/>
        <v>#N/A</v>
      </c>
      <c r="Q316" s="26">
        <f t="shared" si="22"/>
        <v>46476</v>
      </c>
    </row>
    <row r="317" spans="3:17" ht="13.5">
      <c r="C317" s="2">
        <v>303</v>
      </c>
      <c r="D317" s="26">
        <f t="shared" si="23"/>
        <v>46477</v>
      </c>
      <c r="E317" s="41" t="e">
        <f ca="1">鶏気温!A309</f>
        <v>#N/A</v>
      </c>
      <c r="F317" s="68" t="e">
        <f ca="1">鶏モデル!F317</f>
        <v>#N/A</v>
      </c>
      <c r="G317" s="41"/>
      <c r="I317" s="3" t="e">
        <f t="shared" ca="1" si="21"/>
        <v>#N/A</v>
      </c>
      <c r="J317" s="3" t="e">
        <f t="shared" ca="1" si="25"/>
        <v>#N/A</v>
      </c>
      <c r="M317" s="3"/>
      <c r="O317" s="2">
        <v>303</v>
      </c>
      <c r="P317" s="16" t="e">
        <f t="shared" ca="1" si="24"/>
        <v>#N/A</v>
      </c>
      <c r="Q317" s="26">
        <f t="shared" si="22"/>
        <v>46477</v>
      </c>
    </row>
    <row r="318" spans="3:17" ht="13.5">
      <c r="C318" s="2">
        <v>304</v>
      </c>
      <c r="D318" s="26">
        <f t="shared" si="23"/>
        <v>46478</v>
      </c>
      <c r="E318" s="41" t="e">
        <f ca="1">鶏気温!A310</f>
        <v>#N/A</v>
      </c>
      <c r="F318" s="68" t="e">
        <f ca="1">鶏モデル!F318</f>
        <v>#N/A</v>
      </c>
      <c r="G318" s="41"/>
      <c r="I318" s="3" t="e">
        <f t="shared" ca="1" si="21"/>
        <v>#N/A</v>
      </c>
      <c r="J318" s="3" t="e">
        <f t="shared" ca="1" si="25"/>
        <v>#N/A</v>
      </c>
      <c r="M318" s="3"/>
      <c r="O318" s="2">
        <v>304</v>
      </c>
      <c r="P318" s="16" t="e">
        <f t="shared" ca="1" si="24"/>
        <v>#N/A</v>
      </c>
      <c r="Q318" s="26">
        <f t="shared" si="22"/>
        <v>46478</v>
      </c>
    </row>
    <row r="319" spans="3:17" ht="13.5">
      <c r="C319" s="2">
        <v>305</v>
      </c>
      <c r="D319" s="26">
        <f t="shared" si="23"/>
        <v>46479</v>
      </c>
      <c r="E319" s="41" t="e">
        <f ca="1">鶏気温!A311</f>
        <v>#N/A</v>
      </c>
      <c r="F319" s="68" t="e">
        <f ca="1">鶏モデル!F319</f>
        <v>#N/A</v>
      </c>
      <c r="G319" s="41"/>
      <c r="I319" s="3" t="e">
        <f t="shared" ca="1" si="21"/>
        <v>#N/A</v>
      </c>
      <c r="J319" s="3" t="e">
        <f t="shared" ca="1" si="25"/>
        <v>#N/A</v>
      </c>
      <c r="M319" s="3"/>
      <c r="O319" s="2">
        <v>305</v>
      </c>
      <c r="P319" s="16" t="e">
        <f t="shared" ca="1" si="24"/>
        <v>#N/A</v>
      </c>
      <c r="Q319" s="26">
        <f t="shared" si="22"/>
        <v>46479</v>
      </c>
    </row>
    <row r="320" spans="3:17" ht="13.5">
      <c r="C320" s="2">
        <v>306</v>
      </c>
      <c r="D320" s="26">
        <f t="shared" si="23"/>
        <v>46480</v>
      </c>
      <c r="E320" s="41" t="e">
        <f ca="1">鶏気温!A312</f>
        <v>#N/A</v>
      </c>
      <c r="F320" s="68" t="e">
        <f ca="1">鶏モデル!F320</f>
        <v>#N/A</v>
      </c>
      <c r="G320" s="41"/>
      <c r="I320" s="3" t="e">
        <f t="shared" ca="1" si="21"/>
        <v>#N/A</v>
      </c>
      <c r="J320" s="3" t="e">
        <f t="shared" ca="1" si="25"/>
        <v>#N/A</v>
      </c>
      <c r="M320" s="3"/>
      <c r="O320" s="2">
        <v>306</v>
      </c>
      <c r="P320" s="16" t="e">
        <f t="shared" ca="1" si="24"/>
        <v>#N/A</v>
      </c>
      <c r="Q320" s="26">
        <f t="shared" si="22"/>
        <v>46480</v>
      </c>
    </row>
    <row r="321" spans="3:17" ht="13.5">
      <c r="C321" s="2">
        <v>307</v>
      </c>
      <c r="D321" s="26">
        <f t="shared" si="23"/>
        <v>46481</v>
      </c>
      <c r="E321" s="41" t="e">
        <f ca="1">鶏気温!A313</f>
        <v>#N/A</v>
      </c>
      <c r="F321" s="68" t="e">
        <f ca="1">鶏モデル!F321</f>
        <v>#N/A</v>
      </c>
      <c r="G321" s="41"/>
      <c r="I321" s="3" t="e">
        <f t="shared" ca="1" si="21"/>
        <v>#N/A</v>
      </c>
      <c r="J321" s="3" t="e">
        <f t="shared" ca="1" si="25"/>
        <v>#N/A</v>
      </c>
      <c r="M321" s="3"/>
      <c r="O321" s="2">
        <v>307</v>
      </c>
      <c r="P321" s="16" t="e">
        <f t="shared" ca="1" si="24"/>
        <v>#N/A</v>
      </c>
      <c r="Q321" s="26">
        <f t="shared" si="22"/>
        <v>46481</v>
      </c>
    </row>
    <row r="322" spans="3:17" ht="13.5">
      <c r="C322" s="2">
        <v>308</v>
      </c>
      <c r="D322" s="26">
        <f t="shared" si="23"/>
        <v>46482</v>
      </c>
      <c r="E322" s="41" t="e">
        <f ca="1">鶏気温!A314</f>
        <v>#N/A</v>
      </c>
      <c r="F322" s="68" t="e">
        <f ca="1">鶏モデル!F322</f>
        <v>#N/A</v>
      </c>
      <c r="G322" s="41"/>
      <c r="I322" s="3" t="e">
        <f t="shared" ca="1" si="21"/>
        <v>#N/A</v>
      </c>
      <c r="J322" s="3" t="e">
        <f t="shared" ca="1" si="25"/>
        <v>#N/A</v>
      </c>
      <c r="M322" s="3"/>
      <c r="O322" s="2">
        <v>308</v>
      </c>
      <c r="P322" s="16" t="e">
        <f t="shared" ca="1" si="24"/>
        <v>#N/A</v>
      </c>
      <c r="Q322" s="26">
        <f t="shared" si="22"/>
        <v>46482</v>
      </c>
    </row>
    <row r="323" spans="3:17" ht="13.5">
      <c r="C323" s="2">
        <v>309</v>
      </c>
      <c r="D323" s="26">
        <f t="shared" si="23"/>
        <v>46483</v>
      </c>
      <c r="E323" s="41" t="e">
        <f ca="1">鶏気温!A315</f>
        <v>#N/A</v>
      </c>
      <c r="F323" s="68" t="e">
        <f ca="1">鶏モデル!F323</f>
        <v>#N/A</v>
      </c>
      <c r="G323" s="41"/>
      <c r="I323" s="3" t="e">
        <f t="shared" ca="1" si="21"/>
        <v>#N/A</v>
      </c>
      <c r="J323" s="3" t="e">
        <f t="shared" ca="1" si="25"/>
        <v>#N/A</v>
      </c>
      <c r="M323" s="3"/>
      <c r="O323" s="2">
        <v>309</v>
      </c>
      <c r="P323" s="16" t="e">
        <f t="shared" ca="1" si="24"/>
        <v>#N/A</v>
      </c>
      <c r="Q323" s="26">
        <f t="shared" si="22"/>
        <v>46483</v>
      </c>
    </row>
    <row r="324" spans="3:17" ht="13.5">
      <c r="C324" s="2">
        <v>310</v>
      </c>
      <c r="D324" s="26">
        <f t="shared" si="23"/>
        <v>46484</v>
      </c>
      <c r="E324" s="41" t="e">
        <f ca="1">鶏気温!A316</f>
        <v>#N/A</v>
      </c>
      <c r="F324" s="68" t="e">
        <f ca="1">鶏モデル!F324</f>
        <v>#N/A</v>
      </c>
      <c r="G324" s="41"/>
      <c r="I324" s="3" t="e">
        <f t="shared" ca="1" si="21"/>
        <v>#N/A</v>
      </c>
      <c r="J324" s="3" t="e">
        <f t="shared" ca="1" si="25"/>
        <v>#N/A</v>
      </c>
      <c r="M324" s="3"/>
      <c r="O324" s="2">
        <v>310</v>
      </c>
      <c r="P324" s="16" t="e">
        <f t="shared" ca="1" si="24"/>
        <v>#N/A</v>
      </c>
      <c r="Q324" s="26">
        <f t="shared" si="22"/>
        <v>46484</v>
      </c>
    </row>
    <row r="325" spans="3:17" ht="13.5">
      <c r="C325" s="2">
        <v>311</v>
      </c>
      <c r="D325" s="26">
        <f t="shared" si="23"/>
        <v>46485</v>
      </c>
      <c r="E325" s="41" t="e">
        <f ca="1">鶏気温!A317</f>
        <v>#N/A</v>
      </c>
      <c r="F325" s="68" t="e">
        <f ca="1">鶏モデル!F325</f>
        <v>#N/A</v>
      </c>
      <c r="G325" s="41"/>
      <c r="I325" s="3" t="e">
        <f t="shared" ca="1" si="21"/>
        <v>#N/A</v>
      </c>
      <c r="J325" s="3" t="e">
        <f t="shared" ca="1" si="25"/>
        <v>#N/A</v>
      </c>
      <c r="M325" s="3"/>
      <c r="O325" s="2">
        <v>311</v>
      </c>
      <c r="P325" s="16" t="e">
        <f t="shared" ca="1" si="24"/>
        <v>#N/A</v>
      </c>
      <c r="Q325" s="26">
        <f t="shared" si="22"/>
        <v>46485</v>
      </c>
    </row>
    <row r="326" spans="3:17" ht="13.5">
      <c r="C326" s="2">
        <v>312</v>
      </c>
      <c r="D326" s="26">
        <f t="shared" si="23"/>
        <v>46486</v>
      </c>
      <c r="E326" s="41" t="e">
        <f ca="1">鶏気温!A318</f>
        <v>#N/A</v>
      </c>
      <c r="F326" s="68" t="e">
        <f ca="1">鶏モデル!F326</f>
        <v>#N/A</v>
      </c>
      <c r="G326" s="41"/>
      <c r="I326" s="3" t="e">
        <f t="shared" ca="1" si="21"/>
        <v>#N/A</v>
      </c>
      <c r="J326" s="3" t="e">
        <f t="shared" ca="1" si="25"/>
        <v>#N/A</v>
      </c>
      <c r="M326" s="3"/>
      <c r="O326" s="2">
        <v>312</v>
      </c>
      <c r="P326" s="16" t="e">
        <f t="shared" ca="1" si="24"/>
        <v>#N/A</v>
      </c>
      <c r="Q326" s="26">
        <f t="shared" si="22"/>
        <v>46486</v>
      </c>
    </row>
    <row r="327" spans="3:17" ht="13.5">
      <c r="C327" s="2">
        <v>313</v>
      </c>
      <c r="D327" s="26">
        <f t="shared" si="23"/>
        <v>46487</v>
      </c>
      <c r="E327" s="41" t="e">
        <f ca="1">鶏気温!A319</f>
        <v>#N/A</v>
      </c>
      <c r="F327" s="68" t="e">
        <f ca="1">鶏モデル!F327</f>
        <v>#N/A</v>
      </c>
      <c r="G327" s="41"/>
      <c r="I327" s="3" t="e">
        <f t="shared" ca="1" si="21"/>
        <v>#N/A</v>
      </c>
      <c r="J327" s="3" t="e">
        <f t="shared" ca="1" si="25"/>
        <v>#N/A</v>
      </c>
      <c r="M327" s="3"/>
      <c r="O327" s="2">
        <v>313</v>
      </c>
      <c r="P327" s="16" t="e">
        <f t="shared" ca="1" si="24"/>
        <v>#N/A</v>
      </c>
      <c r="Q327" s="26">
        <f t="shared" si="22"/>
        <v>46487</v>
      </c>
    </row>
    <row r="328" spans="3:17" ht="13.5">
      <c r="C328" s="2">
        <v>314</v>
      </c>
      <c r="D328" s="26">
        <f t="shared" si="23"/>
        <v>46488</v>
      </c>
      <c r="E328" s="41" t="e">
        <f ca="1">鶏気温!A320</f>
        <v>#N/A</v>
      </c>
      <c r="F328" s="68" t="e">
        <f ca="1">鶏モデル!F328</f>
        <v>#N/A</v>
      </c>
      <c r="G328" s="41"/>
      <c r="I328" s="3" t="e">
        <f t="shared" ca="1" si="21"/>
        <v>#N/A</v>
      </c>
      <c r="J328" s="3" t="e">
        <f t="shared" ca="1" si="25"/>
        <v>#N/A</v>
      </c>
      <c r="M328" s="3"/>
      <c r="O328" s="2">
        <v>314</v>
      </c>
      <c r="P328" s="16" t="e">
        <f t="shared" ca="1" si="24"/>
        <v>#N/A</v>
      </c>
      <c r="Q328" s="26">
        <f t="shared" si="22"/>
        <v>46488</v>
      </c>
    </row>
    <row r="329" spans="3:17" ht="13.5">
      <c r="C329" s="2">
        <v>315</v>
      </c>
      <c r="D329" s="26">
        <f t="shared" si="23"/>
        <v>46489</v>
      </c>
      <c r="E329" s="41" t="e">
        <f ca="1">鶏気温!A321</f>
        <v>#N/A</v>
      </c>
      <c r="F329" s="68" t="e">
        <f ca="1">鶏モデル!F329</f>
        <v>#N/A</v>
      </c>
      <c r="G329" s="41"/>
      <c r="I329" s="3" t="e">
        <f t="shared" ca="1" si="21"/>
        <v>#N/A</v>
      </c>
      <c r="J329" s="3" t="e">
        <f t="shared" ca="1" si="25"/>
        <v>#N/A</v>
      </c>
      <c r="M329" s="3"/>
      <c r="O329" s="2">
        <v>315</v>
      </c>
      <c r="P329" s="16" t="e">
        <f t="shared" ca="1" si="24"/>
        <v>#N/A</v>
      </c>
      <c r="Q329" s="26">
        <f t="shared" si="22"/>
        <v>46489</v>
      </c>
    </row>
    <row r="330" spans="3:17" ht="13.5">
      <c r="C330" s="2">
        <v>316</v>
      </c>
      <c r="D330" s="26">
        <f t="shared" si="23"/>
        <v>46490</v>
      </c>
      <c r="E330" s="41" t="e">
        <f ca="1">鶏気温!A322</f>
        <v>#N/A</v>
      </c>
      <c r="F330" s="68" t="e">
        <f ca="1">鶏モデル!F330</f>
        <v>#N/A</v>
      </c>
      <c r="G330" s="41"/>
      <c r="I330" s="3" t="e">
        <f t="shared" ca="1" si="21"/>
        <v>#N/A</v>
      </c>
      <c r="J330" s="3" t="e">
        <f t="shared" ca="1" si="25"/>
        <v>#N/A</v>
      </c>
      <c r="M330" s="3"/>
      <c r="O330" s="2">
        <v>316</v>
      </c>
      <c r="P330" s="16" t="e">
        <f t="shared" ca="1" si="24"/>
        <v>#N/A</v>
      </c>
      <c r="Q330" s="26">
        <f t="shared" si="22"/>
        <v>46490</v>
      </c>
    </row>
    <row r="331" spans="3:17" ht="13.5">
      <c r="C331" s="2">
        <v>317</v>
      </c>
      <c r="D331" s="26">
        <f t="shared" si="23"/>
        <v>46491</v>
      </c>
      <c r="E331" s="41" t="e">
        <f ca="1">鶏気温!A323</f>
        <v>#N/A</v>
      </c>
      <c r="F331" s="68" t="e">
        <f ca="1">鶏モデル!F331</f>
        <v>#N/A</v>
      </c>
      <c r="G331" s="41"/>
      <c r="I331" s="3" t="e">
        <f t="shared" ca="1" si="21"/>
        <v>#N/A</v>
      </c>
      <c r="J331" s="3" t="e">
        <f t="shared" ca="1" si="25"/>
        <v>#N/A</v>
      </c>
      <c r="M331" s="3"/>
      <c r="O331" s="2">
        <v>317</v>
      </c>
      <c r="P331" s="16" t="e">
        <f t="shared" ca="1" si="24"/>
        <v>#N/A</v>
      </c>
      <c r="Q331" s="26">
        <f t="shared" si="22"/>
        <v>46491</v>
      </c>
    </row>
    <row r="332" spans="3:17" ht="13.5">
      <c r="C332" s="2">
        <v>318</v>
      </c>
      <c r="D332" s="26">
        <f t="shared" si="23"/>
        <v>46492</v>
      </c>
      <c r="E332" s="41" t="e">
        <f ca="1">鶏気温!A324</f>
        <v>#N/A</v>
      </c>
      <c r="F332" s="68" t="e">
        <f ca="1">鶏モデル!F332</f>
        <v>#N/A</v>
      </c>
      <c r="G332" s="41"/>
      <c r="I332" s="3" t="e">
        <f t="shared" ca="1" si="21"/>
        <v>#N/A</v>
      </c>
      <c r="J332" s="3" t="e">
        <f t="shared" ca="1" si="25"/>
        <v>#N/A</v>
      </c>
      <c r="M332" s="3"/>
      <c r="O332" s="2">
        <v>318</v>
      </c>
      <c r="P332" s="16" t="e">
        <f t="shared" ca="1" si="24"/>
        <v>#N/A</v>
      </c>
      <c r="Q332" s="26">
        <f t="shared" si="22"/>
        <v>46492</v>
      </c>
    </row>
    <row r="333" spans="3:17" ht="13.5">
      <c r="C333" s="2">
        <v>319</v>
      </c>
      <c r="D333" s="26">
        <f t="shared" si="23"/>
        <v>46493</v>
      </c>
      <c r="E333" s="41" t="e">
        <f ca="1">鶏気温!A325</f>
        <v>#N/A</v>
      </c>
      <c r="F333" s="68" t="e">
        <f ca="1">鶏モデル!F333</f>
        <v>#N/A</v>
      </c>
      <c r="G333" s="41"/>
      <c r="I333" s="3" t="e">
        <f t="shared" ca="1" si="21"/>
        <v>#N/A</v>
      </c>
      <c r="J333" s="3" t="e">
        <f t="shared" ca="1" si="25"/>
        <v>#N/A</v>
      </c>
      <c r="M333" s="3"/>
      <c r="O333" s="2">
        <v>319</v>
      </c>
      <c r="P333" s="16" t="e">
        <f t="shared" ca="1" si="24"/>
        <v>#N/A</v>
      </c>
      <c r="Q333" s="26">
        <f t="shared" si="22"/>
        <v>46493</v>
      </c>
    </row>
    <row r="334" spans="3:17" ht="13.5">
      <c r="C334" s="2">
        <v>320</v>
      </c>
      <c r="D334" s="26">
        <f t="shared" si="23"/>
        <v>46494</v>
      </c>
      <c r="E334" s="41" t="e">
        <f ca="1">鶏気温!A326</f>
        <v>#N/A</v>
      </c>
      <c r="F334" s="68" t="e">
        <f ca="1">鶏モデル!F334</f>
        <v>#N/A</v>
      </c>
      <c r="G334" s="41"/>
      <c r="I334" s="3" t="e">
        <f t="shared" ca="1" si="21"/>
        <v>#N/A</v>
      </c>
      <c r="J334" s="3" t="e">
        <f t="shared" ca="1" si="25"/>
        <v>#N/A</v>
      </c>
      <c r="M334" s="3"/>
      <c r="O334" s="2">
        <v>320</v>
      </c>
      <c r="P334" s="16" t="e">
        <f t="shared" ca="1" si="24"/>
        <v>#N/A</v>
      </c>
      <c r="Q334" s="26">
        <f t="shared" si="22"/>
        <v>46494</v>
      </c>
    </row>
    <row r="335" spans="3:17" ht="13.5">
      <c r="C335" s="2">
        <v>321</v>
      </c>
      <c r="D335" s="26">
        <f t="shared" si="23"/>
        <v>46495</v>
      </c>
      <c r="E335" s="41" t="e">
        <f ca="1">鶏気温!A327</f>
        <v>#N/A</v>
      </c>
      <c r="F335" s="68" t="e">
        <f ca="1">鶏モデル!F335</f>
        <v>#N/A</v>
      </c>
      <c r="G335" s="41"/>
      <c r="I335" s="3" t="e">
        <f t="shared" ref="I335:I398" ca="1" si="26">EXP($B$3*(E335-25)/(1.987*(273+E335)*298))</f>
        <v>#N/A</v>
      </c>
      <c r="J335" s="3" t="e">
        <f t="shared" ca="1" si="25"/>
        <v>#N/A</v>
      </c>
      <c r="M335" s="3"/>
      <c r="O335" s="2">
        <v>321</v>
      </c>
      <c r="P335" s="16" t="e">
        <f t="shared" ca="1" si="24"/>
        <v>#N/A</v>
      </c>
      <c r="Q335" s="26">
        <f t="shared" ref="Q335:Q398" si="27">D335</f>
        <v>46495</v>
      </c>
    </row>
    <row r="336" spans="3:17" ht="13.5">
      <c r="C336" s="2">
        <v>322</v>
      </c>
      <c r="D336" s="26">
        <f t="shared" ref="D336:D399" si="28">D335+1</f>
        <v>46496</v>
      </c>
      <c r="E336" s="41" t="e">
        <f ca="1">鶏気温!A328</f>
        <v>#N/A</v>
      </c>
      <c r="F336" s="68" t="e">
        <f ca="1">鶏モデル!F336</f>
        <v>#N/A</v>
      </c>
      <c r="G336" s="41"/>
      <c r="I336" s="3" t="e">
        <f t="shared" ca="1" si="26"/>
        <v>#N/A</v>
      </c>
      <c r="J336" s="3" t="e">
        <f t="shared" ca="1" si="25"/>
        <v>#N/A</v>
      </c>
      <c r="M336" s="3"/>
      <c r="O336" s="2">
        <v>322</v>
      </c>
      <c r="P336" s="16" t="e">
        <f t="shared" ref="P336:P399" ca="1" si="29">$B$5*(1-EXP(-$B$7*J336))</f>
        <v>#N/A</v>
      </c>
      <c r="Q336" s="26">
        <f t="shared" si="27"/>
        <v>46496</v>
      </c>
    </row>
    <row r="337" spans="3:17" ht="13.5">
      <c r="C337" s="2">
        <v>323</v>
      </c>
      <c r="D337" s="26">
        <f t="shared" si="28"/>
        <v>46497</v>
      </c>
      <c r="E337" s="41" t="e">
        <f ca="1">鶏気温!A329</f>
        <v>#N/A</v>
      </c>
      <c r="F337" s="68" t="e">
        <f ca="1">鶏モデル!F337</f>
        <v>#N/A</v>
      </c>
      <c r="G337" s="41"/>
      <c r="I337" s="3" t="e">
        <f t="shared" ca="1" si="26"/>
        <v>#N/A</v>
      </c>
      <c r="J337" s="3" t="e">
        <f t="shared" ca="1" si="25"/>
        <v>#N/A</v>
      </c>
      <c r="M337" s="3"/>
      <c r="O337" s="2">
        <v>323</v>
      </c>
      <c r="P337" s="16" t="e">
        <f t="shared" ca="1" si="29"/>
        <v>#N/A</v>
      </c>
      <c r="Q337" s="26">
        <f t="shared" si="27"/>
        <v>46497</v>
      </c>
    </row>
    <row r="338" spans="3:17" ht="13.5">
      <c r="C338" s="2">
        <v>324</v>
      </c>
      <c r="D338" s="26">
        <f t="shared" si="28"/>
        <v>46498</v>
      </c>
      <c r="E338" s="41" t="e">
        <f ca="1">鶏気温!A330</f>
        <v>#N/A</v>
      </c>
      <c r="F338" s="68" t="e">
        <f ca="1">鶏モデル!F338</f>
        <v>#N/A</v>
      </c>
      <c r="G338" s="41"/>
      <c r="I338" s="3" t="e">
        <f t="shared" ca="1" si="26"/>
        <v>#N/A</v>
      </c>
      <c r="J338" s="3" t="e">
        <f t="shared" ca="1" si="25"/>
        <v>#N/A</v>
      </c>
      <c r="M338" s="3"/>
      <c r="O338" s="2">
        <v>324</v>
      </c>
      <c r="P338" s="16" t="e">
        <f t="shared" ca="1" si="29"/>
        <v>#N/A</v>
      </c>
      <c r="Q338" s="26">
        <f t="shared" si="27"/>
        <v>46498</v>
      </c>
    </row>
    <row r="339" spans="3:17" ht="13.5">
      <c r="C339" s="2">
        <v>325</v>
      </c>
      <c r="D339" s="26">
        <f t="shared" si="28"/>
        <v>46499</v>
      </c>
      <c r="E339" s="41" t="e">
        <f ca="1">鶏気温!A331</f>
        <v>#N/A</v>
      </c>
      <c r="F339" s="68" t="e">
        <f ca="1">鶏モデル!F339</f>
        <v>#N/A</v>
      </c>
      <c r="G339" s="41"/>
      <c r="I339" s="3" t="e">
        <f t="shared" ca="1" si="26"/>
        <v>#N/A</v>
      </c>
      <c r="J339" s="3" t="e">
        <f t="shared" ca="1" si="25"/>
        <v>#N/A</v>
      </c>
      <c r="M339" s="3"/>
      <c r="O339" s="2">
        <v>325</v>
      </c>
      <c r="P339" s="16" t="e">
        <f t="shared" ca="1" si="29"/>
        <v>#N/A</v>
      </c>
      <c r="Q339" s="26">
        <f t="shared" si="27"/>
        <v>46499</v>
      </c>
    </row>
    <row r="340" spans="3:17" ht="13.5">
      <c r="C340" s="2">
        <v>326</v>
      </c>
      <c r="D340" s="26">
        <f t="shared" si="28"/>
        <v>46500</v>
      </c>
      <c r="E340" s="41" t="e">
        <f ca="1">鶏気温!A332</f>
        <v>#N/A</v>
      </c>
      <c r="F340" s="68" t="e">
        <f ca="1">鶏モデル!F340</f>
        <v>#N/A</v>
      </c>
      <c r="G340" s="41"/>
      <c r="I340" s="3" t="e">
        <f t="shared" ca="1" si="26"/>
        <v>#N/A</v>
      </c>
      <c r="J340" s="3" t="e">
        <f t="shared" ca="1" si="25"/>
        <v>#N/A</v>
      </c>
      <c r="M340" s="3"/>
      <c r="O340" s="2">
        <v>326</v>
      </c>
      <c r="P340" s="16" t="e">
        <f t="shared" ca="1" si="29"/>
        <v>#N/A</v>
      </c>
      <c r="Q340" s="26">
        <f t="shared" si="27"/>
        <v>46500</v>
      </c>
    </row>
    <row r="341" spans="3:17" ht="13.5">
      <c r="C341" s="2">
        <v>327</v>
      </c>
      <c r="D341" s="26">
        <f t="shared" si="28"/>
        <v>46501</v>
      </c>
      <c r="E341" s="41" t="e">
        <f ca="1">鶏気温!A333</f>
        <v>#N/A</v>
      </c>
      <c r="F341" s="68" t="e">
        <f ca="1">鶏モデル!F341</f>
        <v>#N/A</v>
      </c>
      <c r="G341" s="41"/>
      <c r="I341" s="3" t="e">
        <f t="shared" ca="1" si="26"/>
        <v>#N/A</v>
      </c>
      <c r="J341" s="3" t="e">
        <f t="shared" ref="J341:J404" ca="1" si="30">J340+I340</f>
        <v>#N/A</v>
      </c>
      <c r="M341" s="3"/>
      <c r="O341" s="2">
        <v>327</v>
      </c>
      <c r="P341" s="16" t="e">
        <f t="shared" ca="1" si="29"/>
        <v>#N/A</v>
      </c>
      <c r="Q341" s="26">
        <f t="shared" si="27"/>
        <v>46501</v>
      </c>
    </row>
    <row r="342" spans="3:17" ht="13.5">
      <c r="C342" s="2">
        <v>328</v>
      </c>
      <c r="D342" s="26">
        <f t="shared" si="28"/>
        <v>46502</v>
      </c>
      <c r="E342" s="41" t="e">
        <f ca="1">鶏気温!A334</f>
        <v>#N/A</v>
      </c>
      <c r="F342" s="68" t="e">
        <f ca="1">鶏モデル!F342</f>
        <v>#N/A</v>
      </c>
      <c r="G342" s="41"/>
      <c r="I342" s="3" t="e">
        <f t="shared" ca="1" si="26"/>
        <v>#N/A</v>
      </c>
      <c r="J342" s="3" t="e">
        <f t="shared" ca="1" si="30"/>
        <v>#N/A</v>
      </c>
      <c r="M342" s="3"/>
      <c r="O342" s="2">
        <v>328</v>
      </c>
      <c r="P342" s="16" t="e">
        <f t="shared" ca="1" si="29"/>
        <v>#N/A</v>
      </c>
      <c r="Q342" s="26">
        <f t="shared" si="27"/>
        <v>46502</v>
      </c>
    </row>
    <row r="343" spans="3:17" ht="13.5">
      <c r="C343" s="2">
        <v>329</v>
      </c>
      <c r="D343" s="26">
        <f t="shared" si="28"/>
        <v>46503</v>
      </c>
      <c r="E343" s="41" t="e">
        <f ca="1">鶏気温!A335</f>
        <v>#N/A</v>
      </c>
      <c r="F343" s="68" t="e">
        <f ca="1">鶏モデル!F343</f>
        <v>#N/A</v>
      </c>
      <c r="G343" s="41"/>
      <c r="I343" s="3" t="e">
        <f t="shared" ca="1" si="26"/>
        <v>#N/A</v>
      </c>
      <c r="J343" s="3" t="e">
        <f t="shared" ca="1" si="30"/>
        <v>#N/A</v>
      </c>
      <c r="M343" s="3"/>
      <c r="O343" s="2">
        <v>329</v>
      </c>
      <c r="P343" s="16" t="e">
        <f t="shared" ca="1" si="29"/>
        <v>#N/A</v>
      </c>
      <c r="Q343" s="26">
        <f t="shared" si="27"/>
        <v>46503</v>
      </c>
    </row>
    <row r="344" spans="3:17" ht="13.5">
      <c r="C344" s="2">
        <v>330</v>
      </c>
      <c r="D344" s="26">
        <f t="shared" si="28"/>
        <v>46504</v>
      </c>
      <c r="E344" s="41" t="e">
        <f ca="1">鶏気温!A336</f>
        <v>#N/A</v>
      </c>
      <c r="F344" s="68" t="e">
        <f ca="1">鶏モデル!F344</f>
        <v>#N/A</v>
      </c>
      <c r="G344" s="41"/>
      <c r="I344" s="3" t="e">
        <f t="shared" ca="1" si="26"/>
        <v>#N/A</v>
      </c>
      <c r="J344" s="3" t="e">
        <f t="shared" ca="1" si="30"/>
        <v>#N/A</v>
      </c>
      <c r="M344" s="3"/>
      <c r="O344" s="2">
        <v>330</v>
      </c>
      <c r="P344" s="16" t="e">
        <f t="shared" ca="1" si="29"/>
        <v>#N/A</v>
      </c>
      <c r="Q344" s="26">
        <f t="shared" si="27"/>
        <v>46504</v>
      </c>
    </row>
    <row r="345" spans="3:17" ht="13.5">
      <c r="C345" s="2">
        <v>331</v>
      </c>
      <c r="D345" s="26">
        <f t="shared" si="28"/>
        <v>46505</v>
      </c>
      <c r="E345" s="41" t="e">
        <f ca="1">鶏気温!A337</f>
        <v>#N/A</v>
      </c>
      <c r="F345" s="68" t="e">
        <f ca="1">鶏モデル!F345</f>
        <v>#N/A</v>
      </c>
      <c r="G345" s="41"/>
      <c r="I345" s="3" t="e">
        <f t="shared" ca="1" si="26"/>
        <v>#N/A</v>
      </c>
      <c r="J345" s="3" t="e">
        <f t="shared" ca="1" si="30"/>
        <v>#N/A</v>
      </c>
      <c r="M345" s="3"/>
      <c r="O345" s="2">
        <v>331</v>
      </c>
      <c r="P345" s="16" t="e">
        <f t="shared" ca="1" si="29"/>
        <v>#N/A</v>
      </c>
      <c r="Q345" s="26">
        <f t="shared" si="27"/>
        <v>46505</v>
      </c>
    </row>
    <row r="346" spans="3:17" ht="13.5">
      <c r="C346" s="2">
        <v>332</v>
      </c>
      <c r="D346" s="26">
        <f t="shared" si="28"/>
        <v>46506</v>
      </c>
      <c r="E346" s="41" t="e">
        <f ca="1">鶏気温!A338</f>
        <v>#N/A</v>
      </c>
      <c r="F346" s="68" t="e">
        <f ca="1">鶏モデル!F346</f>
        <v>#N/A</v>
      </c>
      <c r="G346" s="41"/>
      <c r="I346" s="3" t="e">
        <f t="shared" ca="1" si="26"/>
        <v>#N/A</v>
      </c>
      <c r="J346" s="3" t="e">
        <f t="shared" ca="1" si="30"/>
        <v>#N/A</v>
      </c>
      <c r="M346" s="3"/>
      <c r="O346" s="2">
        <v>332</v>
      </c>
      <c r="P346" s="16" t="e">
        <f t="shared" ca="1" si="29"/>
        <v>#N/A</v>
      </c>
      <c r="Q346" s="26">
        <f t="shared" si="27"/>
        <v>46506</v>
      </c>
    </row>
    <row r="347" spans="3:17" ht="13.5">
      <c r="C347" s="2">
        <v>333</v>
      </c>
      <c r="D347" s="26">
        <f t="shared" si="28"/>
        <v>46507</v>
      </c>
      <c r="E347" s="41" t="e">
        <f ca="1">鶏気温!A339</f>
        <v>#N/A</v>
      </c>
      <c r="F347" s="68" t="e">
        <f ca="1">鶏モデル!F347</f>
        <v>#N/A</v>
      </c>
      <c r="G347" s="41"/>
      <c r="I347" s="3" t="e">
        <f t="shared" ca="1" si="26"/>
        <v>#N/A</v>
      </c>
      <c r="J347" s="3" t="e">
        <f t="shared" ca="1" si="30"/>
        <v>#N/A</v>
      </c>
      <c r="M347" s="3"/>
      <c r="O347" s="2">
        <v>333</v>
      </c>
      <c r="P347" s="16" t="e">
        <f t="shared" ca="1" si="29"/>
        <v>#N/A</v>
      </c>
      <c r="Q347" s="26">
        <f t="shared" si="27"/>
        <v>46507</v>
      </c>
    </row>
    <row r="348" spans="3:17" ht="13.5">
      <c r="C348" s="2">
        <v>334</v>
      </c>
      <c r="D348" s="26">
        <f t="shared" si="28"/>
        <v>46508</v>
      </c>
      <c r="E348" s="41" t="e">
        <f ca="1">鶏気温!A340</f>
        <v>#N/A</v>
      </c>
      <c r="F348" s="68" t="e">
        <f ca="1">鶏モデル!F348</f>
        <v>#N/A</v>
      </c>
      <c r="G348" s="41"/>
      <c r="I348" s="3" t="e">
        <f t="shared" ca="1" si="26"/>
        <v>#N/A</v>
      </c>
      <c r="J348" s="3" t="e">
        <f t="shared" ca="1" si="30"/>
        <v>#N/A</v>
      </c>
      <c r="M348" s="3"/>
      <c r="O348" s="2">
        <v>334</v>
      </c>
      <c r="P348" s="16" t="e">
        <f t="shared" ca="1" si="29"/>
        <v>#N/A</v>
      </c>
      <c r="Q348" s="26">
        <f t="shared" si="27"/>
        <v>46508</v>
      </c>
    </row>
    <row r="349" spans="3:17" ht="13.5">
      <c r="C349" s="2">
        <v>335</v>
      </c>
      <c r="D349" s="26">
        <f t="shared" si="28"/>
        <v>46509</v>
      </c>
      <c r="E349" s="41" t="e">
        <f ca="1">鶏気温!A341</f>
        <v>#N/A</v>
      </c>
      <c r="F349" s="68" t="e">
        <f ca="1">鶏モデル!F349</f>
        <v>#N/A</v>
      </c>
      <c r="G349" s="41"/>
      <c r="I349" s="3" t="e">
        <f t="shared" ca="1" si="26"/>
        <v>#N/A</v>
      </c>
      <c r="J349" s="3" t="e">
        <f t="shared" ca="1" si="30"/>
        <v>#N/A</v>
      </c>
      <c r="M349" s="3"/>
      <c r="O349" s="2">
        <v>335</v>
      </c>
      <c r="P349" s="16" t="e">
        <f t="shared" ca="1" si="29"/>
        <v>#N/A</v>
      </c>
      <c r="Q349" s="26">
        <f t="shared" si="27"/>
        <v>46509</v>
      </c>
    </row>
    <row r="350" spans="3:17" ht="13.5">
      <c r="C350" s="2">
        <v>336</v>
      </c>
      <c r="D350" s="26">
        <f t="shared" si="28"/>
        <v>46510</v>
      </c>
      <c r="E350" s="41" t="e">
        <f ca="1">鶏気温!A342</f>
        <v>#N/A</v>
      </c>
      <c r="F350" s="68" t="e">
        <f ca="1">鶏モデル!F350</f>
        <v>#N/A</v>
      </c>
      <c r="G350" s="41"/>
      <c r="I350" s="3" t="e">
        <f t="shared" ca="1" si="26"/>
        <v>#N/A</v>
      </c>
      <c r="J350" s="3" t="e">
        <f t="shared" ca="1" si="30"/>
        <v>#N/A</v>
      </c>
      <c r="M350" s="3"/>
      <c r="O350" s="2">
        <v>336</v>
      </c>
      <c r="P350" s="16" t="e">
        <f t="shared" ca="1" si="29"/>
        <v>#N/A</v>
      </c>
      <c r="Q350" s="26">
        <f t="shared" si="27"/>
        <v>46510</v>
      </c>
    </row>
    <row r="351" spans="3:17" ht="13.5">
      <c r="C351" s="2">
        <v>337</v>
      </c>
      <c r="D351" s="26">
        <f t="shared" si="28"/>
        <v>46511</v>
      </c>
      <c r="E351" s="41" t="e">
        <f ca="1">鶏気温!A343</f>
        <v>#N/A</v>
      </c>
      <c r="F351" s="68" t="e">
        <f ca="1">鶏モデル!F351</f>
        <v>#N/A</v>
      </c>
      <c r="G351" s="41"/>
      <c r="I351" s="3" t="e">
        <f t="shared" ca="1" si="26"/>
        <v>#N/A</v>
      </c>
      <c r="J351" s="3" t="e">
        <f t="shared" ca="1" si="30"/>
        <v>#N/A</v>
      </c>
      <c r="M351" s="3"/>
      <c r="O351" s="2">
        <v>337</v>
      </c>
      <c r="P351" s="16" t="e">
        <f t="shared" ca="1" si="29"/>
        <v>#N/A</v>
      </c>
      <c r="Q351" s="26">
        <f t="shared" si="27"/>
        <v>46511</v>
      </c>
    </row>
    <row r="352" spans="3:17" ht="13.5">
      <c r="C352" s="2">
        <v>338</v>
      </c>
      <c r="D352" s="26">
        <f t="shared" si="28"/>
        <v>46512</v>
      </c>
      <c r="E352" s="41" t="e">
        <f ca="1">鶏気温!A344</f>
        <v>#N/A</v>
      </c>
      <c r="F352" s="68" t="e">
        <f ca="1">鶏モデル!F352</f>
        <v>#N/A</v>
      </c>
      <c r="G352" s="41"/>
      <c r="I352" s="3" t="e">
        <f t="shared" ca="1" si="26"/>
        <v>#N/A</v>
      </c>
      <c r="J352" s="3" t="e">
        <f t="shared" ca="1" si="30"/>
        <v>#N/A</v>
      </c>
      <c r="M352" s="3"/>
      <c r="O352" s="2">
        <v>338</v>
      </c>
      <c r="P352" s="16" t="e">
        <f t="shared" ca="1" si="29"/>
        <v>#N/A</v>
      </c>
      <c r="Q352" s="26">
        <f t="shared" si="27"/>
        <v>46512</v>
      </c>
    </row>
    <row r="353" spans="3:21" ht="13.5">
      <c r="C353" s="2">
        <v>339</v>
      </c>
      <c r="D353" s="26">
        <f t="shared" si="28"/>
        <v>46513</v>
      </c>
      <c r="E353" s="41" t="e">
        <f ca="1">鶏気温!A345</f>
        <v>#N/A</v>
      </c>
      <c r="F353" s="68" t="e">
        <f ca="1">鶏モデル!F353</f>
        <v>#N/A</v>
      </c>
      <c r="G353" s="41"/>
      <c r="I353" s="3" t="e">
        <f t="shared" ca="1" si="26"/>
        <v>#N/A</v>
      </c>
      <c r="J353" s="3" t="e">
        <f t="shared" ca="1" si="30"/>
        <v>#N/A</v>
      </c>
      <c r="M353" s="3"/>
      <c r="O353" s="2">
        <v>339</v>
      </c>
      <c r="P353" s="16" t="e">
        <f t="shared" ca="1" si="29"/>
        <v>#N/A</v>
      </c>
      <c r="Q353" s="26">
        <f t="shared" si="27"/>
        <v>46513</v>
      </c>
      <c r="U353" s="51"/>
    </row>
    <row r="354" spans="3:21" ht="13.5">
      <c r="C354" s="2">
        <v>340</v>
      </c>
      <c r="D354" s="26">
        <f t="shared" si="28"/>
        <v>46514</v>
      </c>
      <c r="E354" s="41" t="e">
        <f ca="1">鶏気温!A346</f>
        <v>#N/A</v>
      </c>
      <c r="F354" s="68" t="e">
        <f ca="1">鶏モデル!F354</f>
        <v>#N/A</v>
      </c>
      <c r="G354" s="41"/>
      <c r="I354" s="3" t="e">
        <f t="shared" ca="1" si="26"/>
        <v>#N/A</v>
      </c>
      <c r="J354" s="3" t="e">
        <f t="shared" ca="1" si="30"/>
        <v>#N/A</v>
      </c>
      <c r="M354" s="3"/>
      <c r="O354" s="2">
        <v>340</v>
      </c>
      <c r="P354" s="16" t="e">
        <f t="shared" ca="1" si="29"/>
        <v>#N/A</v>
      </c>
      <c r="Q354" s="26">
        <f t="shared" si="27"/>
        <v>46514</v>
      </c>
      <c r="U354" s="70"/>
    </row>
    <row r="355" spans="3:21" ht="13.5">
      <c r="C355" s="2">
        <v>341</v>
      </c>
      <c r="D355" s="26">
        <f t="shared" si="28"/>
        <v>46515</v>
      </c>
      <c r="E355" s="41" t="e">
        <f ca="1">鶏気温!A347</f>
        <v>#N/A</v>
      </c>
      <c r="F355" s="68" t="e">
        <f ca="1">鶏モデル!F355</f>
        <v>#N/A</v>
      </c>
      <c r="G355" s="41"/>
      <c r="I355" s="3" t="e">
        <f t="shared" ca="1" si="26"/>
        <v>#N/A</v>
      </c>
      <c r="J355" s="3" t="e">
        <f t="shared" ca="1" si="30"/>
        <v>#N/A</v>
      </c>
      <c r="M355" s="3"/>
      <c r="O355" s="2">
        <v>341</v>
      </c>
      <c r="P355" s="16" t="e">
        <f t="shared" ca="1" si="29"/>
        <v>#N/A</v>
      </c>
      <c r="Q355" s="26">
        <f t="shared" si="27"/>
        <v>46515</v>
      </c>
    </row>
    <row r="356" spans="3:21" ht="13.5">
      <c r="C356" s="2">
        <v>342</v>
      </c>
      <c r="D356" s="26">
        <f t="shared" si="28"/>
        <v>46516</v>
      </c>
      <c r="E356" s="41" t="e">
        <f ca="1">鶏気温!A348</f>
        <v>#N/A</v>
      </c>
      <c r="F356" s="68" t="e">
        <f ca="1">鶏モデル!F356</f>
        <v>#N/A</v>
      </c>
      <c r="G356" s="41"/>
      <c r="I356" s="3" t="e">
        <f t="shared" ca="1" si="26"/>
        <v>#N/A</v>
      </c>
      <c r="J356" s="3" t="e">
        <f t="shared" ca="1" si="30"/>
        <v>#N/A</v>
      </c>
      <c r="M356" s="3"/>
      <c r="O356" s="2">
        <v>342</v>
      </c>
      <c r="P356" s="16" t="e">
        <f t="shared" ca="1" si="29"/>
        <v>#N/A</v>
      </c>
      <c r="Q356" s="26">
        <f t="shared" si="27"/>
        <v>46516</v>
      </c>
    </row>
    <row r="357" spans="3:21" ht="13.5">
      <c r="C357" s="2">
        <v>343</v>
      </c>
      <c r="D357" s="26">
        <f t="shared" si="28"/>
        <v>46517</v>
      </c>
      <c r="E357" s="41" t="e">
        <f ca="1">鶏気温!A349</f>
        <v>#N/A</v>
      </c>
      <c r="F357" s="68" t="e">
        <f ca="1">鶏モデル!F357</f>
        <v>#N/A</v>
      </c>
      <c r="G357" s="41"/>
      <c r="I357" s="3" t="e">
        <f t="shared" ca="1" si="26"/>
        <v>#N/A</v>
      </c>
      <c r="J357" s="3" t="e">
        <f t="shared" ca="1" si="30"/>
        <v>#N/A</v>
      </c>
      <c r="M357" s="3"/>
      <c r="O357" s="2">
        <v>343</v>
      </c>
      <c r="P357" s="16" t="e">
        <f t="shared" ca="1" si="29"/>
        <v>#N/A</v>
      </c>
      <c r="Q357" s="26">
        <f t="shared" si="27"/>
        <v>46517</v>
      </c>
    </row>
    <row r="358" spans="3:21" ht="13.5">
      <c r="C358" s="2">
        <v>344</v>
      </c>
      <c r="D358" s="26">
        <f t="shared" si="28"/>
        <v>46518</v>
      </c>
      <c r="E358" s="41" t="e">
        <f ca="1">鶏気温!A350</f>
        <v>#N/A</v>
      </c>
      <c r="F358" s="68" t="e">
        <f ca="1">鶏モデル!F358</f>
        <v>#N/A</v>
      </c>
      <c r="G358" s="41"/>
      <c r="I358" s="3" t="e">
        <f t="shared" ca="1" si="26"/>
        <v>#N/A</v>
      </c>
      <c r="J358" s="3" t="e">
        <f t="shared" ca="1" si="30"/>
        <v>#N/A</v>
      </c>
      <c r="M358" s="3"/>
      <c r="O358" s="2">
        <v>344</v>
      </c>
      <c r="P358" s="16" t="e">
        <f t="shared" ca="1" si="29"/>
        <v>#N/A</v>
      </c>
      <c r="Q358" s="26">
        <f t="shared" si="27"/>
        <v>46518</v>
      </c>
    </row>
    <row r="359" spans="3:21" ht="13.5">
      <c r="C359" s="2">
        <v>345</v>
      </c>
      <c r="D359" s="26">
        <f t="shared" si="28"/>
        <v>46519</v>
      </c>
      <c r="E359" s="41" t="e">
        <f ca="1">鶏気温!A351</f>
        <v>#N/A</v>
      </c>
      <c r="F359" s="68" t="e">
        <f ca="1">鶏モデル!F359</f>
        <v>#N/A</v>
      </c>
      <c r="G359" s="41"/>
      <c r="I359" s="3" t="e">
        <f t="shared" ca="1" si="26"/>
        <v>#N/A</v>
      </c>
      <c r="J359" s="3" t="e">
        <f t="shared" ca="1" si="30"/>
        <v>#N/A</v>
      </c>
      <c r="M359" s="3"/>
      <c r="O359" s="2">
        <v>345</v>
      </c>
      <c r="P359" s="16" t="e">
        <f t="shared" ca="1" si="29"/>
        <v>#N/A</v>
      </c>
      <c r="Q359" s="26">
        <f t="shared" si="27"/>
        <v>46519</v>
      </c>
    </row>
    <row r="360" spans="3:21" ht="13.5">
      <c r="C360" s="2">
        <v>346</v>
      </c>
      <c r="D360" s="26">
        <f t="shared" si="28"/>
        <v>46520</v>
      </c>
      <c r="E360" s="41" t="e">
        <f ca="1">鶏気温!A352</f>
        <v>#N/A</v>
      </c>
      <c r="F360" s="68" t="e">
        <f ca="1">鶏モデル!F360</f>
        <v>#N/A</v>
      </c>
      <c r="G360" s="41"/>
      <c r="I360" s="3" t="e">
        <f t="shared" ca="1" si="26"/>
        <v>#N/A</v>
      </c>
      <c r="J360" s="3" t="e">
        <f t="shared" ca="1" si="30"/>
        <v>#N/A</v>
      </c>
      <c r="M360" s="3"/>
      <c r="O360" s="2">
        <v>346</v>
      </c>
      <c r="P360" s="16" t="e">
        <f t="shared" ca="1" si="29"/>
        <v>#N/A</v>
      </c>
      <c r="Q360" s="26">
        <f t="shared" si="27"/>
        <v>46520</v>
      </c>
    </row>
    <row r="361" spans="3:21" ht="13.5">
      <c r="C361" s="2">
        <v>347</v>
      </c>
      <c r="D361" s="26">
        <f t="shared" si="28"/>
        <v>46521</v>
      </c>
      <c r="E361" s="41" t="e">
        <f ca="1">鶏気温!A353</f>
        <v>#N/A</v>
      </c>
      <c r="F361" s="68" t="e">
        <f ca="1">鶏モデル!F361</f>
        <v>#N/A</v>
      </c>
      <c r="G361" s="41"/>
      <c r="I361" s="3" t="e">
        <f t="shared" ca="1" si="26"/>
        <v>#N/A</v>
      </c>
      <c r="J361" s="3" t="e">
        <f t="shared" ca="1" si="30"/>
        <v>#N/A</v>
      </c>
      <c r="M361" s="3"/>
      <c r="O361" s="2">
        <v>347</v>
      </c>
      <c r="P361" s="16" t="e">
        <f t="shared" ca="1" si="29"/>
        <v>#N/A</v>
      </c>
      <c r="Q361" s="26">
        <f t="shared" si="27"/>
        <v>46521</v>
      </c>
    </row>
    <row r="362" spans="3:21" ht="13.5">
      <c r="C362" s="2">
        <v>348</v>
      </c>
      <c r="D362" s="26">
        <f t="shared" si="28"/>
        <v>46522</v>
      </c>
      <c r="E362" s="41" t="e">
        <f ca="1">鶏気温!A354</f>
        <v>#N/A</v>
      </c>
      <c r="F362" s="68" t="e">
        <f ca="1">鶏モデル!F362</f>
        <v>#N/A</v>
      </c>
      <c r="G362" s="41"/>
      <c r="I362" s="3" t="e">
        <f t="shared" ca="1" si="26"/>
        <v>#N/A</v>
      </c>
      <c r="J362" s="3" t="e">
        <f t="shared" ca="1" si="30"/>
        <v>#N/A</v>
      </c>
      <c r="M362" s="3"/>
      <c r="O362" s="2">
        <v>348</v>
      </c>
      <c r="P362" s="16" t="e">
        <f t="shared" ca="1" si="29"/>
        <v>#N/A</v>
      </c>
      <c r="Q362" s="26">
        <f t="shared" si="27"/>
        <v>46522</v>
      </c>
    </row>
    <row r="363" spans="3:21" ht="13.5">
      <c r="C363" s="2">
        <v>349</v>
      </c>
      <c r="D363" s="26">
        <f t="shared" si="28"/>
        <v>46523</v>
      </c>
      <c r="E363" s="41" t="e">
        <f ca="1">鶏気温!A355</f>
        <v>#N/A</v>
      </c>
      <c r="F363" s="68" t="e">
        <f ca="1">鶏モデル!F363</f>
        <v>#N/A</v>
      </c>
      <c r="G363" s="41"/>
      <c r="I363" s="3" t="e">
        <f t="shared" ca="1" si="26"/>
        <v>#N/A</v>
      </c>
      <c r="J363" s="3" t="e">
        <f t="shared" ca="1" si="30"/>
        <v>#N/A</v>
      </c>
      <c r="M363" s="3"/>
      <c r="O363" s="2">
        <v>349</v>
      </c>
      <c r="P363" s="16" t="e">
        <f t="shared" ca="1" si="29"/>
        <v>#N/A</v>
      </c>
      <c r="Q363" s="26">
        <f t="shared" si="27"/>
        <v>46523</v>
      </c>
    </row>
    <row r="364" spans="3:21" ht="13.5">
      <c r="C364" s="2">
        <v>350</v>
      </c>
      <c r="D364" s="26">
        <f t="shared" si="28"/>
        <v>46524</v>
      </c>
      <c r="E364" s="41" t="e">
        <f ca="1">鶏気温!A356</f>
        <v>#N/A</v>
      </c>
      <c r="F364" s="68" t="e">
        <f ca="1">鶏モデル!F364</f>
        <v>#N/A</v>
      </c>
      <c r="G364" s="41"/>
      <c r="I364" s="3" t="e">
        <f t="shared" ca="1" si="26"/>
        <v>#N/A</v>
      </c>
      <c r="J364" s="3" t="e">
        <f t="shared" ca="1" si="30"/>
        <v>#N/A</v>
      </c>
      <c r="M364" s="3"/>
      <c r="O364" s="2">
        <v>350</v>
      </c>
      <c r="P364" s="16" t="e">
        <f t="shared" ca="1" si="29"/>
        <v>#N/A</v>
      </c>
      <c r="Q364" s="26">
        <f t="shared" si="27"/>
        <v>46524</v>
      </c>
    </row>
    <row r="365" spans="3:21" ht="13.5">
      <c r="C365" s="2">
        <v>351</v>
      </c>
      <c r="D365" s="26">
        <f t="shared" si="28"/>
        <v>46525</v>
      </c>
      <c r="E365" s="41" t="e">
        <f ca="1">鶏気温!A357</f>
        <v>#N/A</v>
      </c>
      <c r="F365" s="68" t="e">
        <f ca="1">鶏モデル!F365</f>
        <v>#N/A</v>
      </c>
      <c r="G365" s="41"/>
      <c r="I365" s="3" t="e">
        <f t="shared" ca="1" si="26"/>
        <v>#N/A</v>
      </c>
      <c r="J365" s="3" t="e">
        <f t="shared" ca="1" si="30"/>
        <v>#N/A</v>
      </c>
      <c r="M365" s="3"/>
      <c r="O365" s="2">
        <v>351</v>
      </c>
      <c r="P365" s="16" t="e">
        <f t="shared" ca="1" si="29"/>
        <v>#N/A</v>
      </c>
      <c r="Q365" s="26">
        <f t="shared" si="27"/>
        <v>46525</v>
      </c>
    </row>
    <row r="366" spans="3:21" ht="13.5">
      <c r="C366" s="2">
        <v>352</v>
      </c>
      <c r="D366" s="26">
        <f t="shared" si="28"/>
        <v>46526</v>
      </c>
      <c r="E366" s="41" t="e">
        <f ca="1">鶏気温!A358</f>
        <v>#N/A</v>
      </c>
      <c r="F366" s="68" t="e">
        <f ca="1">鶏モデル!F366</f>
        <v>#N/A</v>
      </c>
      <c r="G366" s="41"/>
      <c r="I366" s="3" t="e">
        <f t="shared" ca="1" si="26"/>
        <v>#N/A</v>
      </c>
      <c r="J366" s="3" t="e">
        <f t="shared" ca="1" si="30"/>
        <v>#N/A</v>
      </c>
      <c r="M366" s="3"/>
      <c r="O366" s="2">
        <v>352</v>
      </c>
      <c r="P366" s="16" t="e">
        <f t="shared" ca="1" si="29"/>
        <v>#N/A</v>
      </c>
      <c r="Q366" s="26">
        <f t="shared" si="27"/>
        <v>46526</v>
      </c>
    </row>
    <row r="367" spans="3:21" ht="13.5">
      <c r="C367" s="2">
        <v>353</v>
      </c>
      <c r="D367" s="26">
        <f t="shared" si="28"/>
        <v>46527</v>
      </c>
      <c r="E367" s="41" t="e">
        <f ca="1">鶏気温!A359</f>
        <v>#N/A</v>
      </c>
      <c r="F367" s="68" t="e">
        <f ca="1">鶏モデル!F367</f>
        <v>#N/A</v>
      </c>
      <c r="G367" s="41"/>
      <c r="I367" s="3" t="e">
        <f t="shared" ca="1" si="26"/>
        <v>#N/A</v>
      </c>
      <c r="J367" s="3" t="e">
        <f t="shared" ca="1" si="30"/>
        <v>#N/A</v>
      </c>
      <c r="M367" s="3"/>
      <c r="O367" s="2">
        <v>353</v>
      </c>
      <c r="P367" s="16" t="e">
        <f t="shared" ca="1" si="29"/>
        <v>#N/A</v>
      </c>
      <c r="Q367" s="26">
        <f t="shared" si="27"/>
        <v>46527</v>
      </c>
    </row>
    <row r="368" spans="3:21" ht="13.5">
      <c r="C368" s="2">
        <v>354</v>
      </c>
      <c r="D368" s="26">
        <f t="shared" si="28"/>
        <v>46528</v>
      </c>
      <c r="E368" s="41" t="e">
        <f ca="1">鶏気温!A360</f>
        <v>#N/A</v>
      </c>
      <c r="F368" s="68" t="e">
        <f ca="1">鶏モデル!F368</f>
        <v>#N/A</v>
      </c>
      <c r="G368" s="41"/>
      <c r="I368" s="3" t="e">
        <f t="shared" ca="1" si="26"/>
        <v>#N/A</v>
      </c>
      <c r="J368" s="3" t="e">
        <f t="shared" ca="1" si="30"/>
        <v>#N/A</v>
      </c>
      <c r="M368" s="3"/>
      <c r="O368" s="2">
        <v>354</v>
      </c>
      <c r="P368" s="16" t="e">
        <f t="shared" ca="1" si="29"/>
        <v>#N/A</v>
      </c>
      <c r="Q368" s="26">
        <f t="shared" si="27"/>
        <v>46528</v>
      </c>
    </row>
    <row r="369" spans="3:17" ht="13.5">
      <c r="C369" s="2">
        <v>355</v>
      </c>
      <c r="D369" s="26">
        <f t="shared" si="28"/>
        <v>46529</v>
      </c>
      <c r="E369" s="41" t="e">
        <f ca="1">鶏気温!A361</f>
        <v>#N/A</v>
      </c>
      <c r="F369" s="68" t="e">
        <f ca="1">鶏モデル!F369</f>
        <v>#N/A</v>
      </c>
      <c r="G369" s="41"/>
      <c r="I369" s="3" t="e">
        <f t="shared" ca="1" si="26"/>
        <v>#N/A</v>
      </c>
      <c r="J369" s="3" t="e">
        <f t="shared" ca="1" si="30"/>
        <v>#N/A</v>
      </c>
      <c r="M369" s="3"/>
      <c r="O369" s="2">
        <v>355</v>
      </c>
      <c r="P369" s="16" t="e">
        <f t="shared" ca="1" si="29"/>
        <v>#N/A</v>
      </c>
      <c r="Q369" s="26">
        <f t="shared" si="27"/>
        <v>46529</v>
      </c>
    </row>
    <row r="370" spans="3:17" ht="13.5">
      <c r="C370" s="2">
        <v>356</v>
      </c>
      <c r="D370" s="26">
        <f t="shared" si="28"/>
        <v>46530</v>
      </c>
      <c r="E370" s="41" t="e">
        <f ca="1">鶏気温!A362</f>
        <v>#N/A</v>
      </c>
      <c r="F370" s="68" t="e">
        <f ca="1">鶏モデル!F370</f>
        <v>#N/A</v>
      </c>
      <c r="G370" s="41"/>
      <c r="I370" s="3" t="e">
        <f t="shared" ca="1" si="26"/>
        <v>#N/A</v>
      </c>
      <c r="J370" s="3" t="e">
        <f t="shared" ca="1" si="30"/>
        <v>#N/A</v>
      </c>
      <c r="M370" s="3"/>
      <c r="O370" s="2">
        <v>356</v>
      </c>
      <c r="P370" s="16" t="e">
        <f t="shared" ca="1" si="29"/>
        <v>#N/A</v>
      </c>
      <c r="Q370" s="26">
        <f t="shared" si="27"/>
        <v>46530</v>
      </c>
    </row>
    <row r="371" spans="3:17" ht="13.5">
      <c r="C371" s="2">
        <v>357</v>
      </c>
      <c r="D371" s="26">
        <f t="shared" si="28"/>
        <v>46531</v>
      </c>
      <c r="E371" s="41" t="e">
        <f ca="1">鶏気温!A363</f>
        <v>#N/A</v>
      </c>
      <c r="F371" s="68" t="e">
        <f ca="1">鶏モデル!F371</f>
        <v>#N/A</v>
      </c>
      <c r="G371" s="41"/>
      <c r="I371" s="3" t="e">
        <f t="shared" ca="1" si="26"/>
        <v>#N/A</v>
      </c>
      <c r="J371" s="3" t="e">
        <f t="shared" ca="1" si="30"/>
        <v>#N/A</v>
      </c>
      <c r="M371" s="3"/>
      <c r="O371" s="2">
        <v>357</v>
      </c>
      <c r="P371" s="16" t="e">
        <f t="shared" ca="1" si="29"/>
        <v>#N/A</v>
      </c>
      <c r="Q371" s="26">
        <f t="shared" si="27"/>
        <v>46531</v>
      </c>
    </row>
    <row r="372" spans="3:17" ht="13.5">
      <c r="C372" s="2">
        <v>358</v>
      </c>
      <c r="D372" s="26">
        <f t="shared" si="28"/>
        <v>46532</v>
      </c>
      <c r="E372" s="41" t="e">
        <f ca="1">鶏気温!A364</f>
        <v>#N/A</v>
      </c>
      <c r="F372" s="68" t="e">
        <f ca="1">鶏モデル!F372</f>
        <v>#N/A</v>
      </c>
      <c r="G372" s="41"/>
      <c r="I372" s="3" t="e">
        <f t="shared" ca="1" si="26"/>
        <v>#N/A</v>
      </c>
      <c r="J372" s="3" t="e">
        <f t="shared" ca="1" si="30"/>
        <v>#N/A</v>
      </c>
      <c r="M372" s="3"/>
      <c r="O372" s="2">
        <v>358</v>
      </c>
      <c r="P372" s="16" t="e">
        <f t="shared" ca="1" si="29"/>
        <v>#N/A</v>
      </c>
      <c r="Q372" s="26">
        <f t="shared" si="27"/>
        <v>46532</v>
      </c>
    </row>
    <row r="373" spans="3:17" ht="13.5">
      <c r="C373" s="2">
        <v>359</v>
      </c>
      <c r="D373" s="26">
        <f t="shared" si="28"/>
        <v>46533</v>
      </c>
      <c r="E373" s="41" t="e">
        <f ca="1">鶏気温!A365</f>
        <v>#N/A</v>
      </c>
      <c r="F373" s="68" t="e">
        <f ca="1">鶏モデル!F373</f>
        <v>#N/A</v>
      </c>
      <c r="G373" s="41"/>
      <c r="I373" s="3" t="e">
        <f t="shared" ca="1" si="26"/>
        <v>#N/A</v>
      </c>
      <c r="J373" s="3" t="e">
        <f t="shared" ca="1" si="30"/>
        <v>#N/A</v>
      </c>
      <c r="M373" s="3"/>
      <c r="O373" s="2">
        <v>359</v>
      </c>
      <c r="P373" s="16" t="e">
        <f t="shared" ca="1" si="29"/>
        <v>#N/A</v>
      </c>
      <c r="Q373" s="26">
        <f t="shared" si="27"/>
        <v>46533</v>
      </c>
    </row>
    <row r="374" spans="3:17" ht="13.5">
      <c r="C374" s="2">
        <v>360</v>
      </c>
      <c r="D374" s="26">
        <f t="shared" si="28"/>
        <v>46534</v>
      </c>
      <c r="E374" s="41" t="e">
        <f ca="1">鶏気温!A366</f>
        <v>#N/A</v>
      </c>
      <c r="F374" s="68" t="e">
        <f ca="1">鶏モデル!F374</f>
        <v>#N/A</v>
      </c>
      <c r="G374" s="41"/>
      <c r="I374" s="3" t="e">
        <f t="shared" ca="1" si="26"/>
        <v>#N/A</v>
      </c>
      <c r="J374" s="3" t="e">
        <f t="shared" ca="1" si="30"/>
        <v>#N/A</v>
      </c>
      <c r="M374" s="3"/>
      <c r="O374" s="2">
        <v>360</v>
      </c>
      <c r="P374" s="16" t="e">
        <f t="shared" ca="1" si="29"/>
        <v>#N/A</v>
      </c>
      <c r="Q374" s="26">
        <f t="shared" si="27"/>
        <v>46534</v>
      </c>
    </row>
    <row r="375" spans="3:17" ht="13.5">
      <c r="C375" s="2">
        <v>361</v>
      </c>
      <c r="D375" s="26">
        <f t="shared" si="28"/>
        <v>46535</v>
      </c>
      <c r="E375" s="41" t="e">
        <f ca="1">鶏気温!A367</f>
        <v>#N/A</v>
      </c>
      <c r="F375" s="68" t="e">
        <f ca="1">鶏モデル!F375</f>
        <v>#N/A</v>
      </c>
      <c r="G375" s="41"/>
      <c r="I375" s="3" t="e">
        <f t="shared" ca="1" si="26"/>
        <v>#N/A</v>
      </c>
      <c r="J375" s="3" t="e">
        <f t="shared" ca="1" si="30"/>
        <v>#N/A</v>
      </c>
      <c r="M375" s="3"/>
      <c r="O375" s="2">
        <v>361</v>
      </c>
      <c r="P375" s="16" t="e">
        <f t="shared" ca="1" si="29"/>
        <v>#N/A</v>
      </c>
      <c r="Q375" s="26">
        <f t="shared" si="27"/>
        <v>46535</v>
      </c>
    </row>
    <row r="376" spans="3:17" ht="13.5">
      <c r="C376" s="2">
        <v>362</v>
      </c>
      <c r="D376" s="26">
        <f t="shared" si="28"/>
        <v>46536</v>
      </c>
      <c r="E376" s="41" t="e">
        <f ca="1">鶏気温!A368</f>
        <v>#N/A</v>
      </c>
      <c r="F376" s="68" t="e">
        <f ca="1">鶏モデル!F376</f>
        <v>#N/A</v>
      </c>
      <c r="G376" s="41"/>
      <c r="I376" s="3" t="e">
        <f t="shared" ca="1" si="26"/>
        <v>#N/A</v>
      </c>
      <c r="J376" s="3" t="e">
        <f t="shared" ca="1" si="30"/>
        <v>#N/A</v>
      </c>
      <c r="M376" s="3"/>
      <c r="O376" s="2">
        <v>362</v>
      </c>
      <c r="P376" s="16" t="e">
        <f t="shared" ca="1" si="29"/>
        <v>#N/A</v>
      </c>
      <c r="Q376" s="26">
        <f t="shared" si="27"/>
        <v>46536</v>
      </c>
    </row>
    <row r="377" spans="3:17" ht="13.5">
      <c r="C377" s="2">
        <v>363</v>
      </c>
      <c r="D377" s="26">
        <f t="shared" si="28"/>
        <v>46537</v>
      </c>
      <c r="E377" s="41" t="e">
        <f ca="1">鶏気温!A369</f>
        <v>#N/A</v>
      </c>
      <c r="F377" s="68" t="e">
        <f ca="1">鶏モデル!F377</f>
        <v>#N/A</v>
      </c>
      <c r="G377" s="41"/>
      <c r="I377" s="3" t="e">
        <f t="shared" ca="1" si="26"/>
        <v>#N/A</v>
      </c>
      <c r="J377" s="3" t="e">
        <f t="shared" ca="1" si="30"/>
        <v>#N/A</v>
      </c>
      <c r="M377" s="3"/>
      <c r="O377" s="2">
        <v>363</v>
      </c>
      <c r="P377" s="16" t="e">
        <f t="shared" ca="1" si="29"/>
        <v>#N/A</v>
      </c>
      <c r="Q377" s="26">
        <f t="shared" si="27"/>
        <v>46537</v>
      </c>
    </row>
    <row r="378" spans="3:17" ht="13.5">
      <c r="C378" s="2">
        <v>364</v>
      </c>
      <c r="D378" s="26">
        <f t="shared" si="28"/>
        <v>46538</v>
      </c>
      <c r="E378" s="41" t="e">
        <f ca="1">鶏気温!A370</f>
        <v>#N/A</v>
      </c>
      <c r="F378" s="68" t="e">
        <f ca="1">鶏モデル!F378</f>
        <v>#N/A</v>
      </c>
      <c r="G378" s="41"/>
      <c r="I378" s="3" t="e">
        <f t="shared" ca="1" si="26"/>
        <v>#N/A</v>
      </c>
      <c r="J378" s="3" t="e">
        <f t="shared" ca="1" si="30"/>
        <v>#N/A</v>
      </c>
      <c r="M378" s="3"/>
      <c r="O378" s="2">
        <v>364</v>
      </c>
      <c r="P378" s="16" t="e">
        <f t="shared" ca="1" si="29"/>
        <v>#N/A</v>
      </c>
      <c r="Q378" s="26">
        <f t="shared" si="27"/>
        <v>46538</v>
      </c>
    </row>
    <row r="379" spans="3:17" ht="13.5">
      <c r="C379" s="2">
        <v>365</v>
      </c>
      <c r="D379" s="26">
        <f t="shared" si="28"/>
        <v>46539</v>
      </c>
      <c r="E379" s="41" t="e">
        <f ca="1">鶏気温!A371</f>
        <v>#N/A</v>
      </c>
      <c r="F379" s="68" t="e">
        <f ca="1">鶏モデル!F379</f>
        <v>#N/A</v>
      </c>
      <c r="G379" s="41"/>
      <c r="I379" s="3" t="e">
        <f t="shared" ca="1" si="26"/>
        <v>#N/A</v>
      </c>
      <c r="J379" s="3" t="e">
        <f t="shared" ca="1" si="30"/>
        <v>#N/A</v>
      </c>
      <c r="M379" s="3"/>
      <c r="O379" s="2">
        <v>365</v>
      </c>
      <c r="P379" s="16" t="e">
        <f t="shared" ca="1" si="29"/>
        <v>#N/A</v>
      </c>
      <c r="Q379" s="26">
        <f t="shared" si="27"/>
        <v>46539</v>
      </c>
    </row>
    <row r="380" spans="3:17" ht="13.5">
      <c r="C380" s="2">
        <v>366</v>
      </c>
      <c r="D380" s="26">
        <f t="shared" si="28"/>
        <v>46540</v>
      </c>
      <c r="E380" s="41" t="e">
        <f ca="1">鶏気温!A372</f>
        <v>#N/A</v>
      </c>
      <c r="F380" s="68" t="e">
        <f ca="1">鶏モデル!F380</f>
        <v>#N/A</v>
      </c>
      <c r="G380" s="41"/>
      <c r="I380" s="3" t="e">
        <f t="shared" ca="1" si="26"/>
        <v>#N/A</v>
      </c>
      <c r="J380" s="3" t="e">
        <f t="shared" ca="1" si="30"/>
        <v>#N/A</v>
      </c>
      <c r="M380" s="3"/>
      <c r="O380" s="2">
        <v>366</v>
      </c>
      <c r="P380" s="16" t="e">
        <f t="shared" ca="1" si="29"/>
        <v>#N/A</v>
      </c>
      <c r="Q380" s="26">
        <f t="shared" si="27"/>
        <v>46540</v>
      </c>
    </row>
    <row r="381" spans="3:17" ht="13.5">
      <c r="C381" s="2">
        <v>367</v>
      </c>
      <c r="D381" s="26">
        <f t="shared" si="28"/>
        <v>46541</v>
      </c>
      <c r="E381" s="41" t="e">
        <f ca="1">鶏気温!A373</f>
        <v>#N/A</v>
      </c>
      <c r="F381" s="68" t="e">
        <f ca="1">鶏モデル!F381</f>
        <v>#N/A</v>
      </c>
      <c r="G381" s="41"/>
      <c r="I381" s="3" t="e">
        <f t="shared" ca="1" si="26"/>
        <v>#N/A</v>
      </c>
      <c r="J381" s="3" t="e">
        <f t="shared" ca="1" si="30"/>
        <v>#N/A</v>
      </c>
      <c r="M381" s="3"/>
      <c r="O381" s="2">
        <v>367</v>
      </c>
      <c r="P381" s="16" t="e">
        <f t="shared" ca="1" si="29"/>
        <v>#N/A</v>
      </c>
      <c r="Q381" s="26">
        <f t="shared" si="27"/>
        <v>46541</v>
      </c>
    </row>
    <row r="382" spans="3:17" ht="13.5">
      <c r="C382" s="2">
        <v>368</v>
      </c>
      <c r="D382" s="26">
        <f t="shared" si="28"/>
        <v>46542</v>
      </c>
      <c r="E382" s="41" t="e">
        <f ca="1">鶏気温!A374</f>
        <v>#N/A</v>
      </c>
      <c r="F382" s="68" t="e">
        <f ca="1">鶏モデル!F382</f>
        <v>#N/A</v>
      </c>
      <c r="G382" s="41"/>
      <c r="I382" s="3" t="e">
        <f t="shared" ca="1" si="26"/>
        <v>#N/A</v>
      </c>
      <c r="J382" s="3" t="e">
        <f t="shared" ca="1" si="30"/>
        <v>#N/A</v>
      </c>
      <c r="M382" s="3"/>
      <c r="O382" s="2">
        <v>368</v>
      </c>
      <c r="P382" s="16" t="e">
        <f t="shared" ca="1" si="29"/>
        <v>#N/A</v>
      </c>
      <c r="Q382" s="26">
        <f t="shared" si="27"/>
        <v>46542</v>
      </c>
    </row>
    <row r="383" spans="3:17" ht="13.5">
      <c r="C383" s="2">
        <v>369</v>
      </c>
      <c r="D383" s="26">
        <f t="shared" si="28"/>
        <v>46543</v>
      </c>
      <c r="E383" s="41" t="e">
        <f ca="1">鶏気温!A375</f>
        <v>#N/A</v>
      </c>
      <c r="F383" s="68" t="e">
        <f ca="1">鶏モデル!F383</f>
        <v>#N/A</v>
      </c>
      <c r="G383" s="41"/>
      <c r="I383" s="3" t="e">
        <f t="shared" ca="1" si="26"/>
        <v>#N/A</v>
      </c>
      <c r="J383" s="3" t="e">
        <f t="shared" ca="1" si="30"/>
        <v>#N/A</v>
      </c>
      <c r="M383" s="3"/>
      <c r="O383" s="2">
        <v>369</v>
      </c>
      <c r="P383" s="16" t="e">
        <f t="shared" ca="1" si="29"/>
        <v>#N/A</v>
      </c>
      <c r="Q383" s="26">
        <f t="shared" si="27"/>
        <v>46543</v>
      </c>
    </row>
    <row r="384" spans="3:17" ht="13.5">
      <c r="C384" s="2">
        <v>370</v>
      </c>
      <c r="D384" s="26">
        <f t="shared" si="28"/>
        <v>46544</v>
      </c>
      <c r="E384" s="41" t="e">
        <f ca="1">鶏気温!A376</f>
        <v>#N/A</v>
      </c>
      <c r="F384" s="68" t="e">
        <f ca="1">鶏モデル!F384</f>
        <v>#N/A</v>
      </c>
      <c r="G384" s="41"/>
      <c r="I384" s="3" t="e">
        <f t="shared" ca="1" si="26"/>
        <v>#N/A</v>
      </c>
      <c r="J384" s="3" t="e">
        <f t="shared" ca="1" si="30"/>
        <v>#N/A</v>
      </c>
      <c r="M384" s="3"/>
      <c r="O384" s="2">
        <v>370</v>
      </c>
      <c r="P384" s="16" t="e">
        <f t="shared" ca="1" si="29"/>
        <v>#N/A</v>
      </c>
      <c r="Q384" s="26">
        <f t="shared" si="27"/>
        <v>46544</v>
      </c>
    </row>
    <row r="385" spans="3:17" ht="13.5">
      <c r="C385" s="2">
        <v>371</v>
      </c>
      <c r="D385" s="26">
        <f t="shared" si="28"/>
        <v>46545</v>
      </c>
      <c r="E385" s="41" t="e">
        <f ca="1">鶏気温!A377</f>
        <v>#N/A</v>
      </c>
      <c r="F385" s="68" t="e">
        <f ca="1">鶏モデル!F385</f>
        <v>#N/A</v>
      </c>
      <c r="G385" s="41"/>
      <c r="I385" s="3" t="e">
        <f t="shared" ca="1" si="26"/>
        <v>#N/A</v>
      </c>
      <c r="J385" s="3" t="e">
        <f t="shared" ca="1" si="30"/>
        <v>#N/A</v>
      </c>
      <c r="M385" s="3"/>
      <c r="O385" s="2">
        <v>371</v>
      </c>
      <c r="P385" s="16" t="e">
        <f t="shared" ca="1" si="29"/>
        <v>#N/A</v>
      </c>
      <c r="Q385" s="26">
        <f t="shared" si="27"/>
        <v>46545</v>
      </c>
    </row>
    <row r="386" spans="3:17" ht="13.5">
      <c r="C386" s="2">
        <v>372</v>
      </c>
      <c r="D386" s="26">
        <f t="shared" si="28"/>
        <v>46546</v>
      </c>
      <c r="E386" s="41" t="e">
        <f ca="1">鶏気温!A378</f>
        <v>#N/A</v>
      </c>
      <c r="F386" s="68" t="e">
        <f ca="1">鶏モデル!F386</f>
        <v>#N/A</v>
      </c>
      <c r="G386" s="41"/>
      <c r="I386" s="3" t="e">
        <f t="shared" ca="1" si="26"/>
        <v>#N/A</v>
      </c>
      <c r="J386" s="3" t="e">
        <f t="shared" ca="1" si="30"/>
        <v>#N/A</v>
      </c>
      <c r="M386" s="3"/>
      <c r="O386" s="2">
        <v>372</v>
      </c>
      <c r="P386" s="16" t="e">
        <f t="shared" ca="1" si="29"/>
        <v>#N/A</v>
      </c>
      <c r="Q386" s="26">
        <f t="shared" si="27"/>
        <v>46546</v>
      </c>
    </row>
    <row r="387" spans="3:17" ht="13.5">
      <c r="C387" s="2">
        <v>373</v>
      </c>
      <c r="D387" s="26">
        <f t="shared" si="28"/>
        <v>46547</v>
      </c>
      <c r="E387" s="41" t="e">
        <f ca="1">鶏気温!A379</f>
        <v>#N/A</v>
      </c>
      <c r="F387" s="68" t="e">
        <f ca="1">鶏モデル!F387</f>
        <v>#N/A</v>
      </c>
      <c r="G387" s="41"/>
      <c r="I387" s="3" t="e">
        <f t="shared" ca="1" si="26"/>
        <v>#N/A</v>
      </c>
      <c r="J387" s="3" t="e">
        <f t="shared" ca="1" si="30"/>
        <v>#N/A</v>
      </c>
      <c r="M387" s="3"/>
      <c r="O387" s="2">
        <v>373</v>
      </c>
      <c r="P387" s="16" t="e">
        <f t="shared" ca="1" si="29"/>
        <v>#N/A</v>
      </c>
      <c r="Q387" s="26">
        <f t="shared" si="27"/>
        <v>46547</v>
      </c>
    </row>
    <row r="388" spans="3:17" ht="13.5">
      <c r="C388" s="2">
        <v>374</v>
      </c>
      <c r="D388" s="26">
        <f t="shared" si="28"/>
        <v>46548</v>
      </c>
      <c r="E388" s="41" t="e">
        <f ca="1">鶏気温!A380</f>
        <v>#N/A</v>
      </c>
      <c r="F388" s="68" t="e">
        <f ca="1">鶏モデル!F388</f>
        <v>#N/A</v>
      </c>
      <c r="G388" s="41"/>
      <c r="I388" s="3" t="e">
        <f t="shared" ca="1" si="26"/>
        <v>#N/A</v>
      </c>
      <c r="J388" s="3" t="e">
        <f t="shared" ca="1" si="30"/>
        <v>#N/A</v>
      </c>
      <c r="M388" s="3"/>
      <c r="O388" s="2">
        <v>374</v>
      </c>
      <c r="P388" s="16" t="e">
        <f t="shared" ca="1" si="29"/>
        <v>#N/A</v>
      </c>
      <c r="Q388" s="26">
        <f t="shared" si="27"/>
        <v>46548</v>
      </c>
    </row>
    <row r="389" spans="3:17" ht="13.5">
      <c r="C389" s="2">
        <v>375</v>
      </c>
      <c r="D389" s="26">
        <f t="shared" si="28"/>
        <v>46549</v>
      </c>
      <c r="E389" s="41" t="e">
        <f ca="1">鶏気温!A381</f>
        <v>#N/A</v>
      </c>
      <c r="F389" s="68" t="e">
        <f ca="1">鶏モデル!F389</f>
        <v>#N/A</v>
      </c>
      <c r="G389" s="41"/>
      <c r="I389" s="3" t="e">
        <f t="shared" ca="1" si="26"/>
        <v>#N/A</v>
      </c>
      <c r="J389" s="3" t="e">
        <f t="shared" ca="1" si="30"/>
        <v>#N/A</v>
      </c>
      <c r="M389" s="3"/>
      <c r="O389" s="2">
        <v>375</v>
      </c>
      <c r="P389" s="16" t="e">
        <f t="shared" ca="1" si="29"/>
        <v>#N/A</v>
      </c>
      <c r="Q389" s="26">
        <f t="shared" si="27"/>
        <v>46549</v>
      </c>
    </row>
    <row r="390" spans="3:17" ht="13.5">
      <c r="C390" s="2">
        <v>376</v>
      </c>
      <c r="D390" s="26">
        <f t="shared" si="28"/>
        <v>46550</v>
      </c>
      <c r="E390" s="41" t="e">
        <f ca="1">鶏気温!A382</f>
        <v>#N/A</v>
      </c>
      <c r="F390" s="68" t="e">
        <f ca="1">鶏モデル!F390</f>
        <v>#N/A</v>
      </c>
      <c r="G390" s="41"/>
      <c r="I390" s="3" t="e">
        <f t="shared" ca="1" si="26"/>
        <v>#N/A</v>
      </c>
      <c r="J390" s="3" t="e">
        <f t="shared" ca="1" si="30"/>
        <v>#N/A</v>
      </c>
      <c r="M390" s="3"/>
      <c r="O390" s="2">
        <v>376</v>
      </c>
      <c r="P390" s="16" t="e">
        <f t="shared" ca="1" si="29"/>
        <v>#N/A</v>
      </c>
      <c r="Q390" s="26">
        <f t="shared" si="27"/>
        <v>46550</v>
      </c>
    </row>
    <row r="391" spans="3:17" ht="13.5">
      <c r="C391" s="2">
        <v>377</v>
      </c>
      <c r="D391" s="26">
        <f t="shared" si="28"/>
        <v>46551</v>
      </c>
      <c r="E391" s="41" t="e">
        <f ca="1">鶏気温!A383</f>
        <v>#N/A</v>
      </c>
      <c r="F391" s="68" t="e">
        <f ca="1">鶏モデル!F391</f>
        <v>#N/A</v>
      </c>
      <c r="G391" s="41"/>
      <c r="I391" s="3" t="e">
        <f t="shared" ca="1" si="26"/>
        <v>#N/A</v>
      </c>
      <c r="J391" s="3" t="e">
        <f t="shared" ca="1" si="30"/>
        <v>#N/A</v>
      </c>
      <c r="M391" s="3"/>
      <c r="O391" s="2">
        <v>377</v>
      </c>
      <c r="P391" s="16" t="e">
        <f t="shared" ca="1" si="29"/>
        <v>#N/A</v>
      </c>
      <c r="Q391" s="26">
        <f t="shared" si="27"/>
        <v>46551</v>
      </c>
    </row>
    <row r="392" spans="3:17" ht="13.5">
      <c r="C392" s="2">
        <v>378</v>
      </c>
      <c r="D392" s="26">
        <f t="shared" si="28"/>
        <v>46552</v>
      </c>
      <c r="E392" s="41" t="e">
        <f ca="1">鶏気温!A384</f>
        <v>#N/A</v>
      </c>
      <c r="F392" s="68" t="e">
        <f ca="1">鶏モデル!F392</f>
        <v>#N/A</v>
      </c>
      <c r="G392" s="41"/>
      <c r="I392" s="3" t="e">
        <f t="shared" ca="1" si="26"/>
        <v>#N/A</v>
      </c>
      <c r="J392" s="3" t="e">
        <f t="shared" ca="1" si="30"/>
        <v>#N/A</v>
      </c>
      <c r="M392" s="3"/>
      <c r="O392" s="2">
        <v>378</v>
      </c>
      <c r="P392" s="16" t="e">
        <f t="shared" ca="1" si="29"/>
        <v>#N/A</v>
      </c>
      <c r="Q392" s="26">
        <f t="shared" si="27"/>
        <v>46552</v>
      </c>
    </row>
    <row r="393" spans="3:17" ht="13.5">
      <c r="C393" s="2">
        <v>379</v>
      </c>
      <c r="D393" s="26">
        <f t="shared" si="28"/>
        <v>46553</v>
      </c>
      <c r="E393" s="41" t="e">
        <f ca="1">鶏気温!A385</f>
        <v>#N/A</v>
      </c>
      <c r="F393" s="68" t="e">
        <f ca="1">鶏モデル!F393</f>
        <v>#N/A</v>
      </c>
      <c r="G393" s="41"/>
      <c r="I393" s="3" t="e">
        <f t="shared" ca="1" si="26"/>
        <v>#N/A</v>
      </c>
      <c r="J393" s="3" t="e">
        <f t="shared" ca="1" si="30"/>
        <v>#N/A</v>
      </c>
      <c r="M393" s="3"/>
      <c r="O393" s="2">
        <v>379</v>
      </c>
      <c r="P393" s="16" t="e">
        <f t="shared" ca="1" si="29"/>
        <v>#N/A</v>
      </c>
      <c r="Q393" s="26">
        <f t="shared" si="27"/>
        <v>46553</v>
      </c>
    </row>
    <row r="394" spans="3:17" ht="13.5">
      <c r="C394" s="2">
        <v>380</v>
      </c>
      <c r="D394" s="26">
        <f t="shared" si="28"/>
        <v>46554</v>
      </c>
      <c r="E394" s="41" t="e">
        <f ca="1">鶏気温!A386</f>
        <v>#N/A</v>
      </c>
      <c r="F394" s="68" t="e">
        <f ca="1">鶏モデル!F394</f>
        <v>#N/A</v>
      </c>
      <c r="G394" s="41"/>
      <c r="I394" s="3" t="e">
        <f t="shared" ca="1" si="26"/>
        <v>#N/A</v>
      </c>
      <c r="J394" s="3" t="e">
        <f t="shared" ca="1" si="30"/>
        <v>#N/A</v>
      </c>
      <c r="M394" s="3"/>
      <c r="O394" s="2">
        <v>380</v>
      </c>
      <c r="P394" s="16" t="e">
        <f t="shared" ca="1" si="29"/>
        <v>#N/A</v>
      </c>
      <c r="Q394" s="26">
        <f t="shared" si="27"/>
        <v>46554</v>
      </c>
    </row>
    <row r="395" spans="3:17" ht="13.5">
      <c r="C395" s="2">
        <v>381</v>
      </c>
      <c r="D395" s="26">
        <f t="shared" si="28"/>
        <v>46555</v>
      </c>
      <c r="E395" s="41" t="e">
        <f ca="1">鶏気温!A387</f>
        <v>#N/A</v>
      </c>
      <c r="F395" s="68" t="e">
        <f ca="1">鶏モデル!F395</f>
        <v>#N/A</v>
      </c>
      <c r="G395" s="41"/>
      <c r="I395" s="3" t="e">
        <f t="shared" ca="1" si="26"/>
        <v>#N/A</v>
      </c>
      <c r="J395" s="3" t="e">
        <f t="shared" ca="1" si="30"/>
        <v>#N/A</v>
      </c>
      <c r="M395" s="3"/>
      <c r="O395" s="2">
        <v>381</v>
      </c>
      <c r="P395" s="16" t="e">
        <f t="shared" ca="1" si="29"/>
        <v>#N/A</v>
      </c>
      <c r="Q395" s="26">
        <f t="shared" si="27"/>
        <v>46555</v>
      </c>
    </row>
    <row r="396" spans="3:17" ht="13.5">
      <c r="C396" s="2">
        <v>382</v>
      </c>
      <c r="D396" s="26">
        <f t="shared" si="28"/>
        <v>46556</v>
      </c>
      <c r="E396" s="41" t="e">
        <f ca="1">鶏気温!A388</f>
        <v>#N/A</v>
      </c>
      <c r="F396" s="68" t="e">
        <f ca="1">鶏モデル!F396</f>
        <v>#N/A</v>
      </c>
      <c r="G396" s="41"/>
      <c r="I396" s="3" t="e">
        <f t="shared" ca="1" si="26"/>
        <v>#N/A</v>
      </c>
      <c r="J396" s="3" t="e">
        <f t="shared" ca="1" si="30"/>
        <v>#N/A</v>
      </c>
      <c r="M396" s="3"/>
      <c r="O396" s="2">
        <v>382</v>
      </c>
      <c r="P396" s="16" t="e">
        <f t="shared" ca="1" si="29"/>
        <v>#N/A</v>
      </c>
      <c r="Q396" s="26">
        <f t="shared" si="27"/>
        <v>46556</v>
      </c>
    </row>
    <row r="397" spans="3:17" ht="13.5">
      <c r="C397" s="2">
        <v>383</v>
      </c>
      <c r="D397" s="26">
        <f t="shared" si="28"/>
        <v>46557</v>
      </c>
      <c r="E397" s="41" t="e">
        <f ca="1">鶏気温!A389</f>
        <v>#N/A</v>
      </c>
      <c r="F397" s="68" t="e">
        <f ca="1">鶏モデル!F397</f>
        <v>#N/A</v>
      </c>
      <c r="G397" s="41"/>
      <c r="I397" s="3" t="e">
        <f t="shared" ca="1" si="26"/>
        <v>#N/A</v>
      </c>
      <c r="J397" s="3" t="e">
        <f t="shared" ca="1" si="30"/>
        <v>#N/A</v>
      </c>
      <c r="M397" s="3"/>
      <c r="O397" s="2">
        <v>383</v>
      </c>
      <c r="P397" s="16" t="e">
        <f t="shared" ca="1" si="29"/>
        <v>#N/A</v>
      </c>
      <c r="Q397" s="26">
        <f t="shared" si="27"/>
        <v>46557</v>
      </c>
    </row>
    <row r="398" spans="3:17" ht="13.5">
      <c r="C398" s="2">
        <v>384</v>
      </c>
      <c r="D398" s="26">
        <f t="shared" si="28"/>
        <v>46558</v>
      </c>
      <c r="E398" s="41" t="e">
        <f ca="1">鶏気温!A390</f>
        <v>#N/A</v>
      </c>
      <c r="F398" s="68" t="e">
        <f ca="1">鶏モデル!F398</f>
        <v>#N/A</v>
      </c>
      <c r="G398" s="41"/>
      <c r="I398" s="3" t="e">
        <f t="shared" ca="1" si="26"/>
        <v>#N/A</v>
      </c>
      <c r="J398" s="3" t="e">
        <f t="shared" ca="1" si="30"/>
        <v>#N/A</v>
      </c>
      <c r="M398" s="3"/>
      <c r="O398" s="2">
        <v>384</v>
      </c>
      <c r="P398" s="16" t="e">
        <f t="shared" ca="1" si="29"/>
        <v>#N/A</v>
      </c>
      <c r="Q398" s="26">
        <f t="shared" si="27"/>
        <v>46558</v>
      </c>
    </row>
    <row r="399" spans="3:17" ht="13.5">
      <c r="C399" s="2">
        <v>385</v>
      </c>
      <c r="D399" s="26">
        <f t="shared" si="28"/>
        <v>46559</v>
      </c>
      <c r="E399" s="41" t="e">
        <f ca="1">鶏気温!A391</f>
        <v>#N/A</v>
      </c>
      <c r="F399" s="68" t="e">
        <f ca="1">鶏モデル!F399</f>
        <v>#N/A</v>
      </c>
      <c r="G399" s="41"/>
      <c r="I399" s="3" t="e">
        <f t="shared" ref="I399:I439" ca="1" si="31">EXP($B$3*(E399-25)/(1.987*(273+E399)*298))</f>
        <v>#N/A</v>
      </c>
      <c r="J399" s="3" t="e">
        <f t="shared" ca="1" si="30"/>
        <v>#N/A</v>
      </c>
      <c r="M399" s="3"/>
      <c r="O399" s="2">
        <v>385</v>
      </c>
      <c r="P399" s="16" t="e">
        <f t="shared" ca="1" si="29"/>
        <v>#N/A</v>
      </c>
      <c r="Q399" s="26">
        <f t="shared" ref="Q399:Q439" si="32">D399</f>
        <v>46559</v>
      </c>
    </row>
    <row r="400" spans="3:17" ht="13.5">
      <c r="C400" s="2">
        <v>386</v>
      </c>
      <c r="D400" s="26">
        <f t="shared" ref="D400:D439" si="33">D399+1</f>
        <v>46560</v>
      </c>
      <c r="E400" s="41" t="e">
        <f ca="1">鶏気温!A392</f>
        <v>#N/A</v>
      </c>
      <c r="F400" s="68" t="e">
        <f ca="1">鶏モデル!F400</f>
        <v>#N/A</v>
      </c>
      <c r="G400" s="41"/>
      <c r="I400" s="3" t="e">
        <f t="shared" ca="1" si="31"/>
        <v>#N/A</v>
      </c>
      <c r="J400" s="3" t="e">
        <f t="shared" ca="1" si="30"/>
        <v>#N/A</v>
      </c>
      <c r="M400" s="3"/>
      <c r="O400" s="2">
        <v>386</v>
      </c>
      <c r="P400" s="16" t="e">
        <f t="shared" ref="P400:P439" ca="1" si="34">$B$5*(1-EXP(-$B$7*J400))</f>
        <v>#N/A</v>
      </c>
      <c r="Q400" s="26">
        <f t="shared" si="32"/>
        <v>46560</v>
      </c>
    </row>
    <row r="401" spans="3:17" ht="13.5">
      <c r="C401" s="2">
        <v>387</v>
      </c>
      <c r="D401" s="26">
        <f t="shared" si="33"/>
        <v>46561</v>
      </c>
      <c r="E401" s="41" t="e">
        <f ca="1">鶏気温!A393</f>
        <v>#N/A</v>
      </c>
      <c r="F401" s="68" t="e">
        <f ca="1">鶏モデル!F401</f>
        <v>#N/A</v>
      </c>
      <c r="G401" s="41"/>
      <c r="I401" s="3" t="e">
        <f t="shared" ca="1" si="31"/>
        <v>#N/A</v>
      </c>
      <c r="J401" s="3" t="e">
        <f t="shared" ca="1" si="30"/>
        <v>#N/A</v>
      </c>
      <c r="M401" s="3"/>
      <c r="O401" s="2">
        <v>387</v>
      </c>
      <c r="P401" s="16" t="e">
        <f t="shared" ca="1" si="34"/>
        <v>#N/A</v>
      </c>
      <c r="Q401" s="26">
        <f t="shared" si="32"/>
        <v>46561</v>
      </c>
    </row>
    <row r="402" spans="3:17" ht="13.5">
      <c r="C402" s="2">
        <v>388</v>
      </c>
      <c r="D402" s="26">
        <f t="shared" si="33"/>
        <v>46562</v>
      </c>
      <c r="E402" s="41" t="e">
        <f ca="1">鶏気温!A394</f>
        <v>#N/A</v>
      </c>
      <c r="F402" s="68" t="e">
        <f ca="1">鶏モデル!F402</f>
        <v>#N/A</v>
      </c>
      <c r="G402" s="41"/>
      <c r="I402" s="3" t="e">
        <f t="shared" ca="1" si="31"/>
        <v>#N/A</v>
      </c>
      <c r="J402" s="3" t="e">
        <f t="shared" ca="1" si="30"/>
        <v>#N/A</v>
      </c>
      <c r="M402" s="3"/>
      <c r="O402" s="2">
        <v>388</v>
      </c>
      <c r="P402" s="16" t="e">
        <f t="shared" ca="1" si="34"/>
        <v>#N/A</v>
      </c>
      <c r="Q402" s="26">
        <f t="shared" si="32"/>
        <v>46562</v>
      </c>
    </row>
    <row r="403" spans="3:17" ht="13.5">
      <c r="C403" s="2">
        <v>389</v>
      </c>
      <c r="D403" s="26">
        <f t="shared" si="33"/>
        <v>46563</v>
      </c>
      <c r="E403" s="41" t="e">
        <f ca="1">鶏気温!A395</f>
        <v>#N/A</v>
      </c>
      <c r="F403" s="68" t="e">
        <f ca="1">鶏モデル!F403</f>
        <v>#N/A</v>
      </c>
      <c r="G403" s="41"/>
      <c r="I403" s="3" t="e">
        <f t="shared" ca="1" si="31"/>
        <v>#N/A</v>
      </c>
      <c r="J403" s="3" t="e">
        <f t="shared" ca="1" si="30"/>
        <v>#N/A</v>
      </c>
      <c r="M403" s="3"/>
      <c r="O403" s="2">
        <v>389</v>
      </c>
      <c r="P403" s="16" t="e">
        <f t="shared" ca="1" si="34"/>
        <v>#N/A</v>
      </c>
      <c r="Q403" s="26">
        <f t="shared" si="32"/>
        <v>46563</v>
      </c>
    </row>
    <row r="404" spans="3:17" ht="13.5">
      <c r="C404" s="2">
        <v>390</v>
      </c>
      <c r="D404" s="26">
        <f t="shared" si="33"/>
        <v>46564</v>
      </c>
      <c r="E404" s="41" t="e">
        <f ca="1">鶏気温!A396</f>
        <v>#N/A</v>
      </c>
      <c r="F404" s="68" t="e">
        <f ca="1">鶏モデル!F404</f>
        <v>#N/A</v>
      </c>
      <c r="G404" s="41"/>
      <c r="I404" s="3" t="e">
        <f t="shared" ca="1" si="31"/>
        <v>#N/A</v>
      </c>
      <c r="J404" s="3" t="e">
        <f t="shared" ca="1" si="30"/>
        <v>#N/A</v>
      </c>
      <c r="M404" s="3"/>
      <c r="O404" s="2">
        <v>390</v>
      </c>
      <c r="P404" s="16" t="e">
        <f t="shared" ca="1" si="34"/>
        <v>#N/A</v>
      </c>
      <c r="Q404" s="26">
        <f t="shared" si="32"/>
        <v>46564</v>
      </c>
    </row>
    <row r="405" spans="3:17" ht="13.5">
      <c r="C405" s="2">
        <v>391</v>
      </c>
      <c r="D405" s="26">
        <f t="shared" si="33"/>
        <v>46565</v>
      </c>
      <c r="E405" s="41" t="e">
        <f ca="1">鶏気温!A397</f>
        <v>#N/A</v>
      </c>
      <c r="F405" s="68" t="e">
        <f ca="1">鶏モデル!F405</f>
        <v>#N/A</v>
      </c>
      <c r="G405" s="41"/>
      <c r="I405" s="3" t="e">
        <f t="shared" ca="1" si="31"/>
        <v>#N/A</v>
      </c>
      <c r="J405" s="3" t="e">
        <f t="shared" ref="J405:J439" ca="1" si="35">J404+I404</f>
        <v>#N/A</v>
      </c>
      <c r="M405" s="3"/>
      <c r="O405" s="2">
        <v>391</v>
      </c>
      <c r="P405" s="16" t="e">
        <f t="shared" ca="1" si="34"/>
        <v>#N/A</v>
      </c>
      <c r="Q405" s="26">
        <f t="shared" si="32"/>
        <v>46565</v>
      </c>
    </row>
    <row r="406" spans="3:17" ht="13.5">
      <c r="C406" s="2">
        <v>392</v>
      </c>
      <c r="D406" s="26">
        <f t="shared" si="33"/>
        <v>46566</v>
      </c>
      <c r="E406" s="41" t="e">
        <f ca="1">鶏気温!A398</f>
        <v>#N/A</v>
      </c>
      <c r="F406" s="68" t="e">
        <f ca="1">鶏モデル!F406</f>
        <v>#N/A</v>
      </c>
      <c r="G406" s="41"/>
      <c r="I406" s="3" t="e">
        <f t="shared" ca="1" si="31"/>
        <v>#N/A</v>
      </c>
      <c r="J406" s="3" t="e">
        <f t="shared" ca="1" si="35"/>
        <v>#N/A</v>
      </c>
      <c r="M406" s="3"/>
      <c r="O406" s="2">
        <v>392</v>
      </c>
      <c r="P406" s="16" t="e">
        <f t="shared" ca="1" si="34"/>
        <v>#N/A</v>
      </c>
      <c r="Q406" s="26">
        <f t="shared" si="32"/>
        <v>46566</v>
      </c>
    </row>
    <row r="407" spans="3:17" ht="13.5">
      <c r="C407" s="2">
        <v>393</v>
      </c>
      <c r="D407" s="26">
        <f t="shared" si="33"/>
        <v>46567</v>
      </c>
      <c r="E407" s="41" t="e">
        <f ca="1">鶏気温!A399</f>
        <v>#N/A</v>
      </c>
      <c r="F407" s="68" t="e">
        <f ca="1">鶏モデル!F407</f>
        <v>#N/A</v>
      </c>
      <c r="G407" s="41"/>
      <c r="I407" s="3" t="e">
        <f t="shared" ca="1" si="31"/>
        <v>#N/A</v>
      </c>
      <c r="J407" s="3" t="e">
        <f t="shared" ca="1" si="35"/>
        <v>#N/A</v>
      </c>
      <c r="M407" s="3"/>
      <c r="O407" s="2">
        <v>393</v>
      </c>
      <c r="P407" s="16" t="e">
        <f t="shared" ca="1" si="34"/>
        <v>#N/A</v>
      </c>
      <c r="Q407" s="26">
        <f t="shared" si="32"/>
        <v>46567</v>
      </c>
    </row>
    <row r="408" spans="3:17" ht="13.5">
      <c r="C408" s="2">
        <v>394</v>
      </c>
      <c r="D408" s="26">
        <f t="shared" si="33"/>
        <v>46568</v>
      </c>
      <c r="E408" s="41" t="e">
        <f ca="1">鶏気温!A400</f>
        <v>#N/A</v>
      </c>
      <c r="F408" s="68" t="e">
        <f ca="1">鶏モデル!F408</f>
        <v>#N/A</v>
      </c>
      <c r="G408" s="41"/>
      <c r="I408" s="3" t="e">
        <f t="shared" ca="1" si="31"/>
        <v>#N/A</v>
      </c>
      <c r="J408" s="3" t="e">
        <f t="shared" ca="1" si="35"/>
        <v>#N/A</v>
      </c>
      <c r="M408" s="3"/>
      <c r="O408" s="2">
        <v>394</v>
      </c>
      <c r="P408" s="16" t="e">
        <f t="shared" ca="1" si="34"/>
        <v>#N/A</v>
      </c>
      <c r="Q408" s="26">
        <f t="shared" si="32"/>
        <v>46568</v>
      </c>
    </row>
    <row r="409" spans="3:17" ht="13.5">
      <c r="C409" s="2">
        <v>395</v>
      </c>
      <c r="D409" s="26">
        <f t="shared" si="33"/>
        <v>46569</v>
      </c>
      <c r="E409" s="41" t="e">
        <f ca="1">鶏気温!A401</f>
        <v>#N/A</v>
      </c>
      <c r="F409" s="68" t="e">
        <f ca="1">鶏モデル!F409</f>
        <v>#N/A</v>
      </c>
      <c r="G409" s="41"/>
      <c r="I409" s="3" t="e">
        <f t="shared" ca="1" si="31"/>
        <v>#N/A</v>
      </c>
      <c r="J409" s="3" t="e">
        <f t="shared" ca="1" si="35"/>
        <v>#N/A</v>
      </c>
      <c r="M409" s="3"/>
      <c r="O409" s="2">
        <v>395</v>
      </c>
      <c r="P409" s="16" t="e">
        <f t="shared" ca="1" si="34"/>
        <v>#N/A</v>
      </c>
      <c r="Q409" s="26">
        <f t="shared" si="32"/>
        <v>46569</v>
      </c>
    </row>
    <row r="410" spans="3:17" ht="13.5">
      <c r="C410" s="2">
        <v>396</v>
      </c>
      <c r="D410" s="26">
        <f t="shared" si="33"/>
        <v>46570</v>
      </c>
      <c r="E410" s="41" t="e">
        <f ca="1">鶏気温!A402</f>
        <v>#N/A</v>
      </c>
      <c r="F410" s="68" t="e">
        <f ca="1">鶏モデル!F410</f>
        <v>#N/A</v>
      </c>
      <c r="G410" s="41"/>
      <c r="I410" s="3" t="e">
        <f t="shared" ca="1" si="31"/>
        <v>#N/A</v>
      </c>
      <c r="J410" s="3" t="e">
        <f t="shared" ca="1" si="35"/>
        <v>#N/A</v>
      </c>
      <c r="M410" s="3"/>
      <c r="O410" s="2">
        <v>396</v>
      </c>
      <c r="P410" s="16" t="e">
        <f t="shared" ca="1" si="34"/>
        <v>#N/A</v>
      </c>
      <c r="Q410" s="26">
        <f t="shared" si="32"/>
        <v>46570</v>
      </c>
    </row>
    <row r="411" spans="3:17" ht="13.5">
      <c r="C411" s="2">
        <v>397</v>
      </c>
      <c r="D411" s="26">
        <f t="shared" si="33"/>
        <v>46571</v>
      </c>
      <c r="E411" s="41" t="e">
        <f ca="1">鶏気温!A403</f>
        <v>#N/A</v>
      </c>
      <c r="F411" s="68" t="e">
        <f ca="1">鶏モデル!F411</f>
        <v>#N/A</v>
      </c>
      <c r="G411" s="41"/>
      <c r="I411" s="3" t="e">
        <f t="shared" ca="1" si="31"/>
        <v>#N/A</v>
      </c>
      <c r="J411" s="3" t="e">
        <f t="shared" ca="1" si="35"/>
        <v>#N/A</v>
      </c>
      <c r="M411" s="3"/>
      <c r="O411" s="2">
        <v>397</v>
      </c>
      <c r="P411" s="16" t="e">
        <f t="shared" ca="1" si="34"/>
        <v>#N/A</v>
      </c>
      <c r="Q411" s="26">
        <f t="shared" si="32"/>
        <v>46571</v>
      </c>
    </row>
    <row r="412" spans="3:17" ht="13.5">
      <c r="C412" s="2">
        <v>398</v>
      </c>
      <c r="D412" s="26">
        <f t="shared" si="33"/>
        <v>46572</v>
      </c>
      <c r="E412" s="41" t="e">
        <f ca="1">鶏気温!A404</f>
        <v>#N/A</v>
      </c>
      <c r="F412" s="68" t="e">
        <f ca="1">鶏モデル!F412</f>
        <v>#N/A</v>
      </c>
      <c r="G412" s="41"/>
      <c r="I412" s="3" t="e">
        <f t="shared" ca="1" si="31"/>
        <v>#N/A</v>
      </c>
      <c r="J412" s="3" t="e">
        <f t="shared" ca="1" si="35"/>
        <v>#N/A</v>
      </c>
      <c r="M412" s="3"/>
      <c r="O412" s="2">
        <v>398</v>
      </c>
      <c r="P412" s="16" t="e">
        <f t="shared" ca="1" si="34"/>
        <v>#N/A</v>
      </c>
      <c r="Q412" s="26">
        <f t="shared" si="32"/>
        <v>46572</v>
      </c>
    </row>
    <row r="413" spans="3:17" ht="13.5">
      <c r="C413" s="2">
        <v>399</v>
      </c>
      <c r="D413" s="26">
        <f t="shared" si="33"/>
        <v>46573</v>
      </c>
      <c r="E413" s="41" t="e">
        <f ca="1">鶏気温!A405</f>
        <v>#N/A</v>
      </c>
      <c r="F413" s="68" t="e">
        <f ca="1">鶏モデル!F413</f>
        <v>#N/A</v>
      </c>
      <c r="G413" s="41"/>
      <c r="I413" s="3" t="e">
        <f t="shared" ca="1" si="31"/>
        <v>#N/A</v>
      </c>
      <c r="J413" s="3" t="e">
        <f t="shared" ca="1" si="35"/>
        <v>#N/A</v>
      </c>
      <c r="M413" s="3"/>
      <c r="O413" s="2">
        <v>399</v>
      </c>
      <c r="P413" s="16" t="e">
        <f t="shared" ca="1" si="34"/>
        <v>#N/A</v>
      </c>
      <c r="Q413" s="26">
        <f t="shared" si="32"/>
        <v>46573</v>
      </c>
    </row>
    <row r="414" spans="3:17" ht="13.5">
      <c r="C414" s="2">
        <v>400</v>
      </c>
      <c r="D414" s="26">
        <f t="shared" si="33"/>
        <v>46574</v>
      </c>
      <c r="E414" s="41" t="e">
        <f ca="1">鶏気温!A406</f>
        <v>#N/A</v>
      </c>
      <c r="F414" s="68" t="e">
        <f ca="1">鶏モデル!F414</f>
        <v>#N/A</v>
      </c>
      <c r="G414" s="41"/>
      <c r="I414" s="3" t="e">
        <f t="shared" ca="1" si="31"/>
        <v>#N/A</v>
      </c>
      <c r="J414" s="3" t="e">
        <f t="shared" ca="1" si="35"/>
        <v>#N/A</v>
      </c>
      <c r="M414" s="3"/>
      <c r="O414" s="2">
        <v>400</v>
      </c>
      <c r="P414" s="16" t="e">
        <f t="shared" ca="1" si="34"/>
        <v>#N/A</v>
      </c>
      <c r="Q414" s="26">
        <f t="shared" si="32"/>
        <v>46574</v>
      </c>
    </row>
    <row r="415" spans="3:17" ht="13.5">
      <c r="C415" s="2">
        <v>401</v>
      </c>
      <c r="D415" s="26">
        <f t="shared" si="33"/>
        <v>46575</v>
      </c>
      <c r="E415" s="41" t="e">
        <f ca="1">鶏気温!A407</f>
        <v>#N/A</v>
      </c>
      <c r="F415" s="68" t="e">
        <f ca="1">鶏モデル!F415</f>
        <v>#N/A</v>
      </c>
      <c r="G415" s="41"/>
      <c r="I415" s="3" t="e">
        <f t="shared" ca="1" si="31"/>
        <v>#N/A</v>
      </c>
      <c r="J415" s="3" t="e">
        <f t="shared" ca="1" si="35"/>
        <v>#N/A</v>
      </c>
      <c r="M415" s="3"/>
      <c r="O415" s="2">
        <v>401</v>
      </c>
      <c r="P415" s="16" t="e">
        <f t="shared" ca="1" si="34"/>
        <v>#N/A</v>
      </c>
      <c r="Q415" s="26">
        <f t="shared" si="32"/>
        <v>46575</v>
      </c>
    </row>
    <row r="416" spans="3:17" ht="13.5">
      <c r="C416" s="2">
        <v>402</v>
      </c>
      <c r="D416" s="26">
        <f t="shared" si="33"/>
        <v>46576</v>
      </c>
      <c r="E416" s="41" t="e">
        <f ca="1">鶏気温!A408</f>
        <v>#N/A</v>
      </c>
      <c r="F416" s="68" t="e">
        <f ca="1">鶏モデル!F416</f>
        <v>#N/A</v>
      </c>
      <c r="G416" s="41"/>
      <c r="I416" s="3" t="e">
        <f t="shared" ca="1" si="31"/>
        <v>#N/A</v>
      </c>
      <c r="J416" s="3" t="e">
        <f t="shared" ca="1" si="35"/>
        <v>#N/A</v>
      </c>
      <c r="M416" s="3"/>
      <c r="O416" s="2">
        <v>402</v>
      </c>
      <c r="P416" s="16" t="e">
        <f t="shared" ca="1" si="34"/>
        <v>#N/A</v>
      </c>
      <c r="Q416" s="26">
        <f t="shared" si="32"/>
        <v>46576</v>
      </c>
    </row>
    <row r="417" spans="3:17" ht="13.5">
      <c r="C417" s="2">
        <v>403</v>
      </c>
      <c r="D417" s="26">
        <f t="shared" si="33"/>
        <v>46577</v>
      </c>
      <c r="E417" s="41" t="e">
        <f ca="1">鶏気温!A409</f>
        <v>#N/A</v>
      </c>
      <c r="F417" s="68" t="e">
        <f ca="1">鶏モデル!F417</f>
        <v>#N/A</v>
      </c>
      <c r="G417" s="41"/>
      <c r="I417" s="3" t="e">
        <f t="shared" ca="1" si="31"/>
        <v>#N/A</v>
      </c>
      <c r="J417" s="3" t="e">
        <f t="shared" ca="1" si="35"/>
        <v>#N/A</v>
      </c>
      <c r="M417" s="3"/>
      <c r="O417" s="2">
        <v>403</v>
      </c>
      <c r="P417" s="16" t="e">
        <f t="shared" ca="1" si="34"/>
        <v>#N/A</v>
      </c>
      <c r="Q417" s="26">
        <f t="shared" si="32"/>
        <v>46577</v>
      </c>
    </row>
    <row r="418" spans="3:17" ht="13.5">
      <c r="C418" s="2">
        <v>404</v>
      </c>
      <c r="D418" s="26">
        <f t="shared" si="33"/>
        <v>46578</v>
      </c>
      <c r="E418" s="41" t="e">
        <f ca="1">鶏気温!A410</f>
        <v>#N/A</v>
      </c>
      <c r="F418" s="68" t="e">
        <f ca="1">鶏モデル!F418</f>
        <v>#N/A</v>
      </c>
      <c r="G418" s="41"/>
      <c r="I418" s="3" t="e">
        <f t="shared" ca="1" si="31"/>
        <v>#N/A</v>
      </c>
      <c r="J418" s="3" t="e">
        <f t="shared" ca="1" si="35"/>
        <v>#N/A</v>
      </c>
      <c r="M418" s="3"/>
      <c r="O418" s="2">
        <v>404</v>
      </c>
      <c r="P418" s="16" t="e">
        <f t="shared" ca="1" si="34"/>
        <v>#N/A</v>
      </c>
      <c r="Q418" s="26">
        <f t="shared" si="32"/>
        <v>46578</v>
      </c>
    </row>
    <row r="419" spans="3:17" ht="13.5">
      <c r="C419" s="2">
        <v>405</v>
      </c>
      <c r="D419" s="26">
        <f t="shared" si="33"/>
        <v>46579</v>
      </c>
      <c r="E419" s="41" t="e">
        <f ca="1">鶏気温!A411</f>
        <v>#N/A</v>
      </c>
      <c r="F419" s="68" t="e">
        <f ca="1">鶏モデル!F419</f>
        <v>#N/A</v>
      </c>
      <c r="G419" s="41"/>
      <c r="I419" s="3" t="e">
        <f t="shared" ca="1" si="31"/>
        <v>#N/A</v>
      </c>
      <c r="J419" s="3" t="e">
        <f t="shared" ca="1" si="35"/>
        <v>#N/A</v>
      </c>
      <c r="M419" s="3"/>
      <c r="O419" s="2">
        <v>405</v>
      </c>
      <c r="P419" s="16" t="e">
        <f t="shared" ca="1" si="34"/>
        <v>#N/A</v>
      </c>
      <c r="Q419" s="26">
        <f t="shared" si="32"/>
        <v>46579</v>
      </c>
    </row>
    <row r="420" spans="3:17" ht="13.5">
      <c r="C420" s="2">
        <v>406</v>
      </c>
      <c r="D420" s="26">
        <f t="shared" si="33"/>
        <v>46580</v>
      </c>
      <c r="E420" s="41" t="e">
        <f ca="1">鶏気温!A412</f>
        <v>#N/A</v>
      </c>
      <c r="F420" s="68" t="e">
        <f ca="1">鶏モデル!F420</f>
        <v>#N/A</v>
      </c>
      <c r="G420" s="41"/>
      <c r="I420" s="3" t="e">
        <f t="shared" ca="1" si="31"/>
        <v>#N/A</v>
      </c>
      <c r="J420" s="3" t="e">
        <f t="shared" ca="1" si="35"/>
        <v>#N/A</v>
      </c>
      <c r="M420" s="3"/>
      <c r="O420" s="2">
        <v>406</v>
      </c>
      <c r="P420" s="16" t="e">
        <f t="shared" ca="1" si="34"/>
        <v>#N/A</v>
      </c>
      <c r="Q420" s="26">
        <f t="shared" si="32"/>
        <v>46580</v>
      </c>
    </row>
    <row r="421" spans="3:17" ht="13.5">
      <c r="C421" s="2">
        <v>407</v>
      </c>
      <c r="D421" s="26">
        <f t="shared" si="33"/>
        <v>46581</v>
      </c>
      <c r="E421" s="41" t="e">
        <f ca="1">鶏気温!A413</f>
        <v>#N/A</v>
      </c>
      <c r="F421" s="68" t="e">
        <f ca="1">鶏モデル!F421</f>
        <v>#N/A</v>
      </c>
      <c r="G421" s="41"/>
      <c r="I421" s="3" t="e">
        <f t="shared" ca="1" si="31"/>
        <v>#N/A</v>
      </c>
      <c r="J421" s="3" t="e">
        <f t="shared" ca="1" si="35"/>
        <v>#N/A</v>
      </c>
      <c r="M421" s="3"/>
      <c r="O421" s="2">
        <v>407</v>
      </c>
      <c r="P421" s="16" t="e">
        <f t="shared" ca="1" si="34"/>
        <v>#N/A</v>
      </c>
      <c r="Q421" s="26">
        <f t="shared" si="32"/>
        <v>46581</v>
      </c>
    </row>
    <row r="422" spans="3:17" ht="13.5">
      <c r="C422" s="2">
        <v>408</v>
      </c>
      <c r="D422" s="26">
        <f t="shared" si="33"/>
        <v>46582</v>
      </c>
      <c r="E422" s="41" t="e">
        <f ca="1">鶏気温!A414</f>
        <v>#N/A</v>
      </c>
      <c r="F422" s="68" t="e">
        <f ca="1">鶏モデル!F422</f>
        <v>#N/A</v>
      </c>
      <c r="G422" s="41"/>
      <c r="I422" s="3" t="e">
        <f t="shared" ca="1" si="31"/>
        <v>#N/A</v>
      </c>
      <c r="J422" s="3" t="e">
        <f t="shared" ca="1" si="35"/>
        <v>#N/A</v>
      </c>
      <c r="M422" s="3"/>
      <c r="O422" s="2">
        <v>408</v>
      </c>
      <c r="P422" s="16" t="e">
        <f t="shared" ca="1" si="34"/>
        <v>#N/A</v>
      </c>
      <c r="Q422" s="26">
        <f t="shared" si="32"/>
        <v>46582</v>
      </c>
    </row>
    <row r="423" spans="3:17" ht="13.5">
      <c r="C423" s="2">
        <v>409</v>
      </c>
      <c r="D423" s="26">
        <f t="shared" si="33"/>
        <v>46583</v>
      </c>
      <c r="E423" s="41" t="e">
        <f ca="1">鶏気温!A415</f>
        <v>#N/A</v>
      </c>
      <c r="F423" s="68" t="e">
        <f ca="1">鶏モデル!F423</f>
        <v>#N/A</v>
      </c>
      <c r="G423" s="41"/>
      <c r="I423" s="3" t="e">
        <f t="shared" ca="1" si="31"/>
        <v>#N/A</v>
      </c>
      <c r="J423" s="3" t="e">
        <f t="shared" ca="1" si="35"/>
        <v>#N/A</v>
      </c>
      <c r="M423" s="3"/>
      <c r="O423" s="2">
        <v>409</v>
      </c>
      <c r="P423" s="16" t="e">
        <f t="shared" ca="1" si="34"/>
        <v>#N/A</v>
      </c>
      <c r="Q423" s="26">
        <f t="shared" si="32"/>
        <v>46583</v>
      </c>
    </row>
    <row r="424" spans="3:17" ht="13.5">
      <c r="C424" s="2">
        <v>410</v>
      </c>
      <c r="D424" s="26">
        <f t="shared" si="33"/>
        <v>46584</v>
      </c>
      <c r="E424" s="41" t="e">
        <f ca="1">鶏気温!A416</f>
        <v>#N/A</v>
      </c>
      <c r="F424" s="68" t="e">
        <f ca="1">鶏モデル!F424</f>
        <v>#N/A</v>
      </c>
      <c r="G424" s="41"/>
      <c r="I424" s="3" t="e">
        <f t="shared" ca="1" si="31"/>
        <v>#N/A</v>
      </c>
      <c r="J424" s="3" t="e">
        <f t="shared" ca="1" si="35"/>
        <v>#N/A</v>
      </c>
      <c r="M424" s="3"/>
      <c r="O424" s="2">
        <v>410</v>
      </c>
      <c r="P424" s="16" t="e">
        <f t="shared" ca="1" si="34"/>
        <v>#N/A</v>
      </c>
      <c r="Q424" s="26">
        <f t="shared" si="32"/>
        <v>46584</v>
      </c>
    </row>
    <row r="425" spans="3:17" ht="13.5">
      <c r="C425" s="2">
        <v>411</v>
      </c>
      <c r="D425" s="26">
        <f t="shared" si="33"/>
        <v>46585</v>
      </c>
      <c r="E425" s="41" t="e">
        <f ca="1">鶏気温!A417</f>
        <v>#N/A</v>
      </c>
      <c r="F425" s="68" t="e">
        <f ca="1">鶏モデル!F425</f>
        <v>#N/A</v>
      </c>
      <c r="G425" s="41"/>
      <c r="I425" s="3" t="e">
        <f t="shared" ca="1" si="31"/>
        <v>#N/A</v>
      </c>
      <c r="J425" s="3" t="e">
        <f t="shared" ca="1" si="35"/>
        <v>#N/A</v>
      </c>
      <c r="M425" s="3"/>
      <c r="O425" s="2">
        <v>411</v>
      </c>
      <c r="P425" s="16" t="e">
        <f t="shared" ca="1" si="34"/>
        <v>#N/A</v>
      </c>
      <c r="Q425" s="26">
        <f t="shared" si="32"/>
        <v>46585</v>
      </c>
    </row>
    <row r="426" spans="3:17" ht="13.5">
      <c r="C426" s="2">
        <v>412</v>
      </c>
      <c r="D426" s="26">
        <f t="shared" si="33"/>
        <v>46586</v>
      </c>
      <c r="E426" s="41" t="e">
        <f ca="1">鶏気温!A418</f>
        <v>#N/A</v>
      </c>
      <c r="F426" s="68" t="e">
        <f ca="1">鶏モデル!F426</f>
        <v>#N/A</v>
      </c>
      <c r="G426" s="41"/>
      <c r="I426" s="3" t="e">
        <f t="shared" ca="1" si="31"/>
        <v>#N/A</v>
      </c>
      <c r="J426" s="3" t="e">
        <f t="shared" ca="1" si="35"/>
        <v>#N/A</v>
      </c>
      <c r="M426" s="3"/>
      <c r="O426" s="2">
        <v>412</v>
      </c>
      <c r="P426" s="16" t="e">
        <f t="shared" ca="1" si="34"/>
        <v>#N/A</v>
      </c>
      <c r="Q426" s="26">
        <f t="shared" si="32"/>
        <v>46586</v>
      </c>
    </row>
    <row r="427" spans="3:17" ht="13.5">
      <c r="C427" s="2">
        <v>413</v>
      </c>
      <c r="D427" s="26">
        <f t="shared" si="33"/>
        <v>46587</v>
      </c>
      <c r="E427" s="41" t="e">
        <f ca="1">鶏気温!A419</f>
        <v>#N/A</v>
      </c>
      <c r="F427" s="68" t="e">
        <f ca="1">鶏モデル!F427</f>
        <v>#N/A</v>
      </c>
      <c r="G427" s="41"/>
      <c r="I427" s="3" t="e">
        <f t="shared" ca="1" si="31"/>
        <v>#N/A</v>
      </c>
      <c r="J427" s="3" t="e">
        <f t="shared" ca="1" si="35"/>
        <v>#N/A</v>
      </c>
      <c r="M427" s="3"/>
      <c r="O427" s="2">
        <v>413</v>
      </c>
      <c r="P427" s="16" t="e">
        <f t="shared" ca="1" si="34"/>
        <v>#N/A</v>
      </c>
      <c r="Q427" s="26">
        <f t="shared" si="32"/>
        <v>46587</v>
      </c>
    </row>
    <row r="428" spans="3:17" ht="13.5">
      <c r="C428" s="2">
        <v>414</v>
      </c>
      <c r="D428" s="26">
        <f t="shared" si="33"/>
        <v>46588</v>
      </c>
      <c r="E428" s="41" t="e">
        <f ca="1">鶏気温!A420</f>
        <v>#N/A</v>
      </c>
      <c r="F428" s="68" t="e">
        <f ca="1">鶏モデル!F428</f>
        <v>#N/A</v>
      </c>
      <c r="G428" s="41"/>
      <c r="I428" s="3" t="e">
        <f t="shared" ca="1" si="31"/>
        <v>#N/A</v>
      </c>
      <c r="J428" s="3" t="e">
        <f t="shared" ca="1" si="35"/>
        <v>#N/A</v>
      </c>
      <c r="M428" s="3"/>
      <c r="O428" s="2">
        <v>414</v>
      </c>
      <c r="P428" s="16" t="e">
        <f t="shared" ca="1" si="34"/>
        <v>#N/A</v>
      </c>
      <c r="Q428" s="26">
        <f t="shared" si="32"/>
        <v>46588</v>
      </c>
    </row>
    <row r="429" spans="3:17" ht="13.5">
      <c r="C429" s="2">
        <v>415</v>
      </c>
      <c r="D429" s="26">
        <f t="shared" si="33"/>
        <v>46589</v>
      </c>
      <c r="E429" s="41" t="e">
        <f ca="1">鶏気温!A421</f>
        <v>#N/A</v>
      </c>
      <c r="F429" s="68" t="e">
        <f ca="1">鶏モデル!F429</f>
        <v>#N/A</v>
      </c>
      <c r="G429" s="41"/>
      <c r="I429" s="3" t="e">
        <f t="shared" ca="1" si="31"/>
        <v>#N/A</v>
      </c>
      <c r="J429" s="3" t="e">
        <f t="shared" ca="1" si="35"/>
        <v>#N/A</v>
      </c>
      <c r="M429" s="3"/>
      <c r="O429" s="2">
        <v>415</v>
      </c>
      <c r="P429" s="16" t="e">
        <f t="shared" ca="1" si="34"/>
        <v>#N/A</v>
      </c>
      <c r="Q429" s="26">
        <f t="shared" si="32"/>
        <v>46589</v>
      </c>
    </row>
    <row r="430" spans="3:17" ht="13.5">
      <c r="C430" s="2">
        <v>416</v>
      </c>
      <c r="D430" s="26">
        <f t="shared" si="33"/>
        <v>46590</v>
      </c>
      <c r="E430" s="41" t="e">
        <f ca="1">鶏気温!A422</f>
        <v>#N/A</v>
      </c>
      <c r="F430" s="68" t="e">
        <f ca="1">鶏モデル!F430</f>
        <v>#N/A</v>
      </c>
      <c r="G430" s="41"/>
      <c r="I430" s="3" t="e">
        <f t="shared" ca="1" si="31"/>
        <v>#N/A</v>
      </c>
      <c r="J430" s="3" t="e">
        <f t="shared" ca="1" si="35"/>
        <v>#N/A</v>
      </c>
      <c r="M430" s="3"/>
      <c r="O430" s="2">
        <v>416</v>
      </c>
      <c r="P430" s="16" t="e">
        <f t="shared" ca="1" si="34"/>
        <v>#N/A</v>
      </c>
      <c r="Q430" s="26">
        <f t="shared" si="32"/>
        <v>46590</v>
      </c>
    </row>
    <row r="431" spans="3:17" ht="13.5">
      <c r="C431" s="2">
        <v>417</v>
      </c>
      <c r="D431" s="26">
        <f t="shared" si="33"/>
        <v>46591</v>
      </c>
      <c r="E431" s="41" t="e">
        <f ca="1">鶏気温!A423</f>
        <v>#N/A</v>
      </c>
      <c r="F431" s="68" t="e">
        <f ca="1">鶏モデル!F431</f>
        <v>#N/A</v>
      </c>
      <c r="G431" s="41"/>
      <c r="I431" s="3" t="e">
        <f t="shared" ca="1" si="31"/>
        <v>#N/A</v>
      </c>
      <c r="J431" s="3" t="e">
        <f t="shared" ca="1" si="35"/>
        <v>#N/A</v>
      </c>
      <c r="M431" s="3"/>
      <c r="O431" s="2">
        <v>417</v>
      </c>
      <c r="P431" s="16" t="e">
        <f t="shared" ca="1" si="34"/>
        <v>#N/A</v>
      </c>
      <c r="Q431" s="26">
        <f t="shared" si="32"/>
        <v>46591</v>
      </c>
    </row>
    <row r="432" spans="3:17" ht="13.5">
      <c r="C432" s="2">
        <v>418</v>
      </c>
      <c r="D432" s="26">
        <f t="shared" si="33"/>
        <v>46592</v>
      </c>
      <c r="E432" s="41" t="e">
        <f ca="1">鶏気温!A424</f>
        <v>#N/A</v>
      </c>
      <c r="F432" s="68" t="e">
        <f ca="1">鶏モデル!F432</f>
        <v>#N/A</v>
      </c>
      <c r="G432" s="41"/>
      <c r="I432" s="3" t="e">
        <f t="shared" ca="1" si="31"/>
        <v>#N/A</v>
      </c>
      <c r="J432" s="3" t="e">
        <f t="shared" ca="1" si="35"/>
        <v>#N/A</v>
      </c>
      <c r="M432" s="3"/>
      <c r="O432" s="2">
        <v>418</v>
      </c>
      <c r="P432" s="16" t="e">
        <f t="shared" ca="1" si="34"/>
        <v>#N/A</v>
      </c>
      <c r="Q432" s="26">
        <f t="shared" si="32"/>
        <v>46592</v>
      </c>
    </row>
    <row r="433" spans="3:17" ht="13.5">
      <c r="C433" s="2">
        <v>419</v>
      </c>
      <c r="D433" s="26">
        <f t="shared" si="33"/>
        <v>46593</v>
      </c>
      <c r="E433" s="41" t="e">
        <f ca="1">鶏気温!A425</f>
        <v>#N/A</v>
      </c>
      <c r="F433" s="68" t="e">
        <f ca="1">鶏モデル!F433</f>
        <v>#N/A</v>
      </c>
      <c r="G433" s="41"/>
      <c r="I433" s="3" t="e">
        <f t="shared" ca="1" si="31"/>
        <v>#N/A</v>
      </c>
      <c r="J433" s="3" t="e">
        <f t="shared" ca="1" si="35"/>
        <v>#N/A</v>
      </c>
      <c r="M433" s="3"/>
      <c r="O433" s="2">
        <v>419</v>
      </c>
      <c r="P433" s="16" t="e">
        <f t="shared" ca="1" si="34"/>
        <v>#N/A</v>
      </c>
      <c r="Q433" s="26">
        <f t="shared" si="32"/>
        <v>46593</v>
      </c>
    </row>
    <row r="434" spans="3:17" ht="13.5">
      <c r="C434" s="2">
        <v>420</v>
      </c>
      <c r="D434" s="26">
        <f t="shared" si="33"/>
        <v>46594</v>
      </c>
      <c r="E434" s="41" t="e">
        <f ca="1">鶏気温!A426</f>
        <v>#N/A</v>
      </c>
      <c r="F434" s="68" t="e">
        <f ca="1">鶏モデル!F434</f>
        <v>#N/A</v>
      </c>
      <c r="G434" s="41"/>
      <c r="I434" s="3" t="e">
        <f t="shared" ca="1" si="31"/>
        <v>#N/A</v>
      </c>
      <c r="J434" s="3" t="e">
        <f t="shared" ca="1" si="35"/>
        <v>#N/A</v>
      </c>
      <c r="M434" s="3"/>
      <c r="O434" s="2">
        <v>420</v>
      </c>
      <c r="P434" s="16" t="e">
        <f t="shared" ca="1" si="34"/>
        <v>#N/A</v>
      </c>
      <c r="Q434" s="26">
        <f t="shared" si="32"/>
        <v>46594</v>
      </c>
    </row>
    <row r="435" spans="3:17" ht="13.5">
      <c r="C435" s="2">
        <v>421</v>
      </c>
      <c r="D435" s="26">
        <f t="shared" si="33"/>
        <v>46595</v>
      </c>
      <c r="E435" s="41" t="e">
        <f ca="1">鶏気温!A427</f>
        <v>#N/A</v>
      </c>
      <c r="F435" s="68" t="e">
        <f ca="1">鶏モデル!F435</f>
        <v>#N/A</v>
      </c>
      <c r="G435" s="41"/>
      <c r="I435" s="3" t="e">
        <f t="shared" ca="1" si="31"/>
        <v>#N/A</v>
      </c>
      <c r="J435" s="3" t="e">
        <f t="shared" ca="1" si="35"/>
        <v>#N/A</v>
      </c>
      <c r="M435" s="3"/>
      <c r="O435" s="2">
        <v>421</v>
      </c>
      <c r="P435" s="16" t="e">
        <f t="shared" ca="1" si="34"/>
        <v>#N/A</v>
      </c>
      <c r="Q435" s="26">
        <f t="shared" si="32"/>
        <v>46595</v>
      </c>
    </row>
    <row r="436" spans="3:17" ht="13.5">
      <c r="C436" s="2">
        <v>422</v>
      </c>
      <c r="D436" s="26">
        <f t="shared" si="33"/>
        <v>46596</v>
      </c>
      <c r="E436" s="41" t="e">
        <f ca="1">鶏気温!A428</f>
        <v>#N/A</v>
      </c>
      <c r="F436" s="68" t="e">
        <f ca="1">鶏モデル!F436</f>
        <v>#N/A</v>
      </c>
      <c r="G436" s="41"/>
      <c r="I436" s="3" t="e">
        <f t="shared" ca="1" si="31"/>
        <v>#N/A</v>
      </c>
      <c r="J436" s="3" t="e">
        <f t="shared" ca="1" si="35"/>
        <v>#N/A</v>
      </c>
      <c r="M436" s="3"/>
      <c r="O436" s="2">
        <v>422</v>
      </c>
      <c r="P436" s="16" t="e">
        <f t="shared" ca="1" si="34"/>
        <v>#N/A</v>
      </c>
      <c r="Q436" s="26">
        <f t="shared" si="32"/>
        <v>46596</v>
      </c>
    </row>
    <row r="437" spans="3:17" ht="13.5">
      <c r="C437" s="2">
        <v>423</v>
      </c>
      <c r="D437" s="26">
        <f t="shared" si="33"/>
        <v>46597</v>
      </c>
      <c r="E437" s="41" t="e">
        <f ca="1">鶏気温!A429</f>
        <v>#N/A</v>
      </c>
      <c r="F437" s="68" t="e">
        <f ca="1">鶏モデル!F437</f>
        <v>#N/A</v>
      </c>
      <c r="G437" s="41"/>
      <c r="I437" s="3" t="e">
        <f t="shared" ca="1" si="31"/>
        <v>#N/A</v>
      </c>
      <c r="J437" s="3" t="e">
        <f t="shared" ca="1" si="35"/>
        <v>#N/A</v>
      </c>
      <c r="M437" s="3"/>
      <c r="O437" s="2">
        <v>423</v>
      </c>
      <c r="P437" s="16" t="e">
        <f t="shared" ca="1" si="34"/>
        <v>#N/A</v>
      </c>
      <c r="Q437" s="26">
        <f t="shared" si="32"/>
        <v>46597</v>
      </c>
    </row>
    <row r="438" spans="3:17" ht="13.5">
      <c r="C438" s="2">
        <v>424</v>
      </c>
      <c r="D438" s="26">
        <f t="shared" si="33"/>
        <v>46598</v>
      </c>
      <c r="E438" s="41" t="e">
        <f ca="1">鶏気温!A430</f>
        <v>#N/A</v>
      </c>
      <c r="F438" s="68" t="e">
        <f ca="1">鶏モデル!F438</f>
        <v>#N/A</v>
      </c>
      <c r="G438" s="41"/>
      <c r="I438" s="3" t="e">
        <f t="shared" ca="1" si="31"/>
        <v>#N/A</v>
      </c>
      <c r="J438" s="3" t="e">
        <f t="shared" ca="1" si="35"/>
        <v>#N/A</v>
      </c>
      <c r="M438" s="3"/>
      <c r="O438" s="2">
        <v>424</v>
      </c>
      <c r="P438" s="16" t="e">
        <f t="shared" ca="1" si="34"/>
        <v>#N/A</v>
      </c>
      <c r="Q438" s="26">
        <f t="shared" si="32"/>
        <v>46598</v>
      </c>
    </row>
    <row r="439" spans="3:17" ht="13.5">
      <c r="C439" s="2">
        <v>425</v>
      </c>
      <c r="D439" s="26">
        <f t="shared" si="33"/>
        <v>46599</v>
      </c>
      <c r="E439" s="41" t="e">
        <f ca="1">鶏気温!A431</f>
        <v>#N/A</v>
      </c>
      <c r="F439" s="68" t="e">
        <f ca="1">鶏モデル!F439</f>
        <v>#N/A</v>
      </c>
      <c r="G439" s="41"/>
      <c r="I439" s="3" t="e">
        <f t="shared" ca="1" si="31"/>
        <v>#N/A</v>
      </c>
      <c r="J439" s="3" t="e">
        <f t="shared" ca="1" si="35"/>
        <v>#N/A</v>
      </c>
      <c r="M439" s="3"/>
      <c r="O439" s="2">
        <v>425</v>
      </c>
      <c r="P439" s="16" t="e">
        <f t="shared" ca="1" si="34"/>
        <v>#N/A</v>
      </c>
      <c r="Q439" s="26">
        <f t="shared" si="32"/>
        <v>46599</v>
      </c>
    </row>
    <row r="440" spans="3:17" ht="13.5">
      <c r="D440" s="26"/>
      <c r="E440" s="41"/>
      <c r="F440" s="68"/>
      <c r="G440" s="41"/>
      <c r="M440" s="3"/>
      <c r="P440" s="16"/>
      <c r="Q440" s="26"/>
    </row>
    <row r="441" spans="3:17" ht="13.5">
      <c r="D441" s="26"/>
      <c r="E441" s="41"/>
      <c r="F441" s="68"/>
      <c r="G441" s="41"/>
      <c r="M441" s="3"/>
      <c r="P441" s="16"/>
      <c r="Q441" s="26"/>
    </row>
    <row r="442" spans="3:17" ht="13.5">
      <c r="D442" s="26"/>
      <c r="E442" s="41"/>
      <c r="F442" s="68"/>
      <c r="G442" s="41"/>
      <c r="M442" s="3"/>
      <c r="P442" s="16"/>
      <c r="Q442" s="26"/>
    </row>
    <row r="443" spans="3:17" ht="13.5">
      <c r="D443" s="26"/>
      <c r="E443" s="41"/>
      <c r="F443" s="68"/>
      <c r="G443" s="41"/>
      <c r="M443" s="3"/>
      <c r="P443" s="16"/>
      <c r="Q443" s="26"/>
    </row>
    <row r="444" spans="3:17" ht="13.5">
      <c r="D444" s="26"/>
      <c r="E444" s="41"/>
      <c r="F444" s="68"/>
      <c r="G444" s="41"/>
      <c r="M444" s="3"/>
      <c r="P444" s="16"/>
      <c r="Q444" s="26"/>
    </row>
    <row r="445" spans="3:17" ht="13.5">
      <c r="D445" s="26"/>
      <c r="E445" s="41"/>
      <c r="F445" s="68"/>
      <c r="G445" s="41"/>
      <c r="M445" s="3"/>
      <c r="P445" s="16"/>
      <c r="Q445" s="26"/>
    </row>
    <row r="446" spans="3:17" ht="13.5">
      <c r="D446" s="26"/>
      <c r="E446" s="41"/>
      <c r="F446" s="68"/>
      <c r="G446" s="41"/>
      <c r="M446" s="3"/>
      <c r="P446" s="16"/>
      <c r="Q446" s="26"/>
    </row>
    <row r="447" spans="3:17" ht="13.5">
      <c r="D447" s="26"/>
      <c r="E447" s="41"/>
      <c r="F447" s="68"/>
      <c r="G447" s="41"/>
      <c r="M447" s="3"/>
      <c r="P447" s="16"/>
      <c r="Q447" s="26"/>
    </row>
    <row r="448" spans="3:17" ht="13.5">
      <c r="D448" s="26"/>
      <c r="E448" s="41"/>
      <c r="F448" s="68"/>
      <c r="G448" s="41"/>
      <c r="M448" s="3"/>
      <c r="P448" s="16"/>
      <c r="Q448" s="26"/>
    </row>
    <row r="449" spans="4:17" ht="13.5">
      <c r="D449" s="26"/>
      <c r="E449" s="41"/>
      <c r="F449" s="68"/>
      <c r="G449" s="41"/>
      <c r="M449" s="3"/>
      <c r="P449" s="16"/>
      <c r="Q449" s="26"/>
    </row>
    <row r="450" spans="4:17" ht="13.5">
      <c r="D450" s="26"/>
      <c r="E450" s="41"/>
      <c r="F450" s="68"/>
      <c r="G450" s="41"/>
      <c r="M450" s="3"/>
      <c r="P450" s="16"/>
      <c r="Q450" s="26"/>
    </row>
    <row r="451" spans="4:17" ht="13.5">
      <c r="D451" s="26"/>
      <c r="E451" s="41"/>
      <c r="F451" s="68"/>
      <c r="G451" s="41"/>
      <c r="M451" s="3"/>
      <c r="P451" s="16"/>
      <c r="Q451" s="26"/>
    </row>
    <row r="452" spans="4:17" ht="13.5">
      <c r="D452" s="26"/>
      <c r="E452" s="41"/>
      <c r="F452" s="68"/>
      <c r="G452" s="41"/>
      <c r="M452" s="3"/>
      <c r="P452" s="16"/>
      <c r="Q452" s="26"/>
    </row>
    <row r="453" spans="4:17" ht="13.5">
      <c r="D453" s="26"/>
      <c r="E453" s="41"/>
      <c r="F453" s="68"/>
      <c r="G453" s="41"/>
      <c r="M453" s="3"/>
      <c r="P453" s="16"/>
      <c r="Q453" s="26"/>
    </row>
    <row r="454" spans="4:17" ht="13.5">
      <c r="D454" s="26"/>
      <c r="E454" s="41"/>
      <c r="F454" s="68"/>
      <c r="G454" s="41"/>
      <c r="M454" s="3"/>
      <c r="P454" s="16"/>
      <c r="Q454" s="26"/>
    </row>
    <row r="455" spans="4:17" ht="13.5">
      <c r="D455" s="26"/>
      <c r="E455" s="41"/>
      <c r="F455" s="68"/>
      <c r="G455" s="41"/>
      <c r="M455" s="3"/>
      <c r="P455" s="16"/>
      <c r="Q455" s="26"/>
    </row>
    <row r="456" spans="4:17" ht="13.5">
      <c r="D456" s="26"/>
      <c r="E456" s="41"/>
      <c r="F456" s="68"/>
      <c r="G456" s="41"/>
      <c r="M456" s="3"/>
      <c r="P456" s="16"/>
      <c r="Q456" s="26"/>
    </row>
    <row r="457" spans="4:17" ht="13.5">
      <c r="D457" s="26"/>
      <c r="E457" s="41"/>
      <c r="F457" s="68"/>
      <c r="G457" s="41"/>
      <c r="M457" s="3"/>
      <c r="P457" s="16"/>
      <c r="Q457" s="26"/>
    </row>
    <row r="458" spans="4:17" ht="13.5">
      <c r="D458" s="26"/>
      <c r="E458" s="41"/>
      <c r="F458" s="68"/>
      <c r="G458" s="41"/>
      <c r="M458" s="3"/>
      <c r="P458" s="16"/>
      <c r="Q458" s="26"/>
    </row>
    <row r="459" spans="4:17" ht="13.5">
      <c r="D459" s="26"/>
      <c r="E459" s="41"/>
      <c r="F459" s="68"/>
      <c r="G459" s="41"/>
      <c r="M459" s="3"/>
      <c r="P459" s="16"/>
      <c r="Q459" s="26"/>
    </row>
    <row r="460" spans="4:17" ht="13.5">
      <c r="D460" s="26"/>
      <c r="E460" s="41"/>
      <c r="F460" s="68"/>
      <c r="G460" s="41"/>
      <c r="M460" s="3"/>
      <c r="P460" s="16"/>
      <c r="Q460" s="26"/>
    </row>
    <row r="461" spans="4:17" ht="13.5">
      <c r="D461" s="26"/>
      <c r="E461" s="41"/>
      <c r="F461" s="68"/>
      <c r="G461" s="41"/>
      <c r="M461" s="3"/>
      <c r="P461" s="16"/>
      <c r="Q461" s="26"/>
    </row>
    <row r="462" spans="4:17" ht="13.5">
      <c r="D462" s="26"/>
      <c r="E462" s="41"/>
      <c r="F462" s="68"/>
      <c r="G462" s="41"/>
      <c r="M462" s="3"/>
      <c r="P462" s="16"/>
      <c r="Q462" s="26"/>
    </row>
    <row r="463" spans="4:17" ht="13.5">
      <c r="D463" s="26"/>
      <c r="E463" s="41"/>
      <c r="F463" s="68"/>
      <c r="G463" s="41"/>
      <c r="M463" s="3"/>
      <c r="P463" s="16"/>
      <c r="Q463" s="26"/>
    </row>
    <row r="464" spans="4:17" ht="13.5">
      <c r="D464" s="26"/>
      <c r="E464" s="41"/>
      <c r="F464" s="68"/>
      <c r="G464" s="41"/>
      <c r="M464" s="3"/>
      <c r="P464" s="16"/>
      <c r="Q464" s="26"/>
    </row>
    <row r="465" spans="4:17" ht="13.5">
      <c r="D465" s="26"/>
      <c r="E465" s="41"/>
      <c r="F465" s="68"/>
      <c r="G465" s="41"/>
      <c r="M465" s="3"/>
      <c r="P465" s="16"/>
      <c r="Q465" s="26"/>
    </row>
    <row r="466" spans="4:17" ht="13.5">
      <c r="D466" s="26"/>
      <c r="E466" s="41"/>
      <c r="F466" s="68"/>
      <c r="G466" s="41"/>
      <c r="M466" s="3"/>
      <c r="P466" s="16"/>
      <c r="Q466" s="26"/>
    </row>
    <row r="467" spans="4:17" ht="13.5">
      <c r="D467" s="26"/>
      <c r="E467" s="41"/>
      <c r="F467" s="68"/>
      <c r="G467" s="41"/>
      <c r="M467" s="3"/>
      <c r="P467" s="16"/>
      <c r="Q467" s="26"/>
    </row>
    <row r="468" spans="4:17" ht="13.5">
      <c r="D468" s="26"/>
      <c r="E468" s="41"/>
      <c r="F468" s="68"/>
      <c r="G468" s="41"/>
      <c r="M468" s="3"/>
      <c r="P468" s="16"/>
      <c r="Q468" s="26"/>
    </row>
    <row r="469" spans="4:17" ht="13.5">
      <c r="D469" s="26"/>
      <c r="E469" s="41"/>
      <c r="F469" s="68"/>
      <c r="G469" s="41"/>
      <c r="M469" s="3"/>
      <c r="P469" s="16"/>
      <c r="Q469" s="26"/>
    </row>
    <row r="470" spans="4:17" ht="13.5">
      <c r="D470" s="26"/>
      <c r="E470" s="41"/>
      <c r="F470" s="41"/>
      <c r="G470" s="41"/>
      <c r="M470" s="3"/>
      <c r="P470" s="16"/>
      <c r="Q470" s="26"/>
    </row>
    <row r="471" spans="4:17" ht="13.5">
      <c r="D471" s="26"/>
      <c r="E471" s="41"/>
      <c r="F471" s="41"/>
      <c r="G471" s="41"/>
      <c r="M471" s="3"/>
      <c r="P471" s="16"/>
      <c r="Q471" s="26"/>
    </row>
    <row r="472" spans="4:17" ht="13.5">
      <c r="D472" s="26"/>
      <c r="E472" s="41"/>
      <c r="F472" s="41"/>
      <c r="G472" s="41"/>
      <c r="M472" s="3"/>
      <c r="P472" s="16"/>
      <c r="Q472" s="26"/>
    </row>
    <row r="473" spans="4:17" ht="13.5">
      <c r="D473" s="26"/>
      <c r="E473" s="41"/>
      <c r="F473" s="41"/>
      <c r="G473" s="41"/>
      <c r="M473" s="3"/>
      <c r="P473" s="16"/>
      <c r="Q473" s="26"/>
    </row>
    <row r="474" spans="4:17" ht="13.5">
      <c r="D474" s="26"/>
      <c r="E474" s="41"/>
      <c r="F474" s="41"/>
      <c r="G474" s="41"/>
      <c r="M474" s="3"/>
      <c r="P474" s="16"/>
      <c r="Q474" s="26"/>
    </row>
    <row r="475" spans="4:17" ht="13.5">
      <c r="D475" s="26"/>
      <c r="E475" s="41"/>
      <c r="F475" s="41"/>
      <c r="G475" s="41"/>
      <c r="M475" s="3"/>
      <c r="P475" s="16"/>
      <c r="Q475" s="26"/>
    </row>
    <row r="476" spans="4:17" ht="13.5">
      <c r="D476" s="26"/>
      <c r="E476" s="41"/>
      <c r="F476" s="41"/>
      <c r="G476" s="41"/>
      <c r="M476" s="3"/>
      <c r="P476" s="16"/>
      <c r="Q476" s="26"/>
    </row>
    <row r="477" spans="4:17" ht="13.5">
      <c r="D477" s="26"/>
      <c r="E477" s="41"/>
      <c r="F477" s="41"/>
      <c r="G477" s="41"/>
      <c r="M477" s="3"/>
      <c r="P477" s="16"/>
      <c r="Q477" s="26"/>
    </row>
    <row r="478" spans="4:17" ht="13.5">
      <c r="D478" s="26"/>
      <c r="E478" s="41"/>
      <c r="F478" s="41"/>
      <c r="G478" s="41"/>
      <c r="M478" s="3"/>
      <c r="P478" s="16"/>
      <c r="Q478" s="26"/>
    </row>
    <row r="479" spans="4:17" ht="13.5">
      <c r="D479" s="26"/>
      <c r="E479" s="41"/>
      <c r="F479" s="41"/>
      <c r="G479" s="41"/>
      <c r="M479" s="3"/>
      <c r="P479" s="16"/>
      <c r="Q479" s="26"/>
    </row>
    <row r="480" spans="4:17" ht="13.5">
      <c r="D480" s="26"/>
      <c r="E480" s="41"/>
      <c r="F480" s="41"/>
      <c r="G480" s="41"/>
      <c r="M480" s="3"/>
      <c r="P480" s="16"/>
      <c r="Q480" s="26"/>
    </row>
    <row r="481" spans="4:17" ht="13.5">
      <c r="D481" s="26"/>
      <c r="E481" s="41"/>
      <c r="F481" s="41"/>
      <c r="G481" s="41"/>
      <c r="M481" s="3"/>
      <c r="P481" s="16"/>
      <c r="Q481" s="26"/>
    </row>
    <row r="482" spans="4:17" ht="13.5">
      <c r="D482" s="26"/>
      <c r="E482" s="41"/>
      <c r="F482" s="41"/>
      <c r="G482" s="41"/>
      <c r="M482" s="3"/>
      <c r="P482" s="16"/>
      <c r="Q482" s="26"/>
    </row>
    <row r="483" spans="4:17" ht="13.5">
      <c r="D483" s="26"/>
      <c r="E483" s="41"/>
      <c r="F483" s="41"/>
      <c r="G483" s="41"/>
      <c r="M483" s="3"/>
      <c r="P483" s="16"/>
      <c r="Q483" s="26"/>
    </row>
    <row r="484" spans="4:17" ht="13.5">
      <c r="D484" s="26"/>
      <c r="E484" s="41"/>
      <c r="F484" s="41"/>
      <c r="G484" s="41"/>
      <c r="M484" s="3"/>
      <c r="P484" s="16"/>
      <c r="Q484" s="26"/>
    </row>
    <row r="485" spans="4:17" ht="13.5">
      <c r="D485" s="26"/>
      <c r="E485" s="41"/>
      <c r="F485" s="41"/>
      <c r="G485" s="41"/>
      <c r="M485" s="3"/>
      <c r="P485" s="16"/>
      <c r="Q485" s="26"/>
    </row>
    <row r="486" spans="4:17" ht="13.5">
      <c r="D486" s="26"/>
      <c r="E486" s="41"/>
      <c r="F486" s="41"/>
      <c r="G486" s="41"/>
      <c r="M486" s="3"/>
      <c r="P486" s="16"/>
      <c r="Q486" s="26"/>
    </row>
    <row r="487" spans="4:17" ht="13.5">
      <c r="D487" s="26"/>
      <c r="E487" s="41"/>
      <c r="F487" s="41"/>
      <c r="G487" s="41"/>
      <c r="M487" s="3"/>
      <c r="P487" s="16"/>
      <c r="Q487" s="26"/>
    </row>
    <row r="488" spans="4:17" ht="13.5">
      <c r="D488" s="26"/>
      <c r="E488" s="41"/>
      <c r="F488" s="41"/>
      <c r="G488" s="41"/>
      <c r="M488" s="3"/>
      <c r="P488" s="16"/>
      <c r="Q488" s="26"/>
    </row>
  </sheetData>
  <mergeCells count="1">
    <mergeCell ref="P6:S6"/>
  </mergeCells>
  <phoneticPr fontId="3"/>
  <pageMargins left="0.75" right="0.75" top="1" bottom="1" header="0.51200000000000001" footer="0.51200000000000001"/>
  <pageSetup paperSize="9" scale="60" orientation="portrait" horizontalDpi="4294967293" verticalDpi="0" r:id="rId1"/>
  <headerFooter alignWithMargins="0">
    <oddHeader>&amp;A</oddHeader>
    <oddFooter>-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3828563B-F6AC-44FE-9F23-73AEF4280829}">
          <x14:formula1>
            <xm:f>豚参照セル!$B$4:$B$296</xm:f>
          </x14:formula1>
          <xm:sqref>U35</xm:sqref>
        </x14:dataValidation>
        <x14:dataValidation type="list" allowBlank="1" showInputMessage="1" showErrorMessage="1" xr:uid="{2049CDE4-2CA6-4B9A-AE0B-5D9C53F7B742}">
          <x14:formula1>
            <xm:f>豚参照セル!$B$216:$B$306</xm:f>
          </x14:formula1>
          <xm:sqref>U36</xm:sqref>
        </x14:dataValidation>
        <x14:dataValidation type="list" allowBlank="1" showInputMessage="1" showErrorMessage="1" xr:uid="{6A335B76-1B5D-4F1D-A67B-591DDDEDCA45}">
          <x14:formula1>
            <xm:f>豚参照セル!$B$307:$B$368</xm:f>
          </x14:formula1>
          <xm:sqref>U37</xm:sqref>
        </x14:dataValidation>
        <x14:dataValidation type="list" allowBlank="1" showInputMessage="1" showErrorMessage="1" xr:uid="{930D480C-5BA0-492D-9AAF-67D24C4BBBEA}">
          <x14:formula1>
            <xm:f>豚参照セル!$B$347:$B$429</xm:f>
          </x14:formula1>
          <xm:sqref>U38</xm:sqref>
        </x14:dataValidation>
        <x14:dataValidation type="list" allowBlank="1" showInputMessage="1" showErrorMessage="1" xr:uid="{E8D4D02E-D639-44DF-B682-44F4C116E263}">
          <x14:formula1>
            <xm:f>豚参照セル!#REF!</xm:f>
          </x14:formula1>
          <xm:sqref>U32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E8115-D913-4D6F-BF90-618DB5B3A6D7}">
  <dimension ref="A1:O469"/>
  <sheetViews>
    <sheetView topLeftCell="A435" workbookViewId="0">
      <selection activeCell="H471" sqref="H471"/>
    </sheetView>
  </sheetViews>
  <sheetFormatPr defaultRowHeight="11.25"/>
  <cols>
    <col min="1" max="1" width="6.875" style="2" customWidth="1"/>
    <col min="2" max="2" width="6.375" style="2" customWidth="1"/>
    <col min="3" max="3" width="3.5" style="2" customWidth="1"/>
    <col min="4" max="4" width="7.5" style="2" customWidth="1"/>
    <col min="5" max="6" width="6.25" style="2" customWidth="1"/>
    <col min="7" max="7" width="6.25" style="3" customWidth="1"/>
    <col min="8" max="8" width="6" style="2" customWidth="1"/>
    <col min="9" max="15" width="9.125" style="2" customWidth="1"/>
    <col min="16" max="241" width="9" style="2"/>
    <col min="242" max="242" width="6.875" style="2" customWidth="1"/>
    <col min="243" max="243" width="6.375" style="2" customWidth="1"/>
    <col min="244" max="244" width="3.5" style="2" customWidth="1"/>
    <col min="245" max="245" width="7.5" style="2" customWidth="1"/>
    <col min="246" max="249" width="6.25" style="2" customWidth="1"/>
    <col min="250" max="250" width="3" style="2" customWidth="1"/>
    <col min="251" max="252" width="6.25" style="2" customWidth="1"/>
    <col min="253" max="254" width="9" style="2"/>
    <col min="255" max="259" width="6" style="2" customWidth="1"/>
    <col min="260" max="271" width="5.25" style="2" customWidth="1"/>
    <col min="272" max="497" width="9" style="2"/>
    <col min="498" max="498" width="6.875" style="2" customWidth="1"/>
    <col min="499" max="499" width="6.375" style="2" customWidth="1"/>
    <col min="500" max="500" width="3.5" style="2" customWidth="1"/>
    <col min="501" max="501" width="7.5" style="2" customWidth="1"/>
    <col min="502" max="505" width="6.25" style="2" customWidth="1"/>
    <col min="506" max="506" width="3" style="2" customWidth="1"/>
    <col min="507" max="508" width="6.25" style="2" customWidth="1"/>
    <col min="509" max="510" width="9" style="2"/>
    <col min="511" max="515" width="6" style="2" customWidth="1"/>
    <col min="516" max="527" width="5.25" style="2" customWidth="1"/>
    <col min="528" max="753" width="9" style="2"/>
    <col min="754" max="754" width="6.875" style="2" customWidth="1"/>
    <col min="755" max="755" width="6.375" style="2" customWidth="1"/>
    <col min="756" max="756" width="3.5" style="2" customWidth="1"/>
    <col min="757" max="757" width="7.5" style="2" customWidth="1"/>
    <col min="758" max="761" width="6.25" style="2" customWidth="1"/>
    <col min="762" max="762" width="3" style="2" customWidth="1"/>
    <col min="763" max="764" width="6.25" style="2" customWidth="1"/>
    <col min="765" max="766" width="9" style="2"/>
    <col min="767" max="771" width="6" style="2" customWidth="1"/>
    <col min="772" max="783" width="5.25" style="2" customWidth="1"/>
    <col min="784" max="1009" width="9" style="2"/>
    <col min="1010" max="1010" width="6.875" style="2" customWidth="1"/>
    <col min="1011" max="1011" width="6.375" style="2" customWidth="1"/>
    <col min="1012" max="1012" width="3.5" style="2" customWidth="1"/>
    <col min="1013" max="1013" width="7.5" style="2" customWidth="1"/>
    <col min="1014" max="1017" width="6.25" style="2" customWidth="1"/>
    <col min="1018" max="1018" width="3" style="2" customWidth="1"/>
    <col min="1019" max="1020" width="6.25" style="2" customWidth="1"/>
    <col min="1021" max="1022" width="9" style="2"/>
    <col min="1023" max="1027" width="6" style="2" customWidth="1"/>
    <col min="1028" max="1039" width="5.25" style="2" customWidth="1"/>
    <col min="1040" max="1265" width="9" style="2"/>
    <col min="1266" max="1266" width="6.875" style="2" customWidth="1"/>
    <col min="1267" max="1267" width="6.375" style="2" customWidth="1"/>
    <col min="1268" max="1268" width="3.5" style="2" customWidth="1"/>
    <col min="1269" max="1269" width="7.5" style="2" customWidth="1"/>
    <col min="1270" max="1273" width="6.25" style="2" customWidth="1"/>
    <col min="1274" max="1274" width="3" style="2" customWidth="1"/>
    <col min="1275" max="1276" width="6.25" style="2" customWidth="1"/>
    <col min="1277" max="1278" width="9" style="2"/>
    <col min="1279" max="1283" width="6" style="2" customWidth="1"/>
    <col min="1284" max="1295" width="5.25" style="2" customWidth="1"/>
    <col min="1296" max="1521" width="9" style="2"/>
    <col min="1522" max="1522" width="6.875" style="2" customWidth="1"/>
    <col min="1523" max="1523" width="6.375" style="2" customWidth="1"/>
    <col min="1524" max="1524" width="3.5" style="2" customWidth="1"/>
    <col min="1525" max="1525" width="7.5" style="2" customWidth="1"/>
    <col min="1526" max="1529" width="6.25" style="2" customWidth="1"/>
    <col min="1530" max="1530" width="3" style="2" customWidth="1"/>
    <col min="1531" max="1532" width="6.25" style="2" customWidth="1"/>
    <col min="1533" max="1534" width="9" style="2"/>
    <col min="1535" max="1539" width="6" style="2" customWidth="1"/>
    <col min="1540" max="1551" width="5.25" style="2" customWidth="1"/>
    <col min="1552" max="1777" width="9" style="2"/>
    <col min="1778" max="1778" width="6.875" style="2" customWidth="1"/>
    <col min="1779" max="1779" width="6.375" style="2" customWidth="1"/>
    <col min="1780" max="1780" width="3.5" style="2" customWidth="1"/>
    <col min="1781" max="1781" width="7.5" style="2" customWidth="1"/>
    <col min="1782" max="1785" width="6.25" style="2" customWidth="1"/>
    <col min="1786" max="1786" width="3" style="2" customWidth="1"/>
    <col min="1787" max="1788" width="6.25" style="2" customWidth="1"/>
    <col min="1789" max="1790" width="9" style="2"/>
    <col min="1791" max="1795" width="6" style="2" customWidth="1"/>
    <col min="1796" max="1807" width="5.25" style="2" customWidth="1"/>
    <col min="1808" max="2033" width="9" style="2"/>
    <col min="2034" max="2034" width="6.875" style="2" customWidth="1"/>
    <col min="2035" max="2035" width="6.375" style="2" customWidth="1"/>
    <col min="2036" max="2036" width="3.5" style="2" customWidth="1"/>
    <col min="2037" max="2037" width="7.5" style="2" customWidth="1"/>
    <col min="2038" max="2041" width="6.25" style="2" customWidth="1"/>
    <col min="2042" max="2042" width="3" style="2" customWidth="1"/>
    <col min="2043" max="2044" width="6.25" style="2" customWidth="1"/>
    <col min="2045" max="2046" width="9" style="2"/>
    <col min="2047" max="2051" width="6" style="2" customWidth="1"/>
    <col min="2052" max="2063" width="5.25" style="2" customWidth="1"/>
    <col min="2064" max="2289" width="9" style="2"/>
    <col min="2290" max="2290" width="6.875" style="2" customWidth="1"/>
    <col min="2291" max="2291" width="6.375" style="2" customWidth="1"/>
    <col min="2292" max="2292" width="3.5" style="2" customWidth="1"/>
    <col min="2293" max="2293" width="7.5" style="2" customWidth="1"/>
    <col min="2294" max="2297" width="6.25" style="2" customWidth="1"/>
    <col min="2298" max="2298" width="3" style="2" customWidth="1"/>
    <col min="2299" max="2300" width="6.25" style="2" customWidth="1"/>
    <col min="2301" max="2302" width="9" style="2"/>
    <col min="2303" max="2307" width="6" style="2" customWidth="1"/>
    <col min="2308" max="2319" width="5.25" style="2" customWidth="1"/>
    <col min="2320" max="2545" width="9" style="2"/>
    <col min="2546" max="2546" width="6.875" style="2" customWidth="1"/>
    <col min="2547" max="2547" width="6.375" style="2" customWidth="1"/>
    <col min="2548" max="2548" width="3.5" style="2" customWidth="1"/>
    <col min="2549" max="2549" width="7.5" style="2" customWidth="1"/>
    <col min="2550" max="2553" width="6.25" style="2" customWidth="1"/>
    <col min="2554" max="2554" width="3" style="2" customWidth="1"/>
    <col min="2555" max="2556" width="6.25" style="2" customWidth="1"/>
    <col min="2557" max="2558" width="9" style="2"/>
    <col min="2559" max="2563" width="6" style="2" customWidth="1"/>
    <col min="2564" max="2575" width="5.25" style="2" customWidth="1"/>
    <col min="2576" max="2801" width="9" style="2"/>
    <col min="2802" max="2802" width="6.875" style="2" customWidth="1"/>
    <col min="2803" max="2803" width="6.375" style="2" customWidth="1"/>
    <col min="2804" max="2804" width="3.5" style="2" customWidth="1"/>
    <col min="2805" max="2805" width="7.5" style="2" customWidth="1"/>
    <col min="2806" max="2809" width="6.25" style="2" customWidth="1"/>
    <col min="2810" max="2810" width="3" style="2" customWidth="1"/>
    <col min="2811" max="2812" width="6.25" style="2" customWidth="1"/>
    <col min="2813" max="2814" width="9" style="2"/>
    <col min="2815" max="2819" width="6" style="2" customWidth="1"/>
    <col min="2820" max="2831" width="5.25" style="2" customWidth="1"/>
    <col min="2832" max="3057" width="9" style="2"/>
    <col min="3058" max="3058" width="6.875" style="2" customWidth="1"/>
    <col min="3059" max="3059" width="6.375" style="2" customWidth="1"/>
    <col min="3060" max="3060" width="3.5" style="2" customWidth="1"/>
    <col min="3061" max="3061" width="7.5" style="2" customWidth="1"/>
    <col min="3062" max="3065" width="6.25" style="2" customWidth="1"/>
    <col min="3066" max="3066" width="3" style="2" customWidth="1"/>
    <col min="3067" max="3068" width="6.25" style="2" customWidth="1"/>
    <col min="3069" max="3070" width="9" style="2"/>
    <col min="3071" max="3075" width="6" style="2" customWidth="1"/>
    <col min="3076" max="3087" width="5.25" style="2" customWidth="1"/>
    <col min="3088" max="3313" width="9" style="2"/>
    <col min="3314" max="3314" width="6.875" style="2" customWidth="1"/>
    <col min="3315" max="3315" width="6.375" style="2" customWidth="1"/>
    <col min="3316" max="3316" width="3.5" style="2" customWidth="1"/>
    <col min="3317" max="3317" width="7.5" style="2" customWidth="1"/>
    <col min="3318" max="3321" width="6.25" style="2" customWidth="1"/>
    <col min="3322" max="3322" width="3" style="2" customWidth="1"/>
    <col min="3323" max="3324" width="6.25" style="2" customWidth="1"/>
    <col min="3325" max="3326" width="9" style="2"/>
    <col min="3327" max="3331" width="6" style="2" customWidth="1"/>
    <col min="3332" max="3343" width="5.25" style="2" customWidth="1"/>
    <col min="3344" max="3569" width="9" style="2"/>
    <col min="3570" max="3570" width="6.875" style="2" customWidth="1"/>
    <col min="3571" max="3571" width="6.375" style="2" customWidth="1"/>
    <col min="3572" max="3572" width="3.5" style="2" customWidth="1"/>
    <col min="3573" max="3573" width="7.5" style="2" customWidth="1"/>
    <col min="3574" max="3577" width="6.25" style="2" customWidth="1"/>
    <col min="3578" max="3578" width="3" style="2" customWidth="1"/>
    <col min="3579" max="3580" width="6.25" style="2" customWidth="1"/>
    <col min="3581" max="3582" width="9" style="2"/>
    <col min="3583" max="3587" width="6" style="2" customWidth="1"/>
    <col min="3588" max="3599" width="5.25" style="2" customWidth="1"/>
    <col min="3600" max="3825" width="9" style="2"/>
    <col min="3826" max="3826" width="6.875" style="2" customWidth="1"/>
    <col min="3827" max="3827" width="6.375" style="2" customWidth="1"/>
    <col min="3828" max="3828" width="3.5" style="2" customWidth="1"/>
    <col min="3829" max="3829" width="7.5" style="2" customWidth="1"/>
    <col min="3830" max="3833" width="6.25" style="2" customWidth="1"/>
    <col min="3834" max="3834" width="3" style="2" customWidth="1"/>
    <col min="3835" max="3836" width="6.25" style="2" customWidth="1"/>
    <col min="3837" max="3838" width="9" style="2"/>
    <col min="3839" max="3843" width="6" style="2" customWidth="1"/>
    <col min="3844" max="3855" width="5.25" style="2" customWidth="1"/>
    <col min="3856" max="4081" width="9" style="2"/>
    <col min="4082" max="4082" width="6.875" style="2" customWidth="1"/>
    <col min="4083" max="4083" width="6.375" style="2" customWidth="1"/>
    <col min="4084" max="4084" width="3.5" style="2" customWidth="1"/>
    <col min="4085" max="4085" width="7.5" style="2" customWidth="1"/>
    <col min="4086" max="4089" width="6.25" style="2" customWidth="1"/>
    <col min="4090" max="4090" width="3" style="2" customWidth="1"/>
    <col min="4091" max="4092" width="6.25" style="2" customWidth="1"/>
    <col min="4093" max="4094" width="9" style="2"/>
    <col min="4095" max="4099" width="6" style="2" customWidth="1"/>
    <col min="4100" max="4111" width="5.25" style="2" customWidth="1"/>
    <col min="4112" max="4337" width="9" style="2"/>
    <col min="4338" max="4338" width="6.875" style="2" customWidth="1"/>
    <col min="4339" max="4339" width="6.375" style="2" customWidth="1"/>
    <col min="4340" max="4340" width="3.5" style="2" customWidth="1"/>
    <col min="4341" max="4341" width="7.5" style="2" customWidth="1"/>
    <col min="4342" max="4345" width="6.25" style="2" customWidth="1"/>
    <col min="4346" max="4346" width="3" style="2" customWidth="1"/>
    <col min="4347" max="4348" width="6.25" style="2" customWidth="1"/>
    <col min="4349" max="4350" width="9" style="2"/>
    <col min="4351" max="4355" width="6" style="2" customWidth="1"/>
    <col min="4356" max="4367" width="5.25" style="2" customWidth="1"/>
    <col min="4368" max="4593" width="9" style="2"/>
    <col min="4594" max="4594" width="6.875" style="2" customWidth="1"/>
    <col min="4595" max="4595" width="6.375" style="2" customWidth="1"/>
    <col min="4596" max="4596" width="3.5" style="2" customWidth="1"/>
    <col min="4597" max="4597" width="7.5" style="2" customWidth="1"/>
    <col min="4598" max="4601" width="6.25" style="2" customWidth="1"/>
    <col min="4602" max="4602" width="3" style="2" customWidth="1"/>
    <col min="4603" max="4604" width="6.25" style="2" customWidth="1"/>
    <col min="4605" max="4606" width="9" style="2"/>
    <col min="4607" max="4611" width="6" style="2" customWidth="1"/>
    <col min="4612" max="4623" width="5.25" style="2" customWidth="1"/>
    <col min="4624" max="4849" width="9" style="2"/>
    <col min="4850" max="4850" width="6.875" style="2" customWidth="1"/>
    <col min="4851" max="4851" width="6.375" style="2" customWidth="1"/>
    <col min="4852" max="4852" width="3.5" style="2" customWidth="1"/>
    <col min="4853" max="4853" width="7.5" style="2" customWidth="1"/>
    <col min="4854" max="4857" width="6.25" style="2" customWidth="1"/>
    <col min="4858" max="4858" width="3" style="2" customWidth="1"/>
    <col min="4859" max="4860" width="6.25" style="2" customWidth="1"/>
    <col min="4861" max="4862" width="9" style="2"/>
    <col min="4863" max="4867" width="6" style="2" customWidth="1"/>
    <col min="4868" max="4879" width="5.25" style="2" customWidth="1"/>
    <col min="4880" max="5105" width="9" style="2"/>
    <col min="5106" max="5106" width="6.875" style="2" customWidth="1"/>
    <col min="5107" max="5107" width="6.375" style="2" customWidth="1"/>
    <col min="5108" max="5108" width="3.5" style="2" customWidth="1"/>
    <col min="5109" max="5109" width="7.5" style="2" customWidth="1"/>
    <col min="5110" max="5113" width="6.25" style="2" customWidth="1"/>
    <col min="5114" max="5114" width="3" style="2" customWidth="1"/>
    <col min="5115" max="5116" width="6.25" style="2" customWidth="1"/>
    <col min="5117" max="5118" width="9" style="2"/>
    <col min="5119" max="5123" width="6" style="2" customWidth="1"/>
    <col min="5124" max="5135" width="5.25" style="2" customWidth="1"/>
    <col min="5136" max="5361" width="9" style="2"/>
    <col min="5362" max="5362" width="6.875" style="2" customWidth="1"/>
    <col min="5363" max="5363" width="6.375" style="2" customWidth="1"/>
    <col min="5364" max="5364" width="3.5" style="2" customWidth="1"/>
    <col min="5365" max="5365" width="7.5" style="2" customWidth="1"/>
    <col min="5366" max="5369" width="6.25" style="2" customWidth="1"/>
    <col min="5370" max="5370" width="3" style="2" customWidth="1"/>
    <col min="5371" max="5372" width="6.25" style="2" customWidth="1"/>
    <col min="5373" max="5374" width="9" style="2"/>
    <col min="5375" max="5379" width="6" style="2" customWidth="1"/>
    <col min="5380" max="5391" width="5.25" style="2" customWidth="1"/>
    <col min="5392" max="5617" width="9" style="2"/>
    <col min="5618" max="5618" width="6.875" style="2" customWidth="1"/>
    <col min="5619" max="5619" width="6.375" style="2" customWidth="1"/>
    <col min="5620" max="5620" width="3.5" style="2" customWidth="1"/>
    <col min="5621" max="5621" width="7.5" style="2" customWidth="1"/>
    <col min="5622" max="5625" width="6.25" style="2" customWidth="1"/>
    <col min="5626" max="5626" width="3" style="2" customWidth="1"/>
    <col min="5627" max="5628" width="6.25" style="2" customWidth="1"/>
    <col min="5629" max="5630" width="9" style="2"/>
    <col min="5631" max="5635" width="6" style="2" customWidth="1"/>
    <col min="5636" max="5647" width="5.25" style="2" customWidth="1"/>
    <col min="5648" max="5873" width="9" style="2"/>
    <col min="5874" max="5874" width="6.875" style="2" customWidth="1"/>
    <col min="5875" max="5875" width="6.375" style="2" customWidth="1"/>
    <col min="5876" max="5876" width="3.5" style="2" customWidth="1"/>
    <col min="5877" max="5877" width="7.5" style="2" customWidth="1"/>
    <col min="5878" max="5881" width="6.25" style="2" customWidth="1"/>
    <col min="5882" max="5882" width="3" style="2" customWidth="1"/>
    <col min="5883" max="5884" width="6.25" style="2" customWidth="1"/>
    <col min="5885" max="5886" width="9" style="2"/>
    <col min="5887" max="5891" width="6" style="2" customWidth="1"/>
    <col min="5892" max="5903" width="5.25" style="2" customWidth="1"/>
    <col min="5904" max="6129" width="9" style="2"/>
    <col min="6130" max="6130" width="6.875" style="2" customWidth="1"/>
    <col min="6131" max="6131" width="6.375" style="2" customWidth="1"/>
    <col min="6132" max="6132" width="3.5" style="2" customWidth="1"/>
    <col min="6133" max="6133" width="7.5" style="2" customWidth="1"/>
    <col min="6134" max="6137" width="6.25" style="2" customWidth="1"/>
    <col min="6138" max="6138" width="3" style="2" customWidth="1"/>
    <col min="6139" max="6140" width="6.25" style="2" customWidth="1"/>
    <col min="6141" max="6142" width="9" style="2"/>
    <col min="6143" max="6147" width="6" style="2" customWidth="1"/>
    <col min="6148" max="6159" width="5.25" style="2" customWidth="1"/>
    <col min="6160" max="6385" width="9" style="2"/>
    <col min="6386" max="6386" width="6.875" style="2" customWidth="1"/>
    <col min="6387" max="6387" width="6.375" style="2" customWidth="1"/>
    <col min="6388" max="6388" width="3.5" style="2" customWidth="1"/>
    <col min="6389" max="6389" width="7.5" style="2" customWidth="1"/>
    <col min="6390" max="6393" width="6.25" style="2" customWidth="1"/>
    <col min="6394" max="6394" width="3" style="2" customWidth="1"/>
    <col min="6395" max="6396" width="6.25" style="2" customWidth="1"/>
    <col min="6397" max="6398" width="9" style="2"/>
    <col min="6399" max="6403" width="6" style="2" customWidth="1"/>
    <col min="6404" max="6415" width="5.25" style="2" customWidth="1"/>
    <col min="6416" max="6641" width="9" style="2"/>
    <col min="6642" max="6642" width="6.875" style="2" customWidth="1"/>
    <col min="6643" max="6643" width="6.375" style="2" customWidth="1"/>
    <col min="6644" max="6644" width="3.5" style="2" customWidth="1"/>
    <col min="6645" max="6645" width="7.5" style="2" customWidth="1"/>
    <col min="6646" max="6649" width="6.25" style="2" customWidth="1"/>
    <col min="6650" max="6650" width="3" style="2" customWidth="1"/>
    <col min="6651" max="6652" width="6.25" style="2" customWidth="1"/>
    <col min="6653" max="6654" width="9" style="2"/>
    <col min="6655" max="6659" width="6" style="2" customWidth="1"/>
    <col min="6660" max="6671" width="5.25" style="2" customWidth="1"/>
    <col min="6672" max="6897" width="9" style="2"/>
    <col min="6898" max="6898" width="6.875" style="2" customWidth="1"/>
    <col min="6899" max="6899" width="6.375" style="2" customWidth="1"/>
    <col min="6900" max="6900" width="3.5" style="2" customWidth="1"/>
    <col min="6901" max="6901" width="7.5" style="2" customWidth="1"/>
    <col min="6902" max="6905" width="6.25" style="2" customWidth="1"/>
    <col min="6906" max="6906" width="3" style="2" customWidth="1"/>
    <col min="6907" max="6908" width="6.25" style="2" customWidth="1"/>
    <col min="6909" max="6910" width="9" style="2"/>
    <col min="6911" max="6915" width="6" style="2" customWidth="1"/>
    <col min="6916" max="6927" width="5.25" style="2" customWidth="1"/>
    <col min="6928" max="7153" width="9" style="2"/>
    <col min="7154" max="7154" width="6.875" style="2" customWidth="1"/>
    <col min="7155" max="7155" width="6.375" style="2" customWidth="1"/>
    <col min="7156" max="7156" width="3.5" style="2" customWidth="1"/>
    <col min="7157" max="7157" width="7.5" style="2" customWidth="1"/>
    <col min="7158" max="7161" width="6.25" style="2" customWidth="1"/>
    <col min="7162" max="7162" width="3" style="2" customWidth="1"/>
    <col min="7163" max="7164" width="6.25" style="2" customWidth="1"/>
    <col min="7165" max="7166" width="9" style="2"/>
    <col min="7167" max="7171" width="6" style="2" customWidth="1"/>
    <col min="7172" max="7183" width="5.25" style="2" customWidth="1"/>
    <col min="7184" max="7409" width="9" style="2"/>
    <col min="7410" max="7410" width="6.875" style="2" customWidth="1"/>
    <col min="7411" max="7411" width="6.375" style="2" customWidth="1"/>
    <col min="7412" max="7412" width="3.5" style="2" customWidth="1"/>
    <col min="7413" max="7413" width="7.5" style="2" customWidth="1"/>
    <col min="7414" max="7417" width="6.25" style="2" customWidth="1"/>
    <col min="7418" max="7418" width="3" style="2" customWidth="1"/>
    <col min="7419" max="7420" width="6.25" style="2" customWidth="1"/>
    <col min="7421" max="7422" width="9" style="2"/>
    <col min="7423" max="7427" width="6" style="2" customWidth="1"/>
    <col min="7428" max="7439" width="5.25" style="2" customWidth="1"/>
    <col min="7440" max="7665" width="9" style="2"/>
    <col min="7666" max="7666" width="6.875" style="2" customWidth="1"/>
    <col min="7667" max="7667" width="6.375" style="2" customWidth="1"/>
    <col min="7668" max="7668" width="3.5" style="2" customWidth="1"/>
    <col min="7669" max="7669" width="7.5" style="2" customWidth="1"/>
    <col min="7670" max="7673" width="6.25" style="2" customWidth="1"/>
    <col min="7674" max="7674" width="3" style="2" customWidth="1"/>
    <col min="7675" max="7676" width="6.25" style="2" customWidth="1"/>
    <col min="7677" max="7678" width="9" style="2"/>
    <col min="7679" max="7683" width="6" style="2" customWidth="1"/>
    <col min="7684" max="7695" width="5.25" style="2" customWidth="1"/>
    <col min="7696" max="7921" width="9" style="2"/>
    <col min="7922" max="7922" width="6.875" style="2" customWidth="1"/>
    <col min="7923" max="7923" width="6.375" style="2" customWidth="1"/>
    <col min="7924" max="7924" width="3.5" style="2" customWidth="1"/>
    <col min="7925" max="7925" width="7.5" style="2" customWidth="1"/>
    <col min="7926" max="7929" width="6.25" style="2" customWidth="1"/>
    <col min="7930" max="7930" width="3" style="2" customWidth="1"/>
    <col min="7931" max="7932" width="6.25" style="2" customWidth="1"/>
    <col min="7933" max="7934" width="9" style="2"/>
    <col min="7935" max="7939" width="6" style="2" customWidth="1"/>
    <col min="7940" max="7951" width="5.25" style="2" customWidth="1"/>
    <col min="7952" max="8177" width="9" style="2"/>
    <col min="8178" max="8178" width="6.875" style="2" customWidth="1"/>
    <col min="8179" max="8179" width="6.375" style="2" customWidth="1"/>
    <col min="8180" max="8180" width="3.5" style="2" customWidth="1"/>
    <col min="8181" max="8181" width="7.5" style="2" customWidth="1"/>
    <col min="8182" max="8185" width="6.25" style="2" customWidth="1"/>
    <col min="8186" max="8186" width="3" style="2" customWidth="1"/>
    <col min="8187" max="8188" width="6.25" style="2" customWidth="1"/>
    <col min="8189" max="8190" width="9" style="2"/>
    <col min="8191" max="8195" width="6" style="2" customWidth="1"/>
    <col min="8196" max="8207" width="5.25" style="2" customWidth="1"/>
    <col min="8208" max="8433" width="9" style="2"/>
    <col min="8434" max="8434" width="6.875" style="2" customWidth="1"/>
    <col min="8435" max="8435" width="6.375" style="2" customWidth="1"/>
    <col min="8436" max="8436" width="3.5" style="2" customWidth="1"/>
    <col min="8437" max="8437" width="7.5" style="2" customWidth="1"/>
    <col min="8438" max="8441" width="6.25" style="2" customWidth="1"/>
    <col min="8442" max="8442" width="3" style="2" customWidth="1"/>
    <col min="8443" max="8444" width="6.25" style="2" customWidth="1"/>
    <col min="8445" max="8446" width="9" style="2"/>
    <col min="8447" max="8451" width="6" style="2" customWidth="1"/>
    <col min="8452" max="8463" width="5.25" style="2" customWidth="1"/>
    <col min="8464" max="8689" width="9" style="2"/>
    <col min="8690" max="8690" width="6.875" style="2" customWidth="1"/>
    <col min="8691" max="8691" width="6.375" style="2" customWidth="1"/>
    <col min="8692" max="8692" width="3.5" style="2" customWidth="1"/>
    <col min="8693" max="8693" width="7.5" style="2" customWidth="1"/>
    <col min="8694" max="8697" width="6.25" style="2" customWidth="1"/>
    <col min="8698" max="8698" width="3" style="2" customWidth="1"/>
    <col min="8699" max="8700" width="6.25" style="2" customWidth="1"/>
    <col min="8701" max="8702" width="9" style="2"/>
    <col min="8703" max="8707" width="6" style="2" customWidth="1"/>
    <col min="8708" max="8719" width="5.25" style="2" customWidth="1"/>
    <col min="8720" max="8945" width="9" style="2"/>
    <col min="8946" max="8946" width="6.875" style="2" customWidth="1"/>
    <col min="8947" max="8947" width="6.375" style="2" customWidth="1"/>
    <col min="8948" max="8948" width="3.5" style="2" customWidth="1"/>
    <col min="8949" max="8949" width="7.5" style="2" customWidth="1"/>
    <col min="8950" max="8953" width="6.25" style="2" customWidth="1"/>
    <col min="8954" max="8954" width="3" style="2" customWidth="1"/>
    <col min="8955" max="8956" width="6.25" style="2" customWidth="1"/>
    <col min="8957" max="8958" width="9" style="2"/>
    <col min="8959" max="8963" width="6" style="2" customWidth="1"/>
    <col min="8964" max="8975" width="5.25" style="2" customWidth="1"/>
    <col min="8976" max="9201" width="9" style="2"/>
    <col min="9202" max="9202" width="6.875" style="2" customWidth="1"/>
    <col min="9203" max="9203" width="6.375" style="2" customWidth="1"/>
    <col min="9204" max="9204" width="3.5" style="2" customWidth="1"/>
    <col min="9205" max="9205" width="7.5" style="2" customWidth="1"/>
    <col min="9206" max="9209" width="6.25" style="2" customWidth="1"/>
    <col min="9210" max="9210" width="3" style="2" customWidth="1"/>
    <col min="9211" max="9212" width="6.25" style="2" customWidth="1"/>
    <col min="9213" max="9214" width="9" style="2"/>
    <col min="9215" max="9219" width="6" style="2" customWidth="1"/>
    <col min="9220" max="9231" width="5.25" style="2" customWidth="1"/>
    <col min="9232" max="9457" width="9" style="2"/>
    <col min="9458" max="9458" width="6.875" style="2" customWidth="1"/>
    <col min="9459" max="9459" width="6.375" style="2" customWidth="1"/>
    <col min="9460" max="9460" width="3.5" style="2" customWidth="1"/>
    <col min="9461" max="9461" width="7.5" style="2" customWidth="1"/>
    <col min="9462" max="9465" width="6.25" style="2" customWidth="1"/>
    <col min="9466" max="9466" width="3" style="2" customWidth="1"/>
    <col min="9467" max="9468" width="6.25" style="2" customWidth="1"/>
    <col min="9469" max="9470" width="9" style="2"/>
    <col min="9471" max="9475" width="6" style="2" customWidth="1"/>
    <col min="9476" max="9487" width="5.25" style="2" customWidth="1"/>
    <col min="9488" max="9713" width="9" style="2"/>
    <col min="9714" max="9714" width="6.875" style="2" customWidth="1"/>
    <col min="9715" max="9715" width="6.375" style="2" customWidth="1"/>
    <col min="9716" max="9716" width="3.5" style="2" customWidth="1"/>
    <col min="9717" max="9717" width="7.5" style="2" customWidth="1"/>
    <col min="9718" max="9721" width="6.25" style="2" customWidth="1"/>
    <col min="9722" max="9722" width="3" style="2" customWidth="1"/>
    <col min="9723" max="9724" width="6.25" style="2" customWidth="1"/>
    <col min="9725" max="9726" width="9" style="2"/>
    <col min="9727" max="9731" width="6" style="2" customWidth="1"/>
    <col min="9732" max="9743" width="5.25" style="2" customWidth="1"/>
    <col min="9744" max="9969" width="9" style="2"/>
    <col min="9970" max="9970" width="6.875" style="2" customWidth="1"/>
    <col min="9971" max="9971" width="6.375" style="2" customWidth="1"/>
    <col min="9972" max="9972" width="3.5" style="2" customWidth="1"/>
    <col min="9973" max="9973" width="7.5" style="2" customWidth="1"/>
    <col min="9974" max="9977" width="6.25" style="2" customWidth="1"/>
    <col min="9978" max="9978" width="3" style="2" customWidth="1"/>
    <col min="9979" max="9980" width="6.25" style="2" customWidth="1"/>
    <col min="9981" max="9982" width="9" style="2"/>
    <col min="9983" max="9987" width="6" style="2" customWidth="1"/>
    <col min="9988" max="9999" width="5.25" style="2" customWidth="1"/>
    <col min="10000" max="10225" width="9" style="2"/>
    <col min="10226" max="10226" width="6.875" style="2" customWidth="1"/>
    <col min="10227" max="10227" width="6.375" style="2" customWidth="1"/>
    <col min="10228" max="10228" width="3.5" style="2" customWidth="1"/>
    <col min="10229" max="10229" width="7.5" style="2" customWidth="1"/>
    <col min="10230" max="10233" width="6.25" style="2" customWidth="1"/>
    <col min="10234" max="10234" width="3" style="2" customWidth="1"/>
    <col min="10235" max="10236" width="6.25" style="2" customWidth="1"/>
    <col min="10237" max="10238" width="9" style="2"/>
    <col min="10239" max="10243" width="6" style="2" customWidth="1"/>
    <col min="10244" max="10255" width="5.25" style="2" customWidth="1"/>
    <col min="10256" max="10481" width="9" style="2"/>
    <col min="10482" max="10482" width="6.875" style="2" customWidth="1"/>
    <col min="10483" max="10483" width="6.375" style="2" customWidth="1"/>
    <col min="10484" max="10484" width="3.5" style="2" customWidth="1"/>
    <col min="10485" max="10485" width="7.5" style="2" customWidth="1"/>
    <col min="10486" max="10489" width="6.25" style="2" customWidth="1"/>
    <col min="10490" max="10490" width="3" style="2" customWidth="1"/>
    <col min="10491" max="10492" width="6.25" style="2" customWidth="1"/>
    <col min="10493" max="10494" width="9" style="2"/>
    <col min="10495" max="10499" width="6" style="2" customWidth="1"/>
    <col min="10500" max="10511" width="5.25" style="2" customWidth="1"/>
    <col min="10512" max="10737" width="9" style="2"/>
    <col min="10738" max="10738" width="6.875" style="2" customWidth="1"/>
    <col min="10739" max="10739" width="6.375" style="2" customWidth="1"/>
    <col min="10740" max="10740" width="3.5" style="2" customWidth="1"/>
    <col min="10741" max="10741" width="7.5" style="2" customWidth="1"/>
    <col min="10742" max="10745" width="6.25" style="2" customWidth="1"/>
    <col min="10746" max="10746" width="3" style="2" customWidth="1"/>
    <col min="10747" max="10748" width="6.25" style="2" customWidth="1"/>
    <col min="10749" max="10750" width="9" style="2"/>
    <col min="10751" max="10755" width="6" style="2" customWidth="1"/>
    <col min="10756" max="10767" width="5.25" style="2" customWidth="1"/>
    <col min="10768" max="10993" width="9" style="2"/>
    <col min="10994" max="10994" width="6.875" style="2" customWidth="1"/>
    <col min="10995" max="10995" width="6.375" style="2" customWidth="1"/>
    <col min="10996" max="10996" width="3.5" style="2" customWidth="1"/>
    <col min="10997" max="10997" width="7.5" style="2" customWidth="1"/>
    <col min="10998" max="11001" width="6.25" style="2" customWidth="1"/>
    <col min="11002" max="11002" width="3" style="2" customWidth="1"/>
    <col min="11003" max="11004" width="6.25" style="2" customWidth="1"/>
    <col min="11005" max="11006" width="9" style="2"/>
    <col min="11007" max="11011" width="6" style="2" customWidth="1"/>
    <col min="11012" max="11023" width="5.25" style="2" customWidth="1"/>
    <col min="11024" max="11249" width="9" style="2"/>
    <col min="11250" max="11250" width="6.875" style="2" customWidth="1"/>
    <col min="11251" max="11251" width="6.375" style="2" customWidth="1"/>
    <col min="11252" max="11252" width="3.5" style="2" customWidth="1"/>
    <col min="11253" max="11253" width="7.5" style="2" customWidth="1"/>
    <col min="11254" max="11257" width="6.25" style="2" customWidth="1"/>
    <col min="11258" max="11258" width="3" style="2" customWidth="1"/>
    <col min="11259" max="11260" width="6.25" style="2" customWidth="1"/>
    <col min="11261" max="11262" width="9" style="2"/>
    <col min="11263" max="11267" width="6" style="2" customWidth="1"/>
    <col min="11268" max="11279" width="5.25" style="2" customWidth="1"/>
    <col min="11280" max="11505" width="9" style="2"/>
    <col min="11506" max="11506" width="6.875" style="2" customWidth="1"/>
    <col min="11507" max="11507" width="6.375" style="2" customWidth="1"/>
    <col min="11508" max="11508" width="3.5" style="2" customWidth="1"/>
    <col min="11509" max="11509" width="7.5" style="2" customWidth="1"/>
    <col min="11510" max="11513" width="6.25" style="2" customWidth="1"/>
    <col min="11514" max="11514" width="3" style="2" customWidth="1"/>
    <col min="11515" max="11516" width="6.25" style="2" customWidth="1"/>
    <col min="11517" max="11518" width="9" style="2"/>
    <col min="11519" max="11523" width="6" style="2" customWidth="1"/>
    <col min="11524" max="11535" width="5.25" style="2" customWidth="1"/>
    <col min="11536" max="11761" width="9" style="2"/>
    <col min="11762" max="11762" width="6.875" style="2" customWidth="1"/>
    <col min="11763" max="11763" width="6.375" style="2" customWidth="1"/>
    <col min="11764" max="11764" width="3.5" style="2" customWidth="1"/>
    <col min="11765" max="11765" width="7.5" style="2" customWidth="1"/>
    <col min="11766" max="11769" width="6.25" style="2" customWidth="1"/>
    <col min="11770" max="11770" width="3" style="2" customWidth="1"/>
    <col min="11771" max="11772" width="6.25" style="2" customWidth="1"/>
    <col min="11773" max="11774" width="9" style="2"/>
    <col min="11775" max="11779" width="6" style="2" customWidth="1"/>
    <col min="11780" max="11791" width="5.25" style="2" customWidth="1"/>
    <col min="11792" max="12017" width="9" style="2"/>
    <col min="12018" max="12018" width="6.875" style="2" customWidth="1"/>
    <col min="12019" max="12019" width="6.375" style="2" customWidth="1"/>
    <col min="12020" max="12020" width="3.5" style="2" customWidth="1"/>
    <col min="12021" max="12021" width="7.5" style="2" customWidth="1"/>
    <col min="12022" max="12025" width="6.25" style="2" customWidth="1"/>
    <col min="12026" max="12026" width="3" style="2" customWidth="1"/>
    <col min="12027" max="12028" width="6.25" style="2" customWidth="1"/>
    <col min="12029" max="12030" width="9" style="2"/>
    <col min="12031" max="12035" width="6" style="2" customWidth="1"/>
    <col min="12036" max="12047" width="5.25" style="2" customWidth="1"/>
    <col min="12048" max="12273" width="9" style="2"/>
    <col min="12274" max="12274" width="6.875" style="2" customWidth="1"/>
    <col min="12275" max="12275" width="6.375" style="2" customWidth="1"/>
    <col min="12276" max="12276" width="3.5" style="2" customWidth="1"/>
    <col min="12277" max="12277" width="7.5" style="2" customWidth="1"/>
    <col min="12278" max="12281" width="6.25" style="2" customWidth="1"/>
    <col min="12282" max="12282" width="3" style="2" customWidth="1"/>
    <col min="12283" max="12284" width="6.25" style="2" customWidth="1"/>
    <col min="12285" max="12286" width="9" style="2"/>
    <col min="12287" max="12291" width="6" style="2" customWidth="1"/>
    <col min="12292" max="12303" width="5.25" style="2" customWidth="1"/>
    <col min="12304" max="12529" width="9" style="2"/>
    <col min="12530" max="12530" width="6.875" style="2" customWidth="1"/>
    <col min="12531" max="12531" width="6.375" style="2" customWidth="1"/>
    <col min="12532" max="12532" width="3.5" style="2" customWidth="1"/>
    <col min="12533" max="12533" width="7.5" style="2" customWidth="1"/>
    <col min="12534" max="12537" width="6.25" style="2" customWidth="1"/>
    <col min="12538" max="12538" width="3" style="2" customWidth="1"/>
    <col min="12539" max="12540" width="6.25" style="2" customWidth="1"/>
    <col min="12541" max="12542" width="9" style="2"/>
    <col min="12543" max="12547" width="6" style="2" customWidth="1"/>
    <col min="12548" max="12559" width="5.25" style="2" customWidth="1"/>
    <col min="12560" max="12785" width="9" style="2"/>
    <col min="12786" max="12786" width="6.875" style="2" customWidth="1"/>
    <col min="12787" max="12787" width="6.375" style="2" customWidth="1"/>
    <col min="12788" max="12788" width="3.5" style="2" customWidth="1"/>
    <col min="12789" max="12789" width="7.5" style="2" customWidth="1"/>
    <col min="12790" max="12793" width="6.25" style="2" customWidth="1"/>
    <col min="12794" max="12794" width="3" style="2" customWidth="1"/>
    <col min="12795" max="12796" width="6.25" style="2" customWidth="1"/>
    <col min="12797" max="12798" width="9" style="2"/>
    <col min="12799" max="12803" width="6" style="2" customWidth="1"/>
    <col min="12804" max="12815" width="5.25" style="2" customWidth="1"/>
    <col min="12816" max="13041" width="9" style="2"/>
    <col min="13042" max="13042" width="6.875" style="2" customWidth="1"/>
    <col min="13043" max="13043" width="6.375" style="2" customWidth="1"/>
    <col min="13044" max="13044" width="3.5" style="2" customWidth="1"/>
    <col min="13045" max="13045" width="7.5" style="2" customWidth="1"/>
    <col min="13046" max="13049" width="6.25" style="2" customWidth="1"/>
    <col min="13050" max="13050" width="3" style="2" customWidth="1"/>
    <col min="13051" max="13052" width="6.25" style="2" customWidth="1"/>
    <col min="13053" max="13054" width="9" style="2"/>
    <col min="13055" max="13059" width="6" style="2" customWidth="1"/>
    <col min="13060" max="13071" width="5.25" style="2" customWidth="1"/>
    <col min="13072" max="13297" width="9" style="2"/>
    <col min="13298" max="13298" width="6.875" style="2" customWidth="1"/>
    <col min="13299" max="13299" width="6.375" style="2" customWidth="1"/>
    <col min="13300" max="13300" width="3.5" style="2" customWidth="1"/>
    <col min="13301" max="13301" width="7.5" style="2" customWidth="1"/>
    <col min="13302" max="13305" width="6.25" style="2" customWidth="1"/>
    <col min="13306" max="13306" width="3" style="2" customWidth="1"/>
    <col min="13307" max="13308" width="6.25" style="2" customWidth="1"/>
    <col min="13309" max="13310" width="9" style="2"/>
    <col min="13311" max="13315" width="6" style="2" customWidth="1"/>
    <col min="13316" max="13327" width="5.25" style="2" customWidth="1"/>
    <col min="13328" max="13553" width="9" style="2"/>
    <col min="13554" max="13554" width="6.875" style="2" customWidth="1"/>
    <col min="13555" max="13555" width="6.375" style="2" customWidth="1"/>
    <col min="13556" max="13556" width="3.5" style="2" customWidth="1"/>
    <col min="13557" max="13557" width="7.5" style="2" customWidth="1"/>
    <col min="13558" max="13561" width="6.25" style="2" customWidth="1"/>
    <col min="13562" max="13562" width="3" style="2" customWidth="1"/>
    <col min="13563" max="13564" width="6.25" style="2" customWidth="1"/>
    <col min="13565" max="13566" width="9" style="2"/>
    <col min="13567" max="13571" width="6" style="2" customWidth="1"/>
    <col min="13572" max="13583" width="5.25" style="2" customWidth="1"/>
    <col min="13584" max="13809" width="9" style="2"/>
    <col min="13810" max="13810" width="6.875" style="2" customWidth="1"/>
    <col min="13811" max="13811" width="6.375" style="2" customWidth="1"/>
    <col min="13812" max="13812" width="3.5" style="2" customWidth="1"/>
    <col min="13813" max="13813" width="7.5" style="2" customWidth="1"/>
    <col min="13814" max="13817" width="6.25" style="2" customWidth="1"/>
    <col min="13818" max="13818" width="3" style="2" customWidth="1"/>
    <col min="13819" max="13820" width="6.25" style="2" customWidth="1"/>
    <col min="13821" max="13822" width="9" style="2"/>
    <col min="13823" max="13827" width="6" style="2" customWidth="1"/>
    <col min="13828" max="13839" width="5.25" style="2" customWidth="1"/>
    <col min="13840" max="14065" width="9" style="2"/>
    <col min="14066" max="14066" width="6.875" style="2" customWidth="1"/>
    <col min="14067" max="14067" width="6.375" style="2" customWidth="1"/>
    <col min="14068" max="14068" width="3.5" style="2" customWidth="1"/>
    <col min="14069" max="14069" width="7.5" style="2" customWidth="1"/>
    <col min="14070" max="14073" width="6.25" style="2" customWidth="1"/>
    <col min="14074" max="14074" width="3" style="2" customWidth="1"/>
    <col min="14075" max="14076" width="6.25" style="2" customWidth="1"/>
    <col min="14077" max="14078" width="9" style="2"/>
    <col min="14079" max="14083" width="6" style="2" customWidth="1"/>
    <col min="14084" max="14095" width="5.25" style="2" customWidth="1"/>
    <col min="14096" max="14321" width="9" style="2"/>
    <col min="14322" max="14322" width="6.875" style="2" customWidth="1"/>
    <col min="14323" max="14323" width="6.375" style="2" customWidth="1"/>
    <col min="14324" max="14324" width="3.5" style="2" customWidth="1"/>
    <col min="14325" max="14325" width="7.5" style="2" customWidth="1"/>
    <col min="14326" max="14329" width="6.25" style="2" customWidth="1"/>
    <col min="14330" max="14330" width="3" style="2" customWidth="1"/>
    <col min="14331" max="14332" width="6.25" style="2" customWidth="1"/>
    <col min="14333" max="14334" width="9" style="2"/>
    <col min="14335" max="14339" width="6" style="2" customWidth="1"/>
    <col min="14340" max="14351" width="5.25" style="2" customWidth="1"/>
    <col min="14352" max="14577" width="9" style="2"/>
    <col min="14578" max="14578" width="6.875" style="2" customWidth="1"/>
    <col min="14579" max="14579" width="6.375" style="2" customWidth="1"/>
    <col min="14580" max="14580" width="3.5" style="2" customWidth="1"/>
    <col min="14581" max="14581" width="7.5" style="2" customWidth="1"/>
    <col min="14582" max="14585" width="6.25" style="2" customWidth="1"/>
    <col min="14586" max="14586" width="3" style="2" customWidth="1"/>
    <col min="14587" max="14588" width="6.25" style="2" customWidth="1"/>
    <col min="14589" max="14590" width="9" style="2"/>
    <col min="14591" max="14595" width="6" style="2" customWidth="1"/>
    <col min="14596" max="14607" width="5.25" style="2" customWidth="1"/>
    <col min="14608" max="14833" width="9" style="2"/>
    <col min="14834" max="14834" width="6.875" style="2" customWidth="1"/>
    <col min="14835" max="14835" width="6.375" style="2" customWidth="1"/>
    <col min="14836" max="14836" width="3.5" style="2" customWidth="1"/>
    <col min="14837" max="14837" width="7.5" style="2" customWidth="1"/>
    <col min="14838" max="14841" width="6.25" style="2" customWidth="1"/>
    <col min="14842" max="14842" width="3" style="2" customWidth="1"/>
    <col min="14843" max="14844" width="6.25" style="2" customWidth="1"/>
    <col min="14845" max="14846" width="9" style="2"/>
    <col min="14847" max="14851" width="6" style="2" customWidth="1"/>
    <col min="14852" max="14863" width="5.25" style="2" customWidth="1"/>
    <col min="14864" max="15089" width="9" style="2"/>
    <col min="15090" max="15090" width="6.875" style="2" customWidth="1"/>
    <col min="15091" max="15091" width="6.375" style="2" customWidth="1"/>
    <col min="15092" max="15092" width="3.5" style="2" customWidth="1"/>
    <col min="15093" max="15093" width="7.5" style="2" customWidth="1"/>
    <col min="15094" max="15097" width="6.25" style="2" customWidth="1"/>
    <col min="15098" max="15098" width="3" style="2" customWidth="1"/>
    <col min="15099" max="15100" width="6.25" style="2" customWidth="1"/>
    <col min="15101" max="15102" width="9" style="2"/>
    <col min="15103" max="15107" width="6" style="2" customWidth="1"/>
    <col min="15108" max="15119" width="5.25" style="2" customWidth="1"/>
    <col min="15120" max="15345" width="9" style="2"/>
    <col min="15346" max="15346" width="6.875" style="2" customWidth="1"/>
    <col min="15347" max="15347" width="6.375" style="2" customWidth="1"/>
    <col min="15348" max="15348" width="3.5" style="2" customWidth="1"/>
    <col min="15349" max="15349" width="7.5" style="2" customWidth="1"/>
    <col min="15350" max="15353" width="6.25" style="2" customWidth="1"/>
    <col min="15354" max="15354" width="3" style="2" customWidth="1"/>
    <col min="15355" max="15356" width="6.25" style="2" customWidth="1"/>
    <col min="15357" max="15358" width="9" style="2"/>
    <col min="15359" max="15363" width="6" style="2" customWidth="1"/>
    <col min="15364" max="15375" width="5.25" style="2" customWidth="1"/>
    <col min="15376" max="15601" width="9" style="2"/>
    <col min="15602" max="15602" width="6.875" style="2" customWidth="1"/>
    <col min="15603" max="15603" width="6.375" style="2" customWidth="1"/>
    <col min="15604" max="15604" width="3.5" style="2" customWidth="1"/>
    <col min="15605" max="15605" width="7.5" style="2" customWidth="1"/>
    <col min="15606" max="15609" width="6.25" style="2" customWidth="1"/>
    <col min="15610" max="15610" width="3" style="2" customWidth="1"/>
    <col min="15611" max="15612" width="6.25" style="2" customWidth="1"/>
    <col min="15613" max="15614" width="9" style="2"/>
    <col min="15615" max="15619" width="6" style="2" customWidth="1"/>
    <col min="15620" max="15631" width="5.25" style="2" customWidth="1"/>
    <col min="15632" max="15857" width="9" style="2"/>
    <col min="15858" max="15858" width="6.875" style="2" customWidth="1"/>
    <col min="15859" max="15859" width="6.375" style="2" customWidth="1"/>
    <col min="15860" max="15860" width="3.5" style="2" customWidth="1"/>
    <col min="15861" max="15861" width="7.5" style="2" customWidth="1"/>
    <col min="15862" max="15865" width="6.25" style="2" customWidth="1"/>
    <col min="15866" max="15866" width="3" style="2" customWidth="1"/>
    <col min="15867" max="15868" width="6.25" style="2" customWidth="1"/>
    <col min="15869" max="15870" width="9" style="2"/>
    <col min="15871" max="15875" width="6" style="2" customWidth="1"/>
    <col min="15876" max="15887" width="5.25" style="2" customWidth="1"/>
    <col min="15888" max="16113" width="9" style="2"/>
    <col min="16114" max="16114" width="6.875" style="2" customWidth="1"/>
    <col min="16115" max="16115" width="6.375" style="2" customWidth="1"/>
    <col min="16116" max="16116" width="3.5" style="2" customWidth="1"/>
    <col min="16117" max="16117" width="7.5" style="2" customWidth="1"/>
    <col min="16118" max="16121" width="6.25" style="2" customWidth="1"/>
    <col min="16122" max="16122" width="3" style="2" customWidth="1"/>
    <col min="16123" max="16124" width="6.25" style="2" customWidth="1"/>
    <col min="16125" max="16126" width="9" style="2"/>
    <col min="16127" max="16131" width="6" style="2" customWidth="1"/>
    <col min="16132" max="16143" width="5.25" style="2" customWidth="1"/>
    <col min="16144" max="16384" width="9" style="2"/>
  </cols>
  <sheetData>
    <row r="1" spans="1:15" ht="13.5">
      <c r="A1" s="1"/>
    </row>
    <row r="2" spans="1:15" ht="17.25">
      <c r="A2" s="5"/>
      <c r="E2" s="6"/>
      <c r="F2" s="6"/>
      <c r="G2" s="52"/>
    </row>
    <row r="3" spans="1:15">
      <c r="A3" s="2" t="s">
        <v>1</v>
      </c>
      <c r="B3" s="63">
        <v>11061.953210073718</v>
      </c>
      <c r="D3" s="8"/>
      <c r="F3" s="43"/>
      <c r="G3" s="52"/>
    </row>
    <row r="4" spans="1:15">
      <c r="A4" s="2" t="s">
        <v>3</v>
      </c>
      <c r="B4" s="2">
        <v>0.62271396769194598</v>
      </c>
      <c r="F4" s="43"/>
      <c r="G4" s="52"/>
    </row>
    <row r="5" spans="1:15">
      <c r="A5" s="2" t="s">
        <v>71</v>
      </c>
      <c r="B5" s="2">
        <v>2</v>
      </c>
      <c r="F5" s="49"/>
      <c r="G5" s="52"/>
      <c r="J5" s="31"/>
      <c r="M5" s="12"/>
      <c r="O5" s="13"/>
    </row>
    <row r="6" spans="1:15">
      <c r="E6" s="43"/>
      <c r="F6" s="43"/>
      <c r="G6" s="52"/>
      <c r="J6" s="32"/>
    </row>
    <row r="7" spans="1:15" ht="13.5" customHeight="1">
      <c r="E7" s="45"/>
      <c r="F7" s="45"/>
      <c r="G7" s="52"/>
    </row>
    <row r="8" spans="1:15">
      <c r="E8" s="50"/>
      <c r="F8" s="50"/>
      <c r="G8" s="52"/>
      <c r="J8" s="15"/>
    </row>
    <row r="9" spans="1:15">
      <c r="E9" s="50"/>
      <c r="F9" s="50"/>
      <c r="G9" s="46"/>
      <c r="J9" s="15"/>
    </row>
    <row r="10" spans="1:15">
      <c r="E10" s="50"/>
      <c r="F10" s="50"/>
      <c r="G10" s="46"/>
      <c r="J10" s="15"/>
    </row>
    <row r="11" spans="1:15">
      <c r="E11" s="20"/>
      <c r="F11" s="20"/>
      <c r="J11" s="15"/>
      <c r="K11" s="21" t="s">
        <v>120</v>
      </c>
    </row>
    <row r="12" spans="1:15" ht="13.5" customHeight="1">
      <c r="A12" s="2" t="s">
        <v>15</v>
      </c>
      <c r="B12" s="2">
        <v>25</v>
      </c>
      <c r="E12" s="20"/>
      <c r="F12" s="20"/>
      <c r="G12" s="2"/>
      <c r="H12" s="21" t="s">
        <v>75</v>
      </c>
      <c r="J12" s="2" t="s">
        <v>73</v>
      </c>
      <c r="K12" s="2" t="s">
        <v>74</v>
      </c>
    </row>
    <row r="13" spans="1:15">
      <c r="D13" s="2" t="s">
        <v>19</v>
      </c>
      <c r="E13" s="21" t="s">
        <v>20</v>
      </c>
      <c r="F13" s="21"/>
      <c r="G13" s="22" t="s">
        <v>21</v>
      </c>
      <c r="H13" s="22" t="s">
        <v>21</v>
      </c>
      <c r="I13" s="25" t="s">
        <v>72</v>
      </c>
      <c r="J13" s="53" t="s">
        <v>35</v>
      </c>
      <c r="K13" s="53" t="s">
        <v>35</v>
      </c>
      <c r="L13" s="25"/>
    </row>
    <row r="14" spans="1:15" ht="13.5">
      <c r="C14" s="2">
        <v>0</v>
      </c>
      <c r="D14" s="26">
        <f>鶏モデル!D14</f>
        <v>46174</v>
      </c>
      <c r="E14" s="41">
        <f ca="1">鶏モデル!E14</f>
        <v>21.5</v>
      </c>
      <c r="F14" s="27"/>
      <c r="G14" s="3">
        <f ca="1">EXP($B$3*(E14-25)/(1.987*(273+E14)*298))</f>
        <v>0.80089593438380513</v>
      </c>
      <c r="H14" s="3">
        <f>IF(鶏硝化判定!P14&gt;鶏硝化判定!$P$6,鶏硝化モデル!G14,0)</f>
        <v>0</v>
      </c>
      <c r="I14" s="3"/>
      <c r="J14" s="16">
        <v>0</v>
      </c>
      <c r="K14" s="16">
        <f>J14*2</f>
        <v>0</v>
      </c>
      <c r="L14" s="16"/>
    </row>
    <row r="15" spans="1:15" ht="13.5">
      <c r="C15" s="2">
        <v>1</v>
      </c>
      <c r="D15" s="26">
        <f>鶏モデル!D15</f>
        <v>46175</v>
      </c>
      <c r="E15" s="41">
        <f ca="1">鶏モデル!E15</f>
        <v>21.6</v>
      </c>
      <c r="F15" s="27"/>
      <c r="G15" s="3">
        <f t="shared" ref="G15:G78" ca="1" si="0">EXP($B$3*(E15-25)/(1.987*(273+E15)*298))</f>
        <v>0.80605161640994427</v>
      </c>
      <c r="H15" s="3">
        <f ca="1">IF(鶏硝化判定!P15&gt;鶏硝化判定!$P$6,鶏硝化モデル!G15,0)</f>
        <v>0</v>
      </c>
      <c r="I15" s="16">
        <f>H14</f>
        <v>0</v>
      </c>
      <c r="J15" s="16">
        <f>I15*$B$4</f>
        <v>0</v>
      </c>
      <c r="K15" s="16">
        <f t="shared" ref="K15:K78" si="1">J15*2</f>
        <v>0</v>
      </c>
      <c r="L15" s="16"/>
    </row>
    <row r="16" spans="1:15" ht="13.5">
      <c r="C16" s="2">
        <v>2</v>
      </c>
      <c r="D16" s="26">
        <f>鶏モデル!D16</f>
        <v>46176</v>
      </c>
      <c r="E16" s="41">
        <f ca="1">鶏モデル!E16</f>
        <v>21.7</v>
      </c>
      <c r="F16" s="27"/>
      <c r="G16" s="3">
        <f t="shared" ca="1" si="0"/>
        <v>0.81123695482591218</v>
      </c>
      <c r="H16" s="3">
        <f ca="1">IF(鶏硝化判定!P16&gt;鶏硝化判定!$P$6,鶏硝化モデル!G16,0)</f>
        <v>0</v>
      </c>
      <c r="I16" s="16">
        <f ca="1">I15+H15</f>
        <v>0</v>
      </c>
      <c r="J16" s="16">
        <f t="shared" ref="J16:J79" ca="1" si="2">I16*$B$4</f>
        <v>0</v>
      </c>
      <c r="K16" s="16">
        <f t="shared" ca="1" si="1"/>
        <v>0</v>
      </c>
      <c r="L16" s="16"/>
    </row>
    <row r="17" spans="3:12" ht="13.5">
      <c r="C17" s="2">
        <v>3</v>
      </c>
      <c r="D17" s="26">
        <f>鶏モデル!D17</f>
        <v>46177</v>
      </c>
      <c r="E17" s="41">
        <f ca="1">鶏モデル!E17</f>
        <v>21.8</v>
      </c>
      <c r="F17" s="27"/>
      <c r="G17" s="3">
        <f t="shared" ca="1" si="0"/>
        <v>0.81645209872261937</v>
      </c>
      <c r="H17" s="3">
        <f ca="1">IF(鶏硝化判定!P17&gt;鶏硝化判定!$P$6,鶏硝化モデル!G17,0)</f>
        <v>0</v>
      </c>
      <c r="I17" s="16">
        <f ca="1">I16+H16</f>
        <v>0</v>
      </c>
      <c r="J17" s="16">
        <f t="shared" ca="1" si="2"/>
        <v>0</v>
      </c>
      <c r="K17" s="16">
        <f t="shared" ca="1" si="1"/>
        <v>0</v>
      </c>
      <c r="L17" s="16"/>
    </row>
    <row r="18" spans="3:12" ht="13.5">
      <c r="C18" s="2">
        <v>4</v>
      </c>
      <c r="D18" s="26">
        <f>鶏モデル!D18</f>
        <v>46178</v>
      </c>
      <c r="E18" s="41">
        <f ca="1">鶏モデル!E18</f>
        <v>22</v>
      </c>
      <c r="F18" s="27"/>
      <c r="G18" s="3">
        <f t="shared" ca="1" si="0"/>
        <v>0.82697240248879778</v>
      </c>
      <c r="H18" s="3">
        <f ca="1">IF(鶏硝化判定!P18&gt;鶏硝化判定!$P$6,鶏硝化モデル!G18,0)</f>
        <v>0</v>
      </c>
      <c r="I18" s="16">
        <f t="shared" ref="I18:I79" ca="1" si="3">I17+H17</f>
        <v>0</v>
      </c>
      <c r="J18" s="16">
        <f t="shared" ca="1" si="2"/>
        <v>0</v>
      </c>
      <c r="K18" s="16">
        <f t="shared" ca="1" si="1"/>
        <v>0</v>
      </c>
      <c r="L18" s="16"/>
    </row>
    <row r="19" spans="3:12" ht="13.5">
      <c r="C19" s="2">
        <v>5</v>
      </c>
      <c r="D19" s="26">
        <f>鶏モデル!D19</f>
        <v>46179</v>
      </c>
      <c r="E19" s="41">
        <f ca="1">鶏モデル!E19</f>
        <v>22.1</v>
      </c>
      <c r="F19" s="27"/>
      <c r="G19" s="3">
        <f t="shared" ca="1" si="0"/>
        <v>0.83227786371340595</v>
      </c>
      <c r="H19" s="3">
        <f ca="1">IF(鶏硝化判定!P19&gt;鶏硝化判定!$P$6,鶏硝化モデル!G19,0)</f>
        <v>0</v>
      </c>
      <c r="I19" s="16">
        <f t="shared" ca="1" si="3"/>
        <v>0</v>
      </c>
      <c r="J19" s="16">
        <f t="shared" ca="1" si="2"/>
        <v>0</v>
      </c>
      <c r="K19" s="16">
        <f t="shared" ca="1" si="1"/>
        <v>0</v>
      </c>
      <c r="L19" s="16"/>
    </row>
    <row r="20" spans="3:12" ht="13.5">
      <c r="C20" s="2">
        <v>6</v>
      </c>
      <c r="D20" s="26">
        <f>鶏モデル!D20</f>
        <v>46180</v>
      </c>
      <c r="E20" s="41">
        <f ca="1">鶏モデル!E20</f>
        <v>22.2</v>
      </c>
      <c r="F20" s="27"/>
      <c r="G20" s="3">
        <f t="shared" ca="1" si="0"/>
        <v>0.83761373313331211</v>
      </c>
      <c r="H20" s="3">
        <f ca="1">IF(鶏硝化判定!P20&gt;鶏硝化判定!$P$6,鶏硝化モデル!G20,0)</f>
        <v>0</v>
      </c>
      <c r="I20" s="16">
        <f ca="1">I19+H19</f>
        <v>0</v>
      </c>
      <c r="J20" s="16">
        <f t="shared" ca="1" si="2"/>
        <v>0</v>
      </c>
      <c r="K20" s="16">
        <f t="shared" ca="1" si="1"/>
        <v>0</v>
      </c>
      <c r="L20" s="16"/>
    </row>
    <row r="21" spans="3:12" ht="13.5">
      <c r="C21" s="2">
        <v>7</v>
      </c>
      <c r="D21" s="26">
        <f>鶏モデル!D21</f>
        <v>46181</v>
      </c>
      <c r="E21" s="41">
        <f ca="1">鶏モデル!E21</f>
        <v>22.3</v>
      </c>
      <c r="F21" s="27"/>
      <c r="G21" s="3">
        <f t="shared" ca="1" si="0"/>
        <v>0.84298016302559964</v>
      </c>
      <c r="H21" s="3">
        <f ca="1">IF(鶏硝化判定!P21&gt;鶏硝化判定!$P$6,鶏硝化モデル!G21,0)</f>
        <v>0</v>
      </c>
      <c r="I21" s="16">
        <f t="shared" ca="1" si="3"/>
        <v>0</v>
      </c>
      <c r="J21" s="16">
        <f t="shared" ca="1" si="2"/>
        <v>0</v>
      </c>
      <c r="K21" s="16">
        <f t="shared" ca="1" si="1"/>
        <v>0</v>
      </c>
      <c r="L21" s="16"/>
    </row>
    <row r="22" spans="3:12" ht="13.5">
      <c r="C22" s="2">
        <v>8</v>
      </c>
      <c r="D22" s="26">
        <f>鶏モデル!D22</f>
        <v>46182</v>
      </c>
      <c r="E22" s="41">
        <f ca="1">鶏モデル!E22</f>
        <v>22.4</v>
      </c>
      <c r="F22" s="27"/>
      <c r="G22" s="3">
        <f t="shared" ca="1" si="0"/>
        <v>0.8483773063110307</v>
      </c>
      <c r="H22" s="3">
        <f ca="1">IF(鶏硝化判定!P22&gt;鶏硝化判定!$P$6,鶏硝化モデル!G22,0)</f>
        <v>0.8483773063110307</v>
      </c>
      <c r="I22" s="16">
        <f t="shared" ca="1" si="3"/>
        <v>0</v>
      </c>
      <c r="J22" s="16">
        <f t="shared" ca="1" si="2"/>
        <v>0</v>
      </c>
      <c r="K22" s="16">
        <f t="shared" ca="1" si="1"/>
        <v>0</v>
      </c>
      <c r="L22" s="16"/>
    </row>
    <row r="23" spans="3:12" ht="13.5">
      <c r="C23" s="2">
        <v>9</v>
      </c>
      <c r="D23" s="26">
        <f>鶏モデル!D23</f>
        <v>46183</v>
      </c>
      <c r="E23" s="41">
        <f ca="1">鶏モデル!E23</f>
        <v>22.5</v>
      </c>
      <c r="F23" s="27"/>
      <c r="G23" s="3">
        <f t="shared" ca="1" si="0"/>
        <v>0.85380531655620873</v>
      </c>
      <c r="H23" s="3">
        <f ca="1">IF(鶏硝化判定!P23&gt;鶏硝化判定!$P$6,鶏硝化モデル!G23,0)</f>
        <v>0.85380531655620873</v>
      </c>
      <c r="I23" s="16">
        <f t="shared" ca="1" si="3"/>
        <v>0.8483773063110307</v>
      </c>
      <c r="J23" s="16">
        <f t="shared" ca="1" si="2"/>
        <v>0.52829639851274734</v>
      </c>
      <c r="K23" s="16">
        <f t="shared" ca="1" si="1"/>
        <v>1.0565927970254947</v>
      </c>
      <c r="L23" s="16"/>
    </row>
    <row r="24" spans="3:12" ht="13.5">
      <c r="C24" s="2">
        <v>10</v>
      </c>
      <c r="D24" s="26">
        <f>鶏モデル!D24</f>
        <v>46184</v>
      </c>
      <c r="E24" s="41">
        <f ca="1">鶏モデル!E24</f>
        <v>22.6</v>
      </c>
      <c r="F24" s="27"/>
      <c r="G24" s="3">
        <f t="shared" ca="1" si="0"/>
        <v>0.85926434797574158</v>
      </c>
      <c r="H24" s="3">
        <f ca="1">IF(鶏硝化判定!P24&gt;鶏硝化判定!$P$6,鶏硝化モデル!G24,0)</f>
        <v>0.85926434797574158</v>
      </c>
      <c r="I24" s="16">
        <f t="shared" ca="1" si="3"/>
        <v>1.7021826228672394</v>
      </c>
      <c r="J24" s="16">
        <f t="shared" ca="1" si="2"/>
        <v>1.059972894821942</v>
      </c>
      <c r="K24" s="16">
        <f t="shared" ca="1" si="1"/>
        <v>2.119945789643884</v>
      </c>
      <c r="L24" s="16"/>
    </row>
    <row r="25" spans="3:12" ht="13.5">
      <c r="C25" s="2">
        <v>11</v>
      </c>
      <c r="D25" s="26">
        <f>鶏モデル!D25</f>
        <v>46185</v>
      </c>
      <c r="E25" s="41">
        <f ca="1">鶏モデル!E25</f>
        <v>22.7</v>
      </c>
      <c r="F25" s="27"/>
      <c r="G25" s="3">
        <f t="shared" ca="1" si="0"/>
        <v>0.86475455543441282</v>
      </c>
      <c r="H25" s="3">
        <f ca="1">IF(鶏硝化判定!P25&gt;鶏硝化判定!$P$6,鶏硝化モデル!G25,0)</f>
        <v>0.86475455543441282</v>
      </c>
      <c r="I25" s="16">
        <f t="shared" ca="1" si="3"/>
        <v>2.5614469708429812</v>
      </c>
      <c r="J25" s="16">
        <f t="shared" ca="1" si="2"/>
        <v>1.5950488062461492</v>
      </c>
      <c r="K25" s="16">
        <f t="shared" ca="1" si="1"/>
        <v>3.1900976124922984</v>
      </c>
      <c r="L25" s="16"/>
    </row>
    <row r="26" spans="3:12" ht="13.5">
      <c r="C26" s="2">
        <v>12</v>
      </c>
      <c r="D26" s="26">
        <f>鶏モデル!D26</f>
        <v>46186</v>
      </c>
      <c r="E26" s="41">
        <f ca="1">鶏モデル!E26</f>
        <v>22.8</v>
      </c>
      <c r="F26" s="27"/>
      <c r="G26" s="3">
        <f t="shared" ca="1" si="0"/>
        <v>0.87027609444935705</v>
      </c>
      <c r="H26" s="3">
        <f ca="1">IF(鶏硝化判定!P26&gt;鶏硝化判定!$P$6,鶏硝化モデル!G26,0)</f>
        <v>0.87027609444935705</v>
      </c>
      <c r="I26" s="16">
        <f t="shared" ca="1" si="3"/>
        <v>3.4262015262773939</v>
      </c>
      <c r="J26" s="16">
        <f t="shared" ca="1" si="2"/>
        <v>2.1335435465403969</v>
      </c>
      <c r="K26" s="16">
        <f t="shared" ca="1" si="1"/>
        <v>4.2670870930807938</v>
      </c>
      <c r="L26" s="16"/>
    </row>
    <row r="27" spans="3:12" ht="13.5">
      <c r="C27" s="2">
        <v>13</v>
      </c>
      <c r="D27" s="26">
        <f>鶏モデル!D27</f>
        <v>46187</v>
      </c>
      <c r="E27" s="41">
        <f ca="1">鶏モデル!E27</f>
        <v>23</v>
      </c>
      <c r="F27" s="27"/>
      <c r="G27" s="3">
        <f t="shared" ca="1" si="0"/>
        <v>0.88141379249143958</v>
      </c>
      <c r="H27" s="3">
        <f ca="1">IF(鶏硝化判定!P27&gt;鶏硝化判定!$P$6,鶏硝化モデル!G27,0)</f>
        <v>0.88141379249143958</v>
      </c>
      <c r="I27" s="16">
        <f t="shared" ca="1" si="3"/>
        <v>4.2964776207267512</v>
      </c>
      <c r="J27" s="16">
        <f t="shared" ca="1" si="2"/>
        <v>2.675476626302407</v>
      </c>
      <c r="K27" s="16">
        <f t="shared" ca="1" si="1"/>
        <v>5.350953252604814</v>
      </c>
      <c r="L27" s="16"/>
    </row>
    <row r="28" spans="3:12" ht="13.5">
      <c r="C28" s="2">
        <v>14</v>
      </c>
      <c r="D28" s="26">
        <f>鶏モデル!D28</f>
        <v>46188</v>
      </c>
      <c r="E28" s="41">
        <f ca="1">鶏モデル!E28</f>
        <v>23.1</v>
      </c>
      <c r="F28" s="27"/>
      <c r="G28" s="3">
        <f t="shared" ca="1" si="0"/>
        <v>0.88703026583424627</v>
      </c>
      <c r="H28" s="3">
        <f ca="1">IF(鶏硝化判定!P28&gt;鶏硝化判定!$P$6,鶏硝化モデル!G28,0)</f>
        <v>0.88703026583424627</v>
      </c>
      <c r="I28" s="16">
        <f t="shared" ca="1" si="3"/>
        <v>5.177891413218191</v>
      </c>
      <c r="J28" s="16">
        <f t="shared" ca="1" si="2"/>
        <v>3.2243453062031571</v>
      </c>
      <c r="K28" s="16">
        <f t="shared" ca="1" si="1"/>
        <v>6.4486906124063141</v>
      </c>
    </row>
    <row r="29" spans="3:12" ht="13.5">
      <c r="C29" s="2">
        <v>15</v>
      </c>
      <c r="D29" s="26">
        <f>鶏モデル!D29</f>
        <v>46189</v>
      </c>
      <c r="E29" s="41">
        <f ca="1">鶏モデル!E29</f>
        <v>23.2</v>
      </c>
      <c r="F29" s="27"/>
      <c r="G29" s="3">
        <f t="shared" ca="1" si="0"/>
        <v>0.8926786993690472</v>
      </c>
      <c r="H29" s="3">
        <f ca="1">IF(鶏硝化判定!P29&gt;鶏硝化判定!$P$6,鶏硝化モデル!G29,0)</f>
        <v>0.8926786993690472</v>
      </c>
      <c r="I29" s="16">
        <f t="shared" ca="1" si="3"/>
        <v>6.0649216790524374</v>
      </c>
      <c r="J29" s="16">
        <f t="shared" ca="1" si="2"/>
        <v>3.7767114425036423</v>
      </c>
      <c r="K29" s="16">
        <f t="shared" ca="1" si="1"/>
        <v>7.5534228850072846</v>
      </c>
    </row>
    <row r="30" spans="3:12" ht="13.5">
      <c r="C30" s="2">
        <v>16</v>
      </c>
      <c r="D30" s="26">
        <f>鶏モデル!D30</f>
        <v>46190</v>
      </c>
      <c r="E30" s="41">
        <f ca="1">鶏モデル!E30</f>
        <v>23.3</v>
      </c>
      <c r="F30" s="27"/>
      <c r="G30" s="3">
        <f t="shared" ca="1" si="0"/>
        <v>0.8983592519075333</v>
      </c>
      <c r="H30" s="3">
        <f ca="1">IF(鶏硝化判定!P30&gt;鶏硝化判定!$P$6,鶏硝化モデル!G30,0)</f>
        <v>0.8983592519075333</v>
      </c>
      <c r="I30" s="16">
        <f t="shared" ca="1" si="3"/>
        <v>6.9576003784214846</v>
      </c>
      <c r="J30" s="16">
        <f t="shared" ca="1" si="2"/>
        <v>4.3325949372618275</v>
      </c>
      <c r="K30" s="16">
        <f t="shared" ca="1" si="1"/>
        <v>8.6651898745236551</v>
      </c>
    </row>
    <row r="31" spans="3:12" ht="13.5">
      <c r="C31" s="2">
        <v>17</v>
      </c>
      <c r="D31" s="26">
        <f>鶏モデル!D31</f>
        <v>46191</v>
      </c>
      <c r="E31" s="41">
        <f ca="1">鶏モデル!E31</f>
        <v>23.4</v>
      </c>
      <c r="F31" s="27"/>
      <c r="G31" s="3">
        <f t="shared" ca="1" si="0"/>
        <v>0.90407208292690122</v>
      </c>
      <c r="H31" s="3">
        <f ca="1">IF(鶏硝化判定!P31&gt;鶏硝化判定!$P$6,鶏硝化モデル!G31,0)</f>
        <v>0.90407208292690122</v>
      </c>
      <c r="I31" s="16">
        <f t="shared" ca="1" si="3"/>
        <v>7.8559596303290178</v>
      </c>
      <c r="J31" s="16">
        <f t="shared" ca="1" si="2"/>
        <v>4.8920157914299356</v>
      </c>
      <c r="K31" s="16">
        <f t="shared" ca="1" si="1"/>
        <v>9.7840315828598712</v>
      </c>
    </row>
    <row r="32" spans="3:12" ht="13.5">
      <c r="C32" s="2">
        <v>18</v>
      </c>
      <c r="D32" s="26">
        <f>鶏モデル!D32</f>
        <v>46192</v>
      </c>
      <c r="E32" s="41">
        <f ca="1">鶏モデル!E32</f>
        <v>23.5</v>
      </c>
      <c r="F32" s="27"/>
      <c r="G32" s="3">
        <f t="shared" ca="1" si="0"/>
        <v>0.90981735257206631</v>
      </c>
      <c r="H32" s="3">
        <f ca="1">IF(鶏硝化判定!P32&gt;鶏硝化判定!$P$6,鶏硝化モデル!G32,0)</f>
        <v>0.90981735257206631</v>
      </c>
      <c r="I32" s="16">
        <f t="shared" ca="1" si="3"/>
        <v>8.7600317132559198</v>
      </c>
      <c r="J32" s="16">
        <f t="shared" ca="1" si="2"/>
        <v>5.4549941052688693</v>
      </c>
      <c r="K32" s="16">
        <f t="shared" ca="1" si="1"/>
        <v>10.909988210537739</v>
      </c>
    </row>
    <row r="33" spans="3:12" ht="13.5">
      <c r="C33" s="2">
        <v>19</v>
      </c>
      <c r="D33" s="26">
        <f>鶏モデル!D33</f>
        <v>46193</v>
      </c>
      <c r="E33" s="41">
        <f ca="1">鶏モデル!E33</f>
        <v>23.6</v>
      </c>
      <c r="F33" s="27"/>
      <c r="G33" s="3">
        <f t="shared" ca="1" si="0"/>
        <v>0.91559522165787566</v>
      </c>
      <c r="H33" s="3">
        <f ca="1">IF(鶏硝化判定!P33&gt;鶏硝化判定!$P$6,鶏硝化モデル!G33,0)</f>
        <v>0.91559522165787566</v>
      </c>
      <c r="I33" s="16">
        <f t="shared" ca="1" si="3"/>
        <v>9.6698490658279859</v>
      </c>
      <c r="J33" s="16">
        <f t="shared" ca="1" si="2"/>
        <v>6.0215500787640028</v>
      </c>
      <c r="K33" s="16">
        <f t="shared" ca="1" si="1"/>
        <v>12.043100157528006</v>
      </c>
      <c r="L33" s="43"/>
    </row>
    <row r="34" spans="3:12" ht="13.5">
      <c r="C34" s="2">
        <v>20</v>
      </c>
      <c r="D34" s="26">
        <f>鶏モデル!D34</f>
        <v>46194</v>
      </c>
      <c r="E34" s="41">
        <f ca="1">鶏モデル!E34</f>
        <v>23.7</v>
      </c>
      <c r="F34" s="27"/>
      <c r="G34" s="3">
        <f t="shared" ca="1" si="0"/>
        <v>0.92140585167132982</v>
      </c>
      <c r="H34" s="3">
        <f ca="1">IF(鶏硝化判定!P34&gt;鶏硝化判定!$P$6,鶏硝化モデル!G34,0)</f>
        <v>0.92140585167132982</v>
      </c>
      <c r="I34" s="16">
        <f t="shared" ca="1" si="3"/>
        <v>10.585444287485862</v>
      </c>
      <c r="J34" s="16">
        <f t="shared" ca="1" si="2"/>
        <v>6.5917040120423653</v>
      </c>
      <c r="K34" s="16">
        <f t="shared" ca="1" si="1"/>
        <v>13.183408024084731</v>
      </c>
      <c r="L34" s="45"/>
    </row>
    <row r="35" spans="3:12" ht="13.5">
      <c r="C35" s="2">
        <v>21</v>
      </c>
      <c r="D35" s="26">
        <f>鶏モデル!D35</f>
        <v>46195</v>
      </c>
      <c r="E35" s="41">
        <f ca="1">鶏モデル!E35</f>
        <v>23.9</v>
      </c>
      <c r="F35" s="27"/>
      <c r="G35" s="3">
        <f t="shared" ca="1" si="0"/>
        <v>0.93312604380329978</v>
      </c>
      <c r="H35" s="3">
        <f ca="1">IF(鶏硝化判定!P35&gt;鶏硝化判定!$P$6,鶏硝化モデル!G35,0)</f>
        <v>0.93312604380329978</v>
      </c>
      <c r="I35" s="16">
        <f t="shared" ca="1" si="3"/>
        <v>11.506850139157191</v>
      </c>
      <c r="J35" s="16">
        <f t="shared" ca="1" si="2"/>
        <v>7.165476305791195</v>
      </c>
      <c r="K35" s="16">
        <f t="shared" ca="1" si="1"/>
        <v>14.33095261158239</v>
      </c>
      <c r="L35" s="45"/>
    </row>
    <row r="36" spans="3:12" ht="13.5">
      <c r="C36" s="2">
        <v>22</v>
      </c>
      <c r="D36" s="26">
        <f>鶏モデル!D36</f>
        <v>46196</v>
      </c>
      <c r="E36" s="41">
        <f ca="1">鶏モデル!E36</f>
        <v>24</v>
      </c>
      <c r="F36" s="27"/>
      <c r="G36" s="3">
        <f t="shared" ca="1" si="0"/>
        <v>0.93903593227663751</v>
      </c>
      <c r="H36" s="3">
        <f ca="1">IF(鶏硝化判定!P36&gt;鶏硝化判定!$P$6,鶏硝化モデル!G36,0)</f>
        <v>0.93903593227663751</v>
      </c>
      <c r="I36" s="16">
        <f t="shared" ca="1" si="3"/>
        <v>12.439976182960491</v>
      </c>
      <c r="J36" s="16">
        <f t="shared" ca="1" si="2"/>
        <v>7.746546926884637</v>
      </c>
      <c r="K36" s="16">
        <f t="shared" ca="1" si="1"/>
        <v>15.493093853769274</v>
      </c>
      <c r="L36" s="47"/>
    </row>
    <row r="37" spans="3:12" ht="13.5">
      <c r="C37" s="2">
        <v>23</v>
      </c>
      <c r="D37" s="26">
        <f>鶏モデル!D37</f>
        <v>46197</v>
      </c>
      <c r="E37" s="41">
        <f ca="1">鶏モデル!E37</f>
        <v>24.1</v>
      </c>
      <c r="F37" s="27"/>
      <c r="G37" s="3">
        <f t="shared" ca="1" si="0"/>
        <v>0.94497923439174059</v>
      </c>
      <c r="H37" s="3">
        <f ca="1">IF(鶏硝化判定!P37&gt;鶏硝化判定!$P$6,鶏硝化モデル!G37,0)</f>
        <v>0.94497923439174059</v>
      </c>
      <c r="I37" s="16">
        <f t="shared" ca="1" si="3"/>
        <v>13.379012115237128</v>
      </c>
      <c r="J37" s="16">
        <f t="shared" ca="1" si="2"/>
        <v>8.3312977180779271</v>
      </c>
      <c r="K37" s="16">
        <f t="shared" ca="1" si="1"/>
        <v>16.662595436155854</v>
      </c>
      <c r="L37" s="47"/>
    </row>
    <row r="38" spans="3:12" ht="13.5">
      <c r="C38" s="2">
        <v>24</v>
      </c>
      <c r="D38" s="26">
        <f>鶏モデル!D38</f>
        <v>46198</v>
      </c>
      <c r="E38" s="41">
        <f ca="1">鶏モデル!E38</f>
        <v>24.3</v>
      </c>
      <c r="F38" s="27"/>
      <c r="G38" s="3">
        <f t="shared" ca="1" si="0"/>
        <v>0.95696673975782431</v>
      </c>
      <c r="H38" s="3">
        <f ca="1">IF(鶏硝化判定!P38&gt;鶏硝化判定!$P$6,鶏硝化モデル!G38,0)</f>
        <v>0.95696673975782431</v>
      </c>
      <c r="I38" s="16">
        <f t="shared" ca="1" si="3"/>
        <v>14.323991349628868</v>
      </c>
      <c r="J38" s="16">
        <f t="shared" ca="1" si="2"/>
        <v>8.9197494865125044</v>
      </c>
      <c r="K38" s="16">
        <f t="shared" ca="1" si="1"/>
        <v>17.839498973025009</v>
      </c>
      <c r="L38" s="47"/>
    </row>
    <row r="39" spans="3:12" ht="13.5">
      <c r="C39" s="2">
        <v>25</v>
      </c>
      <c r="D39" s="26">
        <f>鶏モデル!D39</f>
        <v>46199</v>
      </c>
      <c r="E39" s="41">
        <f ca="1">鶏モデル!E39</f>
        <v>24.4</v>
      </c>
      <c r="F39" s="27"/>
      <c r="G39" s="3">
        <f t="shared" ca="1" si="0"/>
        <v>0.96301127483030735</v>
      </c>
      <c r="H39" s="3">
        <f ca="1">IF(鶏硝化判定!P39&gt;鶏硝化判定!$P$6,鶏硝化モデル!G39,0)</f>
        <v>0.96301127483030735</v>
      </c>
      <c r="I39" s="16">
        <f t="shared" ca="1" si="3"/>
        <v>15.280958089386692</v>
      </c>
      <c r="J39" s="16">
        <f t="shared" ca="1" si="2"/>
        <v>9.5156660419763242</v>
      </c>
      <c r="K39" s="16">
        <f t="shared" ca="1" si="1"/>
        <v>19.031332083952648</v>
      </c>
      <c r="L39" s="44"/>
    </row>
    <row r="40" spans="3:12" ht="13.5">
      <c r="C40" s="2">
        <v>26</v>
      </c>
      <c r="D40" s="26">
        <f>鶏モデル!D40</f>
        <v>46200</v>
      </c>
      <c r="E40" s="41">
        <f ca="1">鶏モデル!E40</f>
        <v>24.6</v>
      </c>
      <c r="F40" s="27"/>
      <c r="G40" s="3">
        <f t="shared" ca="1" si="0"/>
        <v>0.97520274448026678</v>
      </c>
      <c r="H40" s="3">
        <f ca="1">IF(鶏硝化判定!P40&gt;鶏硝化判定!$P$6,鶏硝化モデル!G40,0)</f>
        <v>0.97520274448026678</v>
      </c>
      <c r="I40" s="16">
        <f t="shared" ca="1" si="3"/>
        <v>16.243969364216998</v>
      </c>
      <c r="J40" s="16">
        <f t="shared" ca="1" si="2"/>
        <v>10.115346613857984</v>
      </c>
      <c r="K40" s="16">
        <f t="shared" ca="1" si="1"/>
        <v>20.230693227715967</v>
      </c>
      <c r="L40" s="43"/>
    </row>
    <row r="41" spans="3:12" ht="13.5">
      <c r="C41" s="2">
        <v>27</v>
      </c>
      <c r="D41" s="26">
        <f>鶏モデル!D41</f>
        <v>46201</v>
      </c>
      <c r="E41" s="41">
        <f ca="1">鶏モデル!E41</f>
        <v>24.8</v>
      </c>
      <c r="F41" s="27"/>
      <c r="G41" s="3">
        <f t="shared" ca="1" si="0"/>
        <v>0.98753186785989822</v>
      </c>
      <c r="H41" s="3">
        <f ca="1">IF(鶏硝化判定!P41&gt;鶏硝化判定!$P$6,鶏硝化モデル!G41,0)</f>
        <v>0.98753186785989822</v>
      </c>
      <c r="I41" s="16">
        <f t="shared" ca="1" si="3"/>
        <v>17.219172108697265</v>
      </c>
      <c r="J41" s="16">
        <f t="shared" ca="1" si="2"/>
        <v>10.722618984177366</v>
      </c>
      <c r="K41" s="16">
        <f t="shared" ca="1" si="1"/>
        <v>21.445237968354732</v>
      </c>
      <c r="L41" s="45"/>
    </row>
    <row r="42" spans="3:12" ht="13.5">
      <c r="C42" s="2">
        <v>28</v>
      </c>
      <c r="D42" s="26">
        <f>鶏モデル!D42</f>
        <v>46202</v>
      </c>
      <c r="E42" s="41">
        <f ca="1">鶏モデル!E42</f>
        <v>24.9</v>
      </c>
      <c r="F42" s="27"/>
      <c r="G42" s="3">
        <f t="shared" ca="1" si="0"/>
        <v>0.99374847270789746</v>
      </c>
      <c r="H42" s="3">
        <f ca="1">IF(鶏硝化判定!P42&gt;鶏硝化判定!$P$6,鶏硝化モデル!G42,0)</f>
        <v>0.99374847270789746</v>
      </c>
      <c r="I42" s="16">
        <f t="shared" ca="1" si="3"/>
        <v>18.206703976557161</v>
      </c>
      <c r="J42" s="16">
        <f t="shared" ca="1" si="2"/>
        <v>11.337568871834641</v>
      </c>
      <c r="K42" s="16">
        <f t="shared" ca="1" si="1"/>
        <v>22.675137743669282</v>
      </c>
      <c r="L42" s="43"/>
    </row>
    <row r="43" spans="3:12" ht="13.5">
      <c r="C43" s="2">
        <v>29</v>
      </c>
      <c r="D43" s="26">
        <f>鶏モデル!D43</f>
        <v>46203</v>
      </c>
      <c r="E43" s="41">
        <f ca="1">鶏モデル!E43</f>
        <v>25.1</v>
      </c>
      <c r="F43" s="27"/>
      <c r="G43" s="3">
        <f t="shared" ca="1" si="0"/>
        <v>1.0062866208693326</v>
      </c>
      <c r="H43" s="3">
        <f ca="1">IF(鶏硝化判定!P43&gt;鶏硝化判定!$P$6,鶏硝化モデル!G43,0)</f>
        <v>1.0062866208693326</v>
      </c>
      <c r="I43" s="16">
        <f t="shared" ca="1" si="3"/>
        <v>19.200452449265057</v>
      </c>
      <c r="J43" s="16">
        <f t="shared" ca="1" si="2"/>
        <v>11.956389926162386</v>
      </c>
      <c r="K43" s="16">
        <f t="shared" ca="1" si="1"/>
        <v>23.912779852324771</v>
      </c>
      <c r="L43" s="45"/>
    </row>
    <row r="44" spans="3:12" ht="13.5">
      <c r="C44" s="2">
        <v>30</v>
      </c>
      <c r="D44" s="26">
        <f>鶏モデル!D44</f>
        <v>46204</v>
      </c>
      <c r="E44" s="41">
        <f ca="1">鶏モデル!E44</f>
        <v>25.2</v>
      </c>
      <c r="F44" s="27"/>
      <c r="G44" s="3">
        <f t="shared" ca="1" si="0"/>
        <v>1.0126085071550899</v>
      </c>
      <c r="H44" s="3">
        <f ca="1">IF(鶏硝化判定!P44&gt;鶏硝化判定!$P$6,鶏硝化モデル!G44,0)</f>
        <v>1.0126085071550899</v>
      </c>
      <c r="I44" s="16">
        <f t="shared" ca="1" si="3"/>
        <v>20.20673907013439</v>
      </c>
      <c r="J44" s="16">
        <f t="shared" ca="1" si="2"/>
        <v>12.583018660479249</v>
      </c>
      <c r="K44" s="16">
        <f t="shared" ca="1" si="1"/>
        <v>25.166037320958498</v>
      </c>
      <c r="L44" s="45"/>
    </row>
    <row r="45" spans="3:12" ht="13.5">
      <c r="C45" s="2">
        <v>31</v>
      </c>
      <c r="D45" s="26">
        <f>鶏モデル!D45</f>
        <v>46205</v>
      </c>
      <c r="E45" s="41">
        <f ca="1">鶏モデル!E45</f>
        <v>25.3</v>
      </c>
      <c r="F45" s="27"/>
      <c r="G45" s="3">
        <f t="shared" ca="1" si="0"/>
        <v>1.0189658314048371</v>
      </c>
      <c r="H45" s="3">
        <f ca="1">IF(鶏硝化判定!P45&gt;鶏硝化判定!$P$6,鶏硝化モデル!G45,0)</f>
        <v>1.0189658314048371</v>
      </c>
      <c r="I45" s="16">
        <f t="shared" ca="1" si="3"/>
        <v>21.219347577289479</v>
      </c>
      <c r="J45" s="16">
        <f t="shared" ca="1" si="2"/>
        <v>13.213584121688413</v>
      </c>
      <c r="K45" s="16">
        <f t="shared" ca="1" si="1"/>
        <v>26.427168243376826</v>
      </c>
      <c r="L45" s="45"/>
    </row>
    <row r="46" spans="3:12" ht="13.5">
      <c r="C46" s="2">
        <v>32</v>
      </c>
      <c r="D46" s="26">
        <f>鶏モデル!D46</f>
        <v>46206</v>
      </c>
      <c r="E46" s="41">
        <f ca="1">鶏モデル!E46</f>
        <v>25.5</v>
      </c>
      <c r="F46" s="27"/>
      <c r="G46" s="3">
        <f t="shared" ca="1" si="0"/>
        <v>1.0317874875422537</v>
      </c>
      <c r="H46" s="3">
        <f ca="1">IF(鶏硝化判定!P46&gt;鶏硝化判定!$P$6,鶏硝化モデル!G46,0)</f>
        <v>1.0317874875422537</v>
      </c>
      <c r="I46" s="16">
        <f t="shared" ca="1" si="3"/>
        <v>22.238313408694317</v>
      </c>
      <c r="J46" s="16">
        <f t="shared" ca="1" si="2"/>
        <v>13.848108377505042</v>
      </c>
      <c r="K46" s="16">
        <f t="shared" ca="1" si="1"/>
        <v>27.696216755010084</v>
      </c>
      <c r="L46" s="45"/>
    </row>
    <row r="47" spans="3:12" ht="13.5">
      <c r="C47" s="2">
        <v>33</v>
      </c>
      <c r="D47" s="26">
        <f>鶏モデル!D47</f>
        <v>46207</v>
      </c>
      <c r="E47" s="41">
        <f ca="1">鶏モデル!E47</f>
        <v>25.6</v>
      </c>
      <c r="F47" s="27"/>
      <c r="G47" s="3">
        <f t="shared" ca="1" si="0"/>
        <v>1.0382521680876884</v>
      </c>
      <c r="H47" s="3">
        <f ca="1">IF(鶏硝化判定!P47&gt;鶏硝化判定!$P$6,鶏硝化モデル!G47,0)</f>
        <v>1.0382521680876884</v>
      </c>
      <c r="I47" s="16">
        <f t="shared" ca="1" si="3"/>
        <v>23.270100896236571</v>
      </c>
      <c r="J47" s="16">
        <f t="shared" ca="1" si="2"/>
        <v>14.490616857687384</v>
      </c>
      <c r="K47" s="16">
        <f t="shared" ca="1" si="1"/>
        <v>28.981233715374767</v>
      </c>
      <c r="L47" s="45"/>
    </row>
    <row r="48" spans="3:12" ht="13.5">
      <c r="C48" s="2">
        <v>34</v>
      </c>
      <c r="D48" s="26">
        <f>鶏モデル!D48</f>
        <v>46208</v>
      </c>
      <c r="E48" s="41">
        <f ca="1">鶏モデル!E48</f>
        <v>25.7</v>
      </c>
      <c r="F48" s="27"/>
      <c r="G48" s="3">
        <f t="shared" ca="1" si="0"/>
        <v>1.0447529839172822</v>
      </c>
      <c r="H48" s="3">
        <f ca="1">IF(鶏硝化判定!P48&gt;鶏硝化判定!$P$6,鶏硝化モデル!G48,0)</f>
        <v>1.0447529839172822</v>
      </c>
      <c r="I48" s="16">
        <f t="shared" ca="1" si="3"/>
        <v>24.308353064324258</v>
      </c>
      <c r="J48" s="16">
        <f t="shared" ca="1" si="2"/>
        <v>15.137150984742032</v>
      </c>
      <c r="K48" s="16">
        <f t="shared" ca="1" si="1"/>
        <v>30.274301969484064</v>
      </c>
      <c r="L48" s="45"/>
    </row>
    <row r="49" spans="3:12" ht="13.5">
      <c r="C49" s="2">
        <v>35</v>
      </c>
      <c r="D49" s="26">
        <f>鶏モデル!D49</f>
        <v>46209</v>
      </c>
      <c r="E49" s="41">
        <f ca="1">鶏モデル!E49</f>
        <v>25.8</v>
      </c>
      <c r="F49" s="27"/>
      <c r="G49" s="3">
        <f t="shared" ca="1" si="0"/>
        <v>1.0512901111551534</v>
      </c>
      <c r="H49" s="3">
        <f ca="1">IF(鶏硝化判定!P49&gt;鶏硝化判定!$P$6,鶏硝化モデル!G49,0)</f>
        <v>1.0512901111551534</v>
      </c>
      <c r="I49" s="16">
        <f t="shared" ca="1" si="3"/>
        <v>25.353106048241539</v>
      </c>
      <c r="J49" s="16">
        <f t="shared" ca="1" si="2"/>
        <v>15.787733260615163</v>
      </c>
      <c r="K49" s="16">
        <f t="shared" ca="1" si="1"/>
        <v>31.575466521230325</v>
      </c>
      <c r="L49" s="45"/>
    </row>
    <row r="50" spans="3:12" ht="13.5">
      <c r="C50" s="2">
        <v>36</v>
      </c>
      <c r="D50" s="26">
        <f>鶏モデル!D50</f>
        <v>46210</v>
      </c>
      <c r="E50" s="41">
        <f ca="1">鶏モデル!E50</f>
        <v>26</v>
      </c>
      <c r="F50" s="27"/>
      <c r="G50" s="3">
        <f t="shared" ca="1" si="0"/>
        <v>1.0644740079659751</v>
      </c>
      <c r="H50" s="3">
        <f ca="1">IF(鶏硝化判定!P50&gt;鶏硝化判定!$P$6,鶏硝化モデル!G50,0)</f>
        <v>1.0644740079659751</v>
      </c>
      <c r="I50" s="16">
        <f t="shared" ca="1" si="3"/>
        <v>26.404396159396693</v>
      </c>
      <c r="J50" s="16">
        <f t="shared" ca="1" si="2"/>
        <v>16.442386296927896</v>
      </c>
      <c r="K50" s="16">
        <f t="shared" ca="1" si="1"/>
        <v>32.884772593855793</v>
      </c>
      <c r="L50" s="45"/>
    </row>
    <row r="51" spans="3:12" ht="13.5">
      <c r="C51" s="2">
        <v>37</v>
      </c>
      <c r="D51" s="26">
        <f>鶏モデル!D51</f>
        <v>46211</v>
      </c>
      <c r="E51" s="41">
        <f ca="1">鶏モデル!E51</f>
        <v>26.1</v>
      </c>
      <c r="F51" s="27"/>
      <c r="G51" s="3">
        <f t="shared" ca="1" si="0"/>
        <v>1.0711211334079551</v>
      </c>
      <c r="H51" s="3">
        <f ca="1">IF(鶏硝化判定!P51&gt;鶏硝化判定!$P$6,鶏硝化モデル!G51,0)</f>
        <v>1.0711211334079551</v>
      </c>
      <c r="I51" s="16">
        <f t="shared" ca="1" si="3"/>
        <v>27.468870167362667</v>
      </c>
      <c r="J51" s="16">
        <f t="shared" ca="1" si="2"/>
        <v>17.105249129933334</v>
      </c>
      <c r="K51" s="16">
        <f t="shared" ca="1" si="1"/>
        <v>34.210498259866668</v>
      </c>
      <c r="L51" s="45"/>
    </row>
    <row r="52" spans="3:12" ht="13.5">
      <c r="C52" s="2">
        <v>38</v>
      </c>
      <c r="D52" s="26">
        <f>鶏モデル!D52</f>
        <v>46212</v>
      </c>
      <c r="E52" s="41">
        <f ca="1">鶏モデル!E52</f>
        <v>26.2</v>
      </c>
      <c r="F52" s="27"/>
      <c r="G52" s="3">
        <f t="shared" ca="1" si="0"/>
        <v>1.0778052820009612</v>
      </c>
      <c r="H52" s="3">
        <f ca="1">IF(鶏硝化判定!P52&gt;鶏硝化判定!$P$6,鶏硝化モデル!G52,0)</f>
        <v>1.0778052820009612</v>
      </c>
      <c r="I52" s="16">
        <f t="shared" ca="1" si="3"/>
        <v>28.539991300770623</v>
      </c>
      <c r="J52" s="16">
        <f t="shared" ca="1" si="2"/>
        <v>17.772251220796498</v>
      </c>
      <c r="K52" s="16">
        <f t="shared" ca="1" si="1"/>
        <v>35.544502441592996</v>
      </c>
      <c r="L52" s="45"/>
    </row>
    <row r="53" spans="3:12" ht="13.5">
      <c r="C53" s="2">
        <v>39</v>
      </c>
      <c r="D53" s="26">
        <f>鶏モデル!D53</f>
        <v>46213</v>
      </c>
      <c r="E53" s="41">
        <f ca="1">鶏モデル!E53</f>
        <v>26.3</v>
      </c>
      <c r="F53" s="27"/>
      <c r="G53" s="3">
        <f t="shared" ca="1" si="0"/>
        <v>1.0845266335039767</v>
      </c>
      <c r="H53" s="3">
        <f ca="1">IF(鶏硝化判定!P53&gt;鶏硝化判定!$P$6,鶏硝化モデル!G53,0)</f>
        <v>1.0845266335039767</v>
      </c>
      <c r="I53" s="16">
        <f t="shared" ca="1" si="3"/>
        <v>29.617796582771586</v>
      </c>
      <c r="J53" s="16">
        <f t="shared" ca="1" si="2"/>
        <v>18.443415624350653</v>
      </c>
      <c r="K53" s="16">
        <f t="shared" ca="1" si="1"/>
        <v>36.886831248701306</v>
      </c>
      <c r="L53" s="45"/>
    </row>
    <row r="54" spans="3:12" ht="13.5">
      <c r="C54" s="2">
        <v>40</v>
      </c>
      <c r="D54" s="26">
        <f>鶏モデル!D54</f>
        <v>46214</v>
      </c>
      <c r="E54" s="41">
        <f ca="1">鶏モデル!E54</f>
        <v>26.4</v>
      </c>
      <c r="F54" s="27"/>
      <c r="G54" s="3">
        <f t="shared" ca="1" si="0"/>
        <v>1.0912853684100103</v>
      </c>
      <c r="H54" s="3">
        <f ca="1">IF(鶏硝化判定!P54&gt;鶏硝化判定!$P$6,鶏硝化モデル!G54,0)</f>
        <v>1.0912853684100103</v>
      </c>
      <c r="I54" s="16">
        <f t="shared" ca="1" si="3"/>
        <v>30.702323216275563</v>
      </c>
      <c r="J54" s="16">
        <f t="shared" ca="1" si="2"/>
        <v>19.118765507367502</v>
      </c>
      <c r="K54" s="16">
        <f t="shared" ca="1" si="1"/>
        <v>38.237531014735005</v>
      </c>
      <c r="L54" s="45"/>
    </row>
    <row r="55" spans="3:12" ht="13.5">
      <c r="C55" s="2">
        <v>41</v>
      </c>
      <c r="D55" s="26">
        <f>鶏モデル!D55</f>
        <v>46215</v>
      </c>
      <c r="E55" s="41">
        <f ca="1">鶏モデル!E55</f>
        <v>26.6</v>
      </c>
      <c r="F55" s="27"/>
      <c r="G55" s="3">
        <f t="shared" ca="1" si="0"/>
        <v>1.1049157140874912</v>
      </c>
      <c r="H55" s="3">
        <f ca="1">IF(鶏硝化判定!P55&gt;鶏硝化判定!$P$6,鶏硝化モデル!G55,0)</f>
        <v>1.1049157140874912</v>
      </c>
      <c r="I55" s="16">
        <f t="shared" ca="1" si="3"/>
        <v>31.793608584685572</v>
      </c>
      <c r="J55" s="16">
        <f t="shared" ca="1" si="2"/>
        <v>19.798324149014267</v>
      </c>
      <c r="K55" s="16">
        <f t="shared" ca="1" si="1"/>
        <v>39.596648298028533</v>
      </c>
      <c r="L55" s="45"/>
    </row>
    <row r="56" spans="3:12" ht="13.5">
      <c r="C56" s="2">
        <v>42</v>
      </c>
      <c r="D56" s="26">
        <f>鶏モデル!D56</f>
        <v>46216</v>
      </c>
      <c r="E56" s="41">
        <f ca="1">鶏モデル!E56</f>
        <v>26.7</v>
      </c>
      <c r="F56" s="27"/>
      <c r="G56" s="3">
        <f t="shared" ca="1" si="0"/>
        <v>1.1117876895363858</v>
      </c>
      <c r="H56" s="3">
        <f ca="1">IF(鶏硝化判定!P56&gt;鶏硝化判定!$P$6,鶏硝化モデル!G56,0)</f>
        <v>1.1117876895363858</v>
      </c>
      <c r="I56" s="16">
        <f t="shared" ca="1" si="3"/>
        <v>32.898524298773062</v>
      </c>
      <c r="J56" s="16">
        <f t="shared" ca="1" si="2"/>
        <v>20.486370597298869</v>
      </c>
      <c r="K56" s="16">
        <f t="shared" ca="1" si="1"/>
        <v>40.972741194597738</v>
      </c>
      <c r="L56" s="45"/>
    </row>
    <row r="57" spans="3:12" ht="13.5">
      <c r="C57" s="2">
        <v>43</v>
      </c>
      <c r="D57" s="26">
        <f>鶏モデル!D57</f>
        <v>46217</v>
      </c>
      <c r="E57" s="41">
        <f ca="1">鶏モデル!E57</f>
        <v>26.8</v>
      </c>
      <c r="F57" s="27"/>
      <c r="G57" s="3">
        <f t="shared" ca="1" si="0"/>
        <v>1.1186977777479483</v>
      </c>
      <c r="H57" s="3">
        <f ca="1">IF(鶏硝化判定!P57&gt;鶏硝化判定!$P$6,鶏硝化モデル!G57,0)</f>
        <v>1.1186977777479483</v>
      </c>
      <c r="I57" s="16">
        <f t="shared" ca="1" si="3"/>
        <v>34.010311988309446</v>
      </c>
      <c r="J57" s="16">
        <f t="shared" ca="1" si="2"/>
        <v>21.17869632068113</v>
      </c>
      <c r="K57" s="16">
        <f t="shared" ca="1" si="1"/>
        <v>42.35739264136226</v>
      </c>
      <c r="L57" s="45"/>
    </row>
    <row r="58" spans="3:12" ht="13.5">
      <c r="C58" s="2">
        <v>44</v>
      </c>
      <c r="D58" s="26">
        <f>鶏モデル!D58</f>
        <v>46218</v>
      </c>
      <c r="E58" s="41">
        <f ca="1">鶏モデル!E58</f>
        <v>26.9</v>
      </c>
      <c r="F58" s="27"/>
      <c r="G58" s="3">
        <f t="shared" ca="1" si="0"/>
        <v>1.125646162920874</v>
      </c>
      <c r="H58" s="3">
        <f ca="1">IF(鶏硝化判定!P58&gt;鶏硝化判定!$P$6,鶏硝化モデル!G58,0)</f>
        <v>1.125646162920874</v>
      </c>
      <c r="I58" s="16">
        <f t="shared" ca="1" si="3"/>
        <v>35.129009766057393</v>
      </c>
      <c r="J58" s="16">
        <f t="shared" ca="1" si="2"/>
        <v>21.875325052510718</v>
      </c>
      <c r="K58" s="16">
        <f t="shared" ca="1" si="1"/>
        <v>43.750650105021435</v>
      </c>
      <c r="L58" s="45"/>
    </row>
    <row r="59" spans="3:12" ht="13.5">
      <c r="C59" s="2">
        <v>45</v>
      </c>
      <c r="D59" s="26">
        <f>鶏モデル!D59</f>
        <v>46219</v>
      </c>
      <c r="E59" s="41">
        <f ca="1">鶏モデル!E59</f>
        <v>27</v>
      </c>
      <c r="F59" s="27"/>
      <c r="G59" s="3">
        <f t="shared" ca="1" si="0"/>
        <v>1.132633030002143</v>
      </c>
      <c r="H59" s="3">
        <f ca="1">IF(鶏硝化判定!P59&gt;鶏硝化判定!$P$6,鶏硝化モデル!G59,0)</f>
        <v>1.132633030002143</v>
      </c>
      <c r="I59" s="16">
        <f t="shared" ca="1" si="3"/>
        <v>36.254655928978266</v>
      </c>
      <c r="J59" s="16">
        <f t="shared" ca="1" si="2"/>
        <v>22.576280640840391</v>
      </c>
      <c r="K59" s="16">
        <f t="shared" ca="1" si="1"/>
        <v>45.152561281680782</v>
      </c>
      <c r="L59" s="45"/>
    </row>
    <row r="60" spans="3:12" ht="13.5">
      <c r="C60" s="2">
        <v>46</v>
      </c>
      <c r="D60" s="26">
        <f>鶏モデル!D60</f>
        <v>46220</v>
      </c>
      <c r="E60" s="41">
        <f ca="1">鶏モデル!E60</f>
        <v>27.1</v>
      </c>
      <c r="F60" s="27"/>
      <c r="G60" s="3">
        <f t="shared" ca="1" si="0"/>
        <v>1.1396585646894128</v>
      </c>
      <c r="H60" s="3">
        <f ca="1">IF(鶏硝化判定!P60&gt;鶏硝化判定!$P$6,鶏硝化モデル!G60,0)</f>
        <v>1.1396585646894128</v>
      </c>
      <c r="I60" s="16">
        <f t="shared" ca="1" si="3"/>
        <v>37.387288958980406</v>
      </c>
      <c r="J60" s="16">
        <f t="shared" ca="1" si="2"/>
        <v>23.281587048891975</v>
      </c>
      <c r="K60" s="16">
        <f t="shared" ca="1" si="1"/>
        <v>46.56317409778395</v>
      </c>
      <c r="L60" s="45"/>
    </row>
    <row r="61" spans="3:12" ht="13.5">
      <c r="C61" s="2">
        <v>47</v>
      </c>
      <c r="D61" s="26">
        <f>鶏モデル!D61</f>
        <v>46221</v>
      </c>
      <c r="E61" s="41">
        <f ca="1">鶏モデル!E61</f>
        <v>27.3</v>
      </c>
      <c r="F61" s="27"/>
      <c r="G61" s="3">
        <f t="shared" ca="1" si="0"/>
        <v>1.1538263834403799</v>
      </c>
      <c r="H61" s="3">
        <f ca="1">IF(鶏硝化判定!P61&gt;鶏硝化判定!$P$6,鶏硝化モデル!G61,0)</f>
        <v>1.1538263834403799</v>
      </c>
      <c r="I61" s="16">
        <f t="shared" ca="1" si="3"/>
        <v>38.526947523669818</v>
      </c>
      <c r="J61" s="16">
        <f t="shared" ca="1" si="2"/>
        <v>23.991268355523825</v>
      </c>
      <c r="K61" s="16">
        <f t="shared" ca="1" si="1"/>
        <v>47.982536711047651</v>
      </c>
      <c r="L61" s="45"/>
    </row>
    <row r="62" spans="3:12" ht="13.5">
      <c r="C62" s="2">
        <v>48</v>
      </c>
      <c r="D62" s="26">
        <f>鶏モデル!D62</f>
        <v>46222</v>
      </c>
      <c r="E62" s="41">
        <f ca="1">鶏モデル!E62</f>
        <v>27.4</v>
      </c>
      <c r="F62" s="27"/>
      <c r="G62" s="3">
        <f t="shared" ca="1" si="0"/>
        <v>1.1609690426744046</v>
      </c>
      <c r="H62" s="3">
        <f ca="1">IF(鶏硝化判定!P62&gt;鶏硝化判定!$P$6,鶏硝化モデル!G62,0)</f>
        <v>1.1609690426744046</v>
      </c>
      <c r="I62" s="16">
        <f t="shared" ca="1" si="3"/>
        <v>39.680773907110201</v>
      </c>
      <c r="J62" s="16">
        <f t="shared" ca="1" si="2"/>
        <v>24.709772160783636</v>
      </c>
      <c r="K62" s="16">
        <f t="shared" ca="1" si="1"/>
        <v>49.419544321567273</v>
      </c>
      <c r="L62" s="16"/>
    </row>
    <row r="63" spans="3:12" ht="13.5">
      <c r="C63" s="2">
        <v>49</v>
      </c>
      <c r="D63" s="26">
        <f>鶏モデル!D63</f>
        <v>46223</v>
      </c>
      <c r="E63" s="41">
        <f ca="1">鶏モデル!E63</f>
        <v>27.5</v>
      </c>
      <c r="F63" s="27"/>
      <c r="G63" s="3">
        <f t="shared" ca="1" si="0"/>
        <v>1.1681511198599102</v>
      </c>
      <c r="H63" s="3">
        <f ca="1">IF(鶏硝化判定!P63&gt;鶏硝化判定!$P$6,鶏硝化モデル!G63,0)</f>
        <v>1.1681511198599102</v>
      </c>
      <c r="I63" s="16">
        <f t="shared" ca="1" si="3"/>
        <v>40.841742949784603</v>
      </c>
      <c r="J63" s="16">
        <f t="shared" ca="1" si="2"/>
        <v>25.432723799714932</v>
      </c>
      <c r="K63" s="16">
        <f t="shared" ca="1" si="1"/>
        <v>50.865447599429864</v>
      </c>
      <c r="L63" s="16"/>
    </row>
    <row r="64" spans="3:12" ht="13.5">
      <c r="C64" s="2">
        <v>50</v>
      </c>
      <c r="D64" s="26">
        <f>鶏モデル!D64</f>
        <v>46224</v>
      </c>
      <c r="E64" s="41">
        <f ca="1">鶏モデル!E64</f>
        <v>27.6</v>
      </c>
      <c r="F64" s="27"/>
      <c r="G64" s="3">
        <f t="shared" ca="1" si="0"/>
        <v>1.1753728044840408</v>
      </c>
      <c r="H64" s="3">
        <f ca="1">IF(鶏硝化判定!P64&gt;鶏硝化判定!$P$6,鶏硝化モデル!G64,0)</f>
        <v>1.1753728044840408</v>
      </c>
      <c r="I64" s="16">
        <f t="shared" ca="1" si="3"/>
        <v>42.00989406964451</v>
      </c>
      <c r="J64" s="16">
        <f t="shared" ca="1" si="2"/>
        <v>26.160147818426683</v>
      </c>
      <c r="K64" s="16">
        <f t="shared" ca="1" si="1"/>
        <v>52.320295636853366</v>
      </c>
      <c r="L64" s="16"/>
    </row>
    <row r="65" spans="3:12" ht="13.5">
      <c r="C65" s="2">
        <v>51</v>
      </c>
      <c r="D65" s="26">
        <f>鶏モデル!D65</f>
        <v>46225</v>
      </c>
      <c r="E65" s="41">
        <f ca="1">鶏モデル!E65</f>
        <v>27.7</v>
      </c>
      <c r="F65" s="27"/>
      <c r="G65" s="3">
        <f t="shared" ca="1" si="0"/>
        <v>1.1826342867990929</v>
      </c>
      <c r="H65" s="3">
        <f ca="1">IF(鶏硝化判定!P65&gt;鶏硝化判定!$P$6,鶏硝化モデル!G65,0)</f>
        <v>1.1826342867990929</v>
      </c>
      <c r="I65" s="16">
        <f t="shared" ca="1" si="3"/>
        <v>43.185266874128551</v>
      </c>
      <c r="J65" s="16">
        <f t="shared" ca="1" si="2"/>
        <v>26.892068881024151</v>
      </c>
      <c r="K65" s="16">
        <f t="shared" ca="1" si="1"/>
        <v>53.784137762048303</v>
      </c>
      <c r="L65" s="16"/>
    </row>
    <row r="66" spans="3:12" ht="13.5">
      <c r="C66" s="2">
        <v>52</v>
      </c>
      <c r="D66" s="26">
        <f>鶏モデル!D66</f>
        <v>46226</v>
      </c>
      <c r="E66" s="41">
        <f ca="1">鶏モデル!E66</f>
        <v>27.9</v>
      </c>
      <c r="F66" s="27"/>
      <c r="G66" s="3">
        <f t="shared" ca="1" si="0"/>
        <v>1.1972774093514988</v>
      </c>
      <c r="H66" s="3">
        <f ca="1">IF(鶏硝化判定!P66&gt;鶏硝化判定!$P$6,鶏硝化モデル!G66,0)</f>
        <v>1.1972774093514988</v>
      </c>
      <c r="I66" s="16">
        <f t="shared" ca="1" si="3"/>
        <v>44.367901160927644</v>
      </c>
      <c r="J66" s="16">
        <f t="shared" ca="1" si="2"/>
        <v>27.62851177008535</v>
      </c>
      <c r="K66" s="16">
        <f t="shared" ca="1" si="1"/>
        <v>55.2570235401707</v>
      </c>
      <c r="L66" s="16"/>
    </row>
    <row r="67" spans="3:12" ht="13.5">
      <c r="C67" s="2">
        <v>53</v>
      </c>
      <c r="D67" s="26">
        <f>鶏モデル!D67</f>
        <v>46227</v>
      </c>
      <c r="E67" s="41">
        <f ca="1">鶏モデル!E67</f>
        <v>28</v>
      </c>
      <c r="F67" s="27"/>
      <c r="G67" s="3">
        <f t="shared" ca="1" si="0"/>
        <v>1.2046594339411101</v>
      </c>
      <c r="H67" s="3">
        <f ca="1">IF(鶏硝化判定!P67&gt;鶏硝化判定!$P$6,鶏硝化モデル!G67,0)</f>
        <v>1.2046594339411101</v>
      </c>
      <c r="I67" s="16">
        <f t="shared" ca="1" si="3"/>
        <v>45.565178570279144</v>
      </c>
      <c r="J67" s="16">
        <f t="shared" ca="1" si="2"/>
        <v>28.374073136090555</v>
      </c>
      <c r="K67" s="16">
        <f t="shared" ca="1" si="1"/>
        <v>56.74814627218111</v>
      </c>
      <c r="L67" s="16"/>
    </row>
    <row r="68" spans="3:12" ht="13.5">
      <c r="C68" s="2">
        <v>54</v>
      </c>
      <c r="D68" s="26">
        <f>鶏モデル!D68</f>
        <v>46228</v>
      </c>
      <c r="E68" s="41">
        <f ca="1">鶏モデル!E68</f>
        <v>28.1</v>
      </c>
      <c r="F68" s="27"/>
      <c r="G68" s="3">
        <f t="shared" ca="1" si="0"/>
        <v>1.212082024931044</v>
      </c>
      <c r="H68" s="3">
        <f ca="1">IF(鶏硝化判定!P68&gt;鶏硝化判定!$P$6,鶏硝化モデル!G68,0)</f>
        <v>1.212082024931044</v>
      </c>
      <c r="I68" s="16">
        <f t="shared" ca="1" si="3"/>
        <v>46.769838004220254</v>
      </c>
      <c r="J68" s="16">
        <f t="shared" ca="1" si="2"/>
        <v>29.124231391917558</v>
      </c>
      <c r="K68" s="16">
        <f t="shared" ca="1" si="1"/>
        <v>58.248462783835116</v>
      </c>
      <c r="L68" s="16"/>
    </row>
    <row r="69" spans="3:12" ht="13.5">
      <c r="C69" s="2">
        <v>55</v>
      </c>
      <c r="D69" s="26">
        <f>鶏モデル!D69</f>
        <v>46229</v>
      </c>
      <c r="E69" s="41">
        <f ca="1">鶏モデル!E69</f>
        <v>28.2</v>
      </c>
      <c r="F69" s="27"/>
      <c r="G69" s="3">
        <f t="shared" ca="1" si="0"/>
        <v>1.2195453764359221</v>
      </c>
      <c r="H69" s="3">
        <f ca="1">IF(鶏硝化判定!P69&gt;鶏硝化判定!$P$6,鶏硝化モデル!G69,0)</f>
        <v>1.2195453764359221</v>
      </c>
      <c r="I69" s="16">
        <f t="shared" ca="1" si="3"/>
        <v>47.981920029151297</v>
      </c>
      <c r="J69" s="16">
        <f t="shared" ca="1" si="2"/>
        <v>29.879011798830458</v>
      </c>
      <c r="K69" s="16">
        <f t="shared" ca="1" si="1"/>
        <v>59.758023597660916</v>
      </c>
      <c r="L69" s="16"/>
    </row>
    <row r="70" spans="3:12" ht="13.5">
      <c r="C70" s="2">
        <v>56</v>
      </c>
      <c r="D70" s="26">
        <f>鶏モデル!D70</f>
        <v>46230</v>
      </c>
      <c r="E70" s="41">
        <f ca="1">鶏モデル!E70</f>
        <v>28.3</v>
      </c>
      <c r="F70" s="27"/>
      <c r="G70" s="3">
        <f t="shared" ca="1" si="0"/>
        <v>1.2270496833501807</v>
      </c>
      <c r="H70" s="3">
        <f ca="1">IF(鶏硝化判定!P70&gt;鶏硝化判定!$P$6,鶏硝化モデル!G70,0)</f>
        <v>1.2270496833501807</v>
      </c>
      <c r="I70" s="16">
        <f t="shared" ca="1" si="3"/>
        <v>49.201465405587221</v>
      </c>
      <c r="J70" s="16">
        <f t="shared" ca="1" si="2"/>
        <v>30.63843973897124</v>
      </c>
      <c r="K70" s="16">
        <f t="shared" ca="1" si="1"/>
        <v>61.276879477942479</v>
      </c>
      <c r="L70" s="16"/>
    </row>
    <row r="71" spans="3:12" ht="13.5">
      <c r="C71" s="2">
        <v>57</v>
      </c>
      <c r="D71" s="26">
        <f>鶏モデル!D71</f>
        <v>46231</v>
      </c>
      <c r="E71" s="41">
        <f ca="1">鶏モデル!E71</f>
        <v>28.4</v>
      </c>
      <c r="F71" s="27"/>
      <c r="G71" s="3">
        <f t="shared" ca="1" si="0"/>
        <v>1.2345951413505307</v>
      </c>
      <c r="H71" s="3">
        <f ca="1">IF(鶏硝化判定!P71&gt;鶏硝化判定!$P$6,鶏硝化モデル!G71,0)</f>
        <v>1.2345951413505307</v>
      </c>
      <c r="I71" s="16">
        <f t="shared" ca="1" si="3"/>
        <v>50.428515088937402</v>
      </c>
      <c r="J71" s="16">
        <f t="shared" ca="1" si="2"/>
        <v>31.402540715845376</v>
      </c>
      <c r="K71" s="16">
        <f t="shared" ca="1" si="1"/>
        <v>62.805081431690752</v>
      </c>
      <c r="L71" s="16"/>
    </row>
    <row r="72" spans="3:12" ht="13.5">
      <c r="C72" s="2">
        <v>58</v>
      </c>
      <c r="D72" s="26">
        <f>鶏モデル!D72</f>
        <v>46232</v>
      </c>
      <c r="E72" s="41">
        <f ca="1">鶏モデル!E72</f>
        <v>28.5</v>
      </c>
      <c r="F72" s="27"/>
      <c r="G72" s="3">
        <f t="shared" ca="1" si="0"/>
        <v>1.2421819468984272</v>
      </c>
      <c r="H72" s="3">
        <f ca="1">IF(鶏硝化判定!P72&gt;鶏硝化判定!$P$6,鶏硝化モデル!G72,0)</f>
        <v>1.2421819468984272</v>
      </c>
      <c r="I72" s="16">
        <f t="shared" ca="1" si="3"/>
        <v>51.663110230287934</v>
      </c>
      <c r="J72" s="16">
        <f t="shared" ca="1" si="2"/>
        <v>32.171340354808962</v>
      </c>
      <c r="K72" s="16">
        <f t="shared" ca="1" si="1"/>
        <v>64.342680709617923</v>
      </c>
      <c r="L72" s="16"/>
    </row>
    <row r="73" spans="3:12" ht="13.5">
      <c r="C73" s="2">
        <v>59</v>
      </c>
      <c r="D73" s="26">
        <f>鶏モデル!D73</f>
        <v>46233</v>
      </c>
      <c r="E73" s="41">
        <f ca="1">鶏モデル!E73</f>
        <v>28.6</v>
      </c>
      <c r="F73" s="27"/>
      <c r="G73" s="3">
        <f t="shared" ca="1" si="0"/>
        <v>1.2498102972425389</v>
      </c>
      <c r="H73" s="3">
        <f ca="1">IF(鶏硝化判定!P73&gt;鶏硝化判定!$P$6,鶏硝化モデル!G73,0)</f>
        <v>1.2498102972425389</v>
      </c>
      <c r="I73" s="16">
        <f t="shared" ca="1" si="3"/>
        <v>52.905292177186361</v>
      </c>
      <c r="J73" s="16">
        <f t="shared" ca="1" si="2"/>
        <v>32.944864403557389</v>
      </c>
      <c r="K73" s="16">
        <f t="shared" ca="1" si="1"/>
        <v>65.889728807114778</v>
      </c>
      <c r="L73" s="16"/>
    </row>
    <row r="74" spans="3:12" ht="13.5">
      <c r="C74" s="2">
        <v>60</v>
      </c>
      <c r="D74" s="26">
        <f>鶏モデル!D74</f>
        <v>46234</v>
      </c>
      <c r="E74" s="41">
        <f ca="1">鶏モデル!E74</f>
        <v>28.7</v>
      </c>
      <c r="F74" s="27"/>
      <c r="G74" s="3">
        <f t="shared" ca="1" si="0"/>
        <v>1.2574803904212275</v>
      </c>
      <c r="H74" s="3">
        <f ca="1">IF(鶏硝化判定!P74&gt;鶏硝化判定!$P$6,鶏硝化モデル!G74,0)</f>
        <v>1.2574803904212275</v>
      </c>
      <c r="I74" s="16">
        <f t="shared" ca="1" si="3"/>
        <v>54.155102474428901</v>
      </c>
      <c r="J74" s="16">
        <f t="shared" ca="1" si="2"/>
        <v>33.723138732615546</v>
      </c>
      <c r="K74" s="16">
        <f t="shared" ca="1" si="1"/>
        <v>67.446277465231091</v>
      </c>
      <c r="L74" s="16"/>
    </row>
    <row r="75" spans="3:12" ht="13.5">
      <c r="C75" s="2">
        <v>61</v>
      </c>
      <c r="D75" s="26">
        <f>鶏モデル!D75</f>
        <v>46235</v>
      </c>
      <c r="E75" s="41">
        <f ca="1">鶏モデル!E75</f>
        <v>28.7</v>
      </c>
      <c r="F75" s="27"/>
      <c r="G75" s="3">
        <f t="shared" ca="1" si="0"/>
        <v>1.2574803904212275</v>
      </c>
      <c r="H75" s="3">
        <f ca="1">IF(鶏硝化判定!P75&gt;鶏硝化判定!$P$6,鶏硝化モデル!G75,0)</f>
        <v>1.2574803904212275</v>
      </c>
      <c r="I75" s="16">
        <f t="shared" ca="1" si="3"/>
        <v>55.41258286485013</v>
      </c>
      <c r="J75" s="16">
        <f t="shared" ca="1" si="2"/>
        <v>34.506189335829561</v>
      </c>
      <c r="K75" s="16">
        <f t="shared" ca="1" si="1"/>
        <v>69.012378671659121</v>
      </c>
      <c r="L75" s="16"/>
    </row>
    <row r="76" spans="3:12" ht="13.5">
      <c r="C76" s="2">
        <v>62</v>
      </c>
      <c r="D76" s="26">
        <f>鶏モデル!D76</f>
        <v>46236</v>
      </c>
      <c r="E76" s="41">
        <f ca="1">鶏モデル!E76</f>
        <v>28.8</v>
      </c>
      <c r="F76" s="27"/>
      <c r="G76" s="3">
        <f t="shared" ca="1" si="0"/>
        <v>1.2651924252650304</v>
      </c>
      <c r="H76" s="3">
        <f ca="1">IF(鶏硝化判定!P76&gt;鶏硝化判定!$P$6,鶏硝化モデル!G76,0)</f>
        <v>1.2651924252650304</v>
      </c>
      <c r="I76" s="16">
        <f t="shared" ca="1" si="3"/>
        <v>56.670063255271359</v>
      </c>
      <c r="J76" s="16">
        <f t="shared" ca="1" si="2"/>
        <v>35.289239939043583</v>
      </c>
      <c r="K76" s="16">
        <f t="shared" ca="1" si="1"/>
        <v>70.578479878087165</v>
      </c>
      <c r="L76" s="16"/>
    </row>
    <row r="77" spans="3:12" ht="13.5">
      <c r="C77" s="2">
        <v>63</v>
      </c>
      <c r="D77" s="26">
        <f>鶏モデル!D77</f>
        <v>46237</v>
      </c>
      <c r="E77" s="41">
        <f ca="1">鶏モデル!E77</f>
        <v>28.8</v>
      </c>
      <c r="F77" s="27"/>
      <c r="G77" s="3">
        <f t="shared" ca="1" si="0"/>
        <v>1.2651924252650304</v>
      </c>
      <c r="H77" s="3">
        <f ca="1">IF(鶏硝化判定!P77&gt;鶏硝化判定!$P$6,鶏硝化モデル!G77,0)</f>
        <v>1.2651924252650304</v>
      </c>
      <c r="I77" s="16">
        <f t="shared" ca="1" si="3"/>
        <v>57.935255680536386</v>
      </c>
      <c r="J77" s="16">
        <f t="shared" ca="1" si="2"/>
        <v>36.077092934074166</v>
      </c>
      <c r="K77" s="16">
        <f t="shared" ca="1" si="1"/>
        <v>72.154185868148332</v>
      </c>
      <c r="L77" s="16"/>
    </row>
    <row r="78" spans="3:12" ht="13.5">
      <c r="C78" s="2">
        <v>64</v>
      </c>
      <c r="D78" s="26">
        <f>鶏モデル!D78</f>
        <v>46238</v>
      </c>
      <c r="E78" s="41">
        <f ca="1">鶏モデル!E78</f>
        <v>28.8</v>
      </c>
      <c r="F78" s="27"/>
      <c r="G78" s="3">
        <f t="shared" ca="1" si="0"/>
        <v>1.2651924252650304</v>
      </c>
      <c r="H78" s="3">
        <f ca="1">IF(鶏硝化判定!P78&gt;鶏硝化判定!$P$6,鶏硝化モデル!G78,0)</f>
        <v>1.2651924252650304</v>
      </c>
      <c r="I78" s="16">
        <f t="shared" ca="1" si="3"/>
        <v>59.200448105801414</v>
      </c>
      <c r="J78" s="16">
        <f t="shared" ca="1" si="2"/>
        <v>36.864945929104749</v>
      </c>
      <c r="K78" s="16">
        <f t="shared" ca="1" si="1"/>
        <v>73.729891858209498</v>
      </c>
      <c r="L78" s="16"/>
    </row>
    <row r="79" spans="3:12" ht="13.5">
      <c r="C79" s="2">
        <v>65</v>
      </c>
      <c r="D79" s="26">
        <f>鶏モデル!D79</f>
        <v>46239</v>
      </c>
      <c r="E79" s="41">
        <f ca="1">鶏モデル!E79</f>
        <v>28.9</v>
      </c>
      <c r="F79" s="27"/>
      <c r="G79" s="3">
        <f t="shared" ref="G79:G142" ca="1" si="4">EXP($B$3*(E79-25)/(1.987*(273+E79)*298))</f>
        <v>1.2729466013991468</v>
      </c>
      <c r="H79" s="3">
        <f ca="1">IF(鶏硝化判定!P79&gt;鶏硝化判定!$P$6,鶏硝化モデル!G79,0)</f>
        <v>1.2729466013991468</v>
      </c>
      <c r="I79" s="16">
        <f t="shared" ca="1" si="3"/>
        <v>60.465640531066441</v>
      </c>
      <c r="J79" s="16">
        <f t="shared" ca="1" si="2"/>
        <v>37.652798924135325</v>
      </c>
      <c r="K79" s="16">
        <f t="shared" ref="K79:K142" ca="1" si="5">J79*2</f>
        <v>75.305597848270651</v>
      </c>
      <c r="L79" s="16"/>
    </row>
    <row r="80" spans="3:12" ht="13.5">
      <c r="C80" s="2">
        <v>66</v>
      </c>
      <c r="D80" s="26">
        <f>鶏モデル!D80</f>
        <v>46240</v>
      </c>
      <c r="E80" s="41">
        <f ca="1">鶏モデル!E80</f>
        <v>28.8</v>
      </c>
      <c r="F80" s="27"/>
      <c r="G80" s="3">
        <f t="shared" ca="1" si="4"/>
        <v>1.2651924252650304</v>
      </c>
      <c r="H80" s="3">
        <f ca="1">IF(鶏硝化判定!P80&gt;鶏硝化判定!$P$6,鶏硝化モデル!G80,0)</f>
        <v>1.2651924252650304</v>
      </c>
      <c r="I80" s="16">
        <f t="shared" ref="I80:I143" ca="1" si="6">I79+H79</f>
        <v>61.738587132465589</v>
      </c>
      <c r="J80" s="16">
        <f t="shared" ref="J80:J143" ca="1" si="7">I80*$B$4</f>
        <v>38.445480552952567</v>
      </c>
      <c r="K80" s="16">
        <f t="shared" ca="1" si="5"/>
        <v>76.890961105905134</v>
      </c>
      <c r="L80" s="16"/>
    </row>
    <row r="81" spans="3:12" ht="13.5">
      <c r="C81" s="2">
        <v>67</v>
      </c>
      <c r="D81" s="26">
        <f>鶏モデル!D81</f>
        <v>46241</v>
      </c>
      <c r="E81" s="41">
        <f ca="1">鶏モデル!E81</f>
        <v>28.8</v>
      </c>
      <c r="F81" s="27"/>
      <c r="G81" s="3">
        <f t="shared" ca="1" si="4"/>
        <v>1.2651924252650304</v>
      </c>
      <c r="H81" s="3">
        <f ca="1">IF(鶏硝化判定!P81&gt;鶏硝化判定!$P$6,鶏硝化モデル!G81,0)</f>
        <v>1.2651924252650304</v>
      </c>
      <c r="I81" s="16">
        <f t="shared" ca="1" si="6"/>
        <v>63.003779557730617</v>
      </c>
      <c r="J81" s="16">
        <f t="shared" ca="1" si="7"/>
        <v>39.23333354798315</v>
      </c>
      <c r="K81" s="16">
        <f t="shared" ca="1" si="5"/>
        <v>78.466667095966301</v>
      </c>
      <c r="L81" s="16"/>
    </row>
    <row r="82" spans="3:12" ht="13.5">
      <c r="C82" s="2">
        <v>68</v>
      </c>
      <c r="D82" s="26">
        <f>鶏モデル!D82</f>
        <v>46242</v>
      </c>
      <c r="E82" s="41">
        <f ca="1">鶏モデル!E82</f>
        <v>28.8</v>
      </c>
      <c r="F82" s="27"/>
      <c r="G82" s="3">
        <f t="shared" ca="1" si="4"/>
        <v>1.2651924252650304</v>
      </c>
      <c r="H82" s="3">
        <f ca="1">IF(鶏硝化判定!P82&gt;鶏硝化判定!$P$6,鶏硝化モデル!G82,0)</f>
        <v>1.2651924252650304</v>
      </c>
      <c r="I82" s="16">
        <f t="shared" ca="1" si="6"/>
        <v>64.268971982995652</v>
      </c>
      <c r="J82" s="16">
        <f t="shared" ca="1" si="7"/>
        <v>40.021186543013734</v>
      </c>
      <c r="K82" s="16">
        <f t="shared" ca="1" si="5"/>
        <v>80.042373086027467</v>
      </c>
      <c r="L82" s="16"/>
    </row>
    <row r="83" spans="3:12" ht="13.5">
      <c r="C83" s="2">
        <v>69</v>
      </c>
      <c r="D83" s="26">
        <f>鶏モデル!D83</f>
        <v>46243</v>
      </c>
      <c r="E83" s="41">
        <f ca="1">鶏モデル!E83</f>
        <v>28.8</v>
      </c>
      <c r="F83" s="27"/>
      <c r="G83" s="3">
        <f t="shared" ca="1" si="4"/>
        <v>1.2651924252650304</v>
      </c>
      <c r="H83" s="3">
        <f ca="1">IF(鶏硝化判定!P83&gt;鶏硝化判定!$P$6,鶏硝化モデル!G83,0)</f>
        <v>1.2651924252650304</v>
      </c>
      <c r="I83" s="16">
        <f t="shared" ca="1" si="6"/>
        <v>65.534164408260679</v>
      </c>
      <c r="J83" s="16">
        <f t="shared" ca="1" si="7"/>
        <v>40.809039538044317</v>
      </c>
      <c r="K83" s="16">
        <f t="shared" ca="1" si="5"/>
        <v>81.618079076088634</v>
      </c>
      <c r="L83" s="16"/>
    </row>
    <row r="84" spans="3:12" ht="13.5">
      <c r="C84" s="2">
        <v>70</v>
      </c>
      <c r="D84" s="26">
        <f>鶏モデル!D84</f>
        <v>46244</v>
      </c>
      <c r="E84" s="41">
        <f ca="1">鶏モデル!E84</f>
        <v>28.7</v>
      </c>
      <c r="F84" s="27"/>
      <c r="G84" s="3">
        <f t="shared" ca="1" si="4"/>
        <v>1.2574803904212275</v>
      </c>
      <c r="H84" s="3">
        <f ca="1">IF(鶏硝化判定!P84&gt;鶏硝化判定!$P$6,鶏硝化モデル!G84,0)</f>
        <v>1.2574803904212275</v>
      </c>
      <c r="I84" s="16">
        <f t="shared" ca="1" si="6"/>
        <v>66.799356833525707</v>
      </c>
      <c r="J84" s="16">
        <f t="shared" ca="1" si="7"/>
        <v>41.5968925330749</v>
      </c>
      <c r="K84" s="16">
        <f t="shared" ca="1" si="5"/>
        <v>83.1937850661498</v>
      </c>
      <c r="L84" s="16"/>
    </row>
    <row r="85" spans="3:12" ht="13.5">
      <c r="C85" s="2">
        <v>71</v>
      </c>
      <c r="D85" s="26">
        <f>鶏モデル!D85</f>
        <v>46245</v>
      </c>
      <c r="E85" s="41">
        <f ca="1">鶏モデル!E85</f>
        <v>28.7</v>
      </c>
      <c r="F85" s="27"/>
      <c r="G85" s="3">
        <f t="shared" ca="1" si="4"/>
        <v>1.2574803904212275</v>
      </c>
      <c r="H85" s="3">
        <f ca="1">IF(鶏硝化判定!P85&gt;鶏硝化判定!$P$6,鶏硝化モデル!G85,0)</f>
        <v>1.2574803904212275</v>
      </c>
      <c r="I85" s="16">
        <f t="shared" ca="1" si="6"/>
        <v>68.056837223946928</v>
      </c>
      <c r="J85" s="16">
        <f t="shared" ca="1" si="7"/>
        <v>42.379943136288915</v>
      </c>
      <c r="K85" s="16">
        <f t="shared" ca="1" si="5"/>
        <v>84.75988627257783</v>
      </c>
    </row>
    <row r="86" spans="3:12" ht="13.5">
      <c r="C86" s="2">
        <v>72</v>
      </c>
      <c r="D86" s="26">
        <f>鶏モデル!D86</f>
        <v>46246</v>
      </c>
      <c r="E86" s="41">
        <f ca="1">鶏モデル!E86</f>
        <v>28.6</v>
      </c>
      <c r="F86" s="27"/>
      <c r="G86" s="3">
        <f t="shared" ca="1" si="4"/>
        <v>1.2498102972425389</v>
      </c>
      <c r="H86" s="3">
        <f ca="1">IF(鶏硝化判定!P86&gt;鶏硝化判定!$P$6,鶏硝化モデル!G86,0)</f>
        <v>1.2498102972425389</v>
      </c>
      <c r="I86" s="16">
        <f t="shared" ca="1" si="6"/>
        <v>69.31431761436815</v>
      </c>
      <c r="J86" s="16">
        <f t="shared" ca="1" si="7"/>
        <v>43.16299373950293</v>
      </c>
      <c r="K86" s="16">
        <f t="shared" ca="1" si="5"/>
        <v>86.32598747900586</v>
      </c>
    </row>
    <row r="87" spans="3:12" ht="13.5">
      <c r="C87" s="2">
        <v>73</v>
      </c>
      <c r="D87" s="26">
        <f>鶏モデル!D87</f>
        <v>46247</v>
      </c>
      <c r="E87" s="41">
        <f ca="1">鶏モデル!E87</f>
        <v>28.6</v>
      </c>
      <c r="F87" s="27"/>
      <c r="G87" s="3">
        <f t="shared" ca="1" si="4"/>
        <v>1.2498102972425389</v>
      </c>
      <c r="H87" s="3">
        <f ca="1">IF(鶏硝化判定!P87&gt;鶏硝化判定!$P$6,鶏硝化モデル!G87,0)</f>
        <v>1.2498102972425389</v>
      </c>
      <c r="I87" s="16">
        <f t="shared" ca="1" si="6"/>
        <v>70.564127911610683</v>
      </c>
      <c r="J87" s="16">
        <f t="shared" ca="1" si="7"/>
        <v>43.941268068561079</v>
      </c>
      <c r="K87" s="16">
        <f t="shared" ca="1" si="5"/>
        <v>87.882536137122159</v>
      </c>
    </row>
    <row r="88" spans="3:12" ht="13.5">
      <c r="C88" s="2">
        <v>74</v>
      </c>
      <c r="D88" s="26">
        <f>鶏モデル!D88</f>
        <v>46248</v>
      </c>
      <c r="E88" s="41">
        <f ca="1">鶏モデル!E88</f>
        <v>28.5</v>
      </c>
      <c r="F88" s="27"/>
      <c r="G88" s="3">
        <f t="shared" ca="1" si="4"/>
        <v>1.2421819468984272</v>
      </c>
      <c r="H88" s="3">
        <f ca="1">IF(鶏硝化判定!P88&gt;鶏硝化判定!$P$6,鶏硝化モデル!G88,0)</f>
        <v>1.2421819468984272</v>
      </c>
      <c r="I88" s="16">
        <f t="shared" ca="1" si="6"/>
        <v>71.813938208853216</v>
      </c>
      <c r="J88" s="16">
        <f t="shared" ca="1" si="7"/>
        <v>44.719542397619229</v>
      </c>
      <c r="K88" s="16">
        <f t="shared" ca="1" si="5"/>
        <v>89.439084795238458</v>
      </c>
    </row>
    <row r="89" spans="3:12" ht="13.5">
      <c r="C89" s="2">
        <v>75</v>
      </c>
      <c r="D89" s="26">
        <f>鶏モデル!D89</f>
        <v>46249</v>
      </c>
      <c r="E89" s="41">
        <f ca="1">鶏モデル!E89</f>
        <v>28.5</v>
      </c>
      <c r="F89" s="27"/>
      <c r="G89" s="3">
        <f t="shared" ca="1" si="4"/>
        <v>1.2421819468984272</v>
      </c>
      <c r="H89" s="3">
        <f ca="1">IF(鶏硝化判定!P89&gt;鶏硝化判定!$P$6,鶏硝化モデル!G89,0)</f>
        <v>1.2421819468984272</v>
      </c>
      <c r="I89" s="16">
        <f t="shared" ca="1" si="6"/>
        <v>73.056120155751643</v>
      </c>
      <c r="J89" s="16">
        <f t="shared" ca="1" si="7"/>
        <v>45.493066446367649</v>
      </c>
      <c r="K89" s="16">
        <f t="shared" ca="1" si="5"/>
        <v>90.986132892735299</v>
      </c>
    </row>
    <row r="90" spans="3:12" ht="13.5">
      <c r="C90" s="2">
        <v>76</v>
      </c>
      <c r="D90" s="26">
        <f>鶏モデル!D90</f>
        <v>46250</v>
      </c>
      <c r="E90" s="41">
        <f ca="1">鶏モデル!E90</f>
        <v>28.4</v>
      </c>
      <c r="F90" s="27"/>
      <c r="G90" s="3">
        <f t="shared" ca="1" si="4"/>
        <v>1.2345951413505307</v>
      </c>
      <c r="H90" s="3">
        <f ca="1">IF(鶏硝化判定!P90&gt;鶏硝化判定!$P$6,鶏硝化モデル!G90,0)</f>
        <v>1.2345951413505307</v>
      </c>
      <c r="I90" s="16">
        <f t="shared" ca="1" si="6"/>
        <v>74.298302102650069</v>
      </c>
      <c r="J90" s="16">
        <f t="shared" ca="1" si="7"/>
        <v>46.266590495116077</v>
      </c>
      <c r="K90" s="16">
        <f t="shared" ca="1" si="5"/>
        <v>92.533180990232154</v>
      </c>
    </row>
    <row r="91" spans="3:12" ht="13.5">
      <c r="C91" s="2">
        <v>77</v>
      </c>
      <c r="D91" s="26">
        <f>鶏モデル!D91</f>
        <v>46251</v>
      </c>
      <c r="E91" s="41">
        <f ca="1">鶏モデル!E91</f>
        <v>28.4</v>
      </c>
      <c r="F91" s="27"/>
      <c r="G91" s="3">
        <f t="shared" ca="1" si="4"/>
        <v>1.2345951413505307</v>
      </c>
      <c r="H91" s="3">
        <f ca="1">IF(鶏硝化判定!P91&gt;鶏硝化判定!$P$6,鶏硝化モデル!G91,0)</f>
        <v>1.2345951413505307</v>
      </c>
      <c r="I91" s="16">
        <f t="shared" ca="1" si="6"/>
        <v>75.532897244000594</v>
      </c>
      <c r="J91" s="16">
        <f t="shared" ca="1" si="7"/>
        <v>47.035390134079663</v>
      </c>
      <c r="K91" s="16">
        <f t="shared" ca="1" si="5"/>
        <v>94.070780268159325</v>
      </c>
    </row>
    <row r="92" spans="3:12" ht="13.5">
      <c r="C92" s="2">
        <v>78</v>
      </c>
      <c r="D92" s="26">
        <f>鶏モデル!D92</f>
        <v>46252</v>
      </c>
      <c r="E92" s="41">
        <f ca="1">鶏モデル!E92</f>
        <v>28.3</v>
      </c>
      <c r="F92" s="27"/>
      <c r="G92" s="3">
        <f t="shared" ca="1" si="4"/>
        <v>1.2270496833501807</v>
      </c>
      <c r="H92" s="3">
        <f ca="1">IF(鶏硝化判定!P92&gt;鶏硝化判定!$P$6,鶏硝化モデル!G92,0)</f>
        <v>1.2270496833501807</v>
      </c>
      <c r="I92" s="16">
        <f t="shared" ca="1" si="6"/>
        <v>76.767492385351119</v>
      </c>
      <c r="J92" s="16">
        <f t="shared" ca="1" si="7"/>
        <v>47.804189773043248</v>
      </c>
      <c r="K92" s="16">
        <f t="shared" ca="1" si="5"/>
        <v>95.608379546086496</v>
      </c>
    </row>
    <row r="93" spans="3:12" ht="13.5">
      <c r="C93" s="2">
        <v>79</v>
      </c>
      <c r="D93" s="26">
        <f>鶏モデル!D93</f>
        <v>46253</v>
      </c>
      <c r="E93" s="41">
        <f ca="1">鶏モデル!E93</f>
        <v>28.2</v>
      </c>
      <c r="F93" s="27"/>
      <c r="G93" s="3">
        <f t="shared" ca="1" si="4"/>
        <v>1.2195453764359221</v>
      </c>
      <c r="H93" s="3">
        <f ca="1">IF(鶏硝化判定!P93&gt;鶏硝化判定!$P$6,鶏硝化モデル!G93,0)</f>
        <v>1.2195453764359221</v>
      </c>
      <c r="I93" s="16">
        <f t="shared" ca="1" si="6"/>
        <v>77.994542068701293</v>
      </c>
      <c r="J93" s="16">
        <f t="shared" ca="1" si="7"/>
        <v>48.568290749917381</v>
      </c>
      <c r="K93" s="16">
        <f t="shared" ca="1" si="5"/>
        <v>97.136581499834762</v>
      </c>
    </row>
    <row r="94" spans="3:12" ht="13.5">
      <c r="C94" s="2">
        <v>80</v>
      </c>
      <c r="D94" s="26">
        <f>鶏モデル!D94</f>
        <v>46254</v>
      </c>
      <c r="E94" s="41">
        <f ca="1">鶏モデル!E94</f>
        <v>28.2</v>
      </c>
      <c r="F94" s="27"/>
      <c r="G94" s="3">
        <f t="shared" ca="1" si="4"/>
        <v>1.2195453764359221</v>
      </c>
      <c r="H94" s="3">
        <f ca="1">IF(鶏硝化判定!P94&gt;鶏硝化判定!$P$6,鶏硝化モデル!G94,0)</f>
        <v>1.2195453764359221</v>
      </c>
      <c r="I94" s="16">
        <f t="shared" ca="1" si="6"/>
        <v>79.21408744513721</v>
      </c>
      <c r="J94" s="16">
        <f t="shared" ca="1" si="7"/>
        <v>49.327718690058155</v>
      </c>
      <c r="K94" s="16">
        <f t="shared" ca="1" si="5"/>
        <v>98.655437380116311</v>
      </c>
    </row>
    <row r="95" spans="3:12" ht="13.5">
      <c r="C95" s="2">
        <v>81</v>
      </c>
      <c r="D95" s="26">
        <f>鶏モデル!D95</f>
        <v>46255</v>
      </c>
      <c r="E95" s="41">
        <f ca="1">鶏モデル!E95</f>
        <v>28.1</v>
      </c>
      <c r="F95" s="27"/>
      <c r="G95" s="3">
        <f t="shared" ca="1" si="4"/>
        <v>1.212082024931044</v>
      </c>
      <c r="H95" s="3">
        <f ca="1">IF(鶏硝化判定!P95&gt;鶏硝化判定!$P$6,鶏硝化モデル!G95,0)</f>
        <v>1.212082024931044</v>
      </c>
      <c r="I95" s="16">
        <f t="shared" ca="1" si="6"/>
        <v>80.433632821573127</v>
      </c>
      <c r="J95" s="16">
        <f t="shared" ca="1" si="7"/>
        <v>50.087146630198937</v>
      </c>
      <c r="K95" s="16">
        <f t="shared" ca="1" si="5"/>
        <v>100.17429326039787</v>
      </c>
    </row>
    <row r="96" spans="3:12" ht="13.5">
      <c r="C96" s="2">
        <v>82</v>
      </c>
      <c r="D96" s="26">
        <f>鶏モデル!D96</f>
        <v>46256</v>
      </c>
      <c r="E96" s="41">
        <f ca="1">鶏モデル!E96</f>
        <v>28</v>
      </c>
      <c r="F96" s="27"/>
      <c r="G96" s="3">
        <f t="shared" ca="1" si="4"/>
        <v>1.2046594339411101</v>
      </c>
      <c r="H96" s="3">
        <f ca="1">IF(鶏硝化判定!P96&gt;鶏硝化判定!$P$6,鶏硝化モデル!G96,0)</f>
        <v>1.2046594339411101</v>
      </c>
      <c r="I96" s="16">
        <f t="shared" ca="1" si="6"/>
        <v>81.645714846504177</v>
      </c>
      <c r="J96" s="16">
        <f t="shared" ca="1" si="7"/>
        <v>50.841927037111837</v>
      </c>
      <c r="K96" s="16">
        <f t="shared" ca="1" si="5"/>
        <v>101.68385407422367</v>
      </c>
    </row>
    <row r="97" spans="3:11" ht="13.5">
      <c r="C97" s="2">
        <v>83</v>
      </c>
      <c r="D97" s="26">
        <f>鶏モデル!D97</f>
        <v>46257</v>
      </c>
      <c r="E97" s="41">
        <f ca="1">鶏モデル!E97</f>
        <v>27.9</v>
      </c>
      <c r="F97" s="27"/>
      <c r="G97" s="3">
        <f t="shared" ca="1" si="4"/>
        <v>1.1972774093514988</v>
      </c>
      <c r="H97" s="3">
        <f ca="1">IF(鶏硝化判定!P97&gt;鶏硝化判定!$P$6,鶏硝化モデル!G97,0)</f>
        <v>1.1972774093514988</v>
      </c>
      <c r="I97" s="16">
        <f t="shared" ca="1" si="6"/>
        <v>82.850374280445294</v>
      </c>
      <c r="J97" s="16">
        <f t="shared" ca="1" si="7"/>
        <v>51.59208529293884</v>
      </c>
      <c r="K97" s="16">
        <f t="shared" ca="1" si="5"/>
        <v>103.18417058587768</v>
      </c>
    </row>
    <row r="98" spans="3:11" ht="13.5">
      <c r="C98" s="2">
        <v>84</v>
      </c>
      <c r="D98" s="26">
        <f>鶏モデル!D98</f>
        <v>46258</v>
      </c>
      <c r="E98" s="41">
        <f ca="1">鶏モデル!E98</f>
        <v>27.8</v>
      </c>
      <c r="F98" s="27"/>
      <c r="G98" s="3">
        <f t="shared" ca="1" si="4"/>
        <v>1.1899357578249461</v>
      </c>
      <c r="H98" s="3">
        <f ca="1">IF(鶏硝化判定!P98&gt;鶏硝化判定!$P$6,鶏硝化モデル!G98,0)</f>
        <v>1.1899357578249461</v>
      </c>
      <c r="I98" s="16">
        <f t="shared" ca="1" si="6"/>
        <v>84.047651689796794</v>
      </c>
      <c r="J98" s="16">
        <f t="shared" ca="1" si="7"/>
        <v>52.337646658944053</v>
      </c>
      <c r="K98" s="16">
        <f t="shared" ca="1" si="5"/>
        <v>104.67529331788811</v>
      </c>
    </row>
    <row r="99" spans="3:11" ht="13.5">
      <c r="C99" s="2">
        <v>85</v>
      </c>
      <c r="D99" s="26">
        <f>鶏モデル!D99</f>
        <v>46259</v>
      </c>
      <c r="E99" s="41">
        <f ca="1">鶏モデル!E99</f>
        <v>27.7</v>
      </c>
      <c r="F99" s="27"/>
      <c r="G99" s="3">
        <f t="shared" ca="1" si="4"/>
        <v>1.1826342867990929</v>
      </c>
      <c r="H99" s="3">
        <f ca="1">IF(鶏硝化判定!P99&gt;鶏硝化判定!$P$6,鶏硝化モデル!G99,0)</f>
        <v>1.1826342867990929</v>
      </c>
      <c r="I99" s="16">
        <f t="shared" ca="1" si="6"/>
        <v>85.237587447621735</v>
      </c>
      <c r="J99" s="16">
        <f t="shared" ca="1" si="7"/>
        <v>53.078636275997738</v>
      </c>
      <c r="K99" s="16">
        <f t="shared" ca="1" si="5"/>
        <v>106.15727255199548</v>
      </c>
    </row>
    <row r="100" spans="3:11" ht="13.5">
      <c r="C100" s="2">
        <v>86</v>
      </c>
      <c r="D100" s="26">
        <f>鶏モデル!D100</f>
        <v>46260</v>
      </c>
      <c r="E100" s="41">
        <f ca="1">鶏モデル!E100</f>
        <v>27.6</v>
      </c>
      <c r="F100" s="27"/>
      <c r="G100" s="3">
        <f t="shared" ca="1" si="4"/>
        <v>1.1753728044840408</v>
      </c>
      <c r="H100" s="3">
        <f ca="1">IF(鶏硝化判定!P100&gt;鶏硝化判定!$P$6,鶏硝化モデル!G100,0)</f>
        <v>1.1753728044840408</v>
      </c>
      <c r="I100" s="16">
        <f t="shared" ca="1" si="6"/>
        <v>86.420221734420821</v>
      </c>
      <c r="J100" s="16">
        <f t="shared" ca="1" si="7"/>
        <v>53.815079165058933</v>
      </c>
      <c r="K100" s="16">
        <f t="shared" ca="1" si="5"/>
        <v>107.63015833011787</v>
      </c>
    </row>
    <row r="101" spans="3:11" ht="13.5">
      <c r="C101" s="2">
        <v>87</v>
      </c>
      <c r="D101" s="26">
        <f>鶏モデル!D101</f>
        <v>46261</v>
      </c>
      <c r="E101" s="41">
        <f ca="1">鶏モデル!E101</f>
        <v>27.5</v>
      </c>
      <c r="F101" s="27"/>
      <c r="G101" s="3">
        <f t="shared" ca="1" si="4"/>
        <v>1.1681511198599102</v>
      </c>
      <c r="H101" s="3">
        <f ca="1">IF(鶏硝化判定!P101&gt;鶏硝化判定!$P$6,鶏硝化モデル!G101,0)</f>
        <v>1.1681511198599102</v>
      </c>
      <c r="I101" s="16">
        <f t="shared" ca="1" si="6"/>
        <v>87.595594538904862</v>
      </c>
      <c r="J101" s="16">
        <f t="shared" ca="1" si="7"/>
        <v>54.547000227656405</v>
      </c>
      <c r="K101" s="16">
        <f t="shared" ca="1" si="5"/>
        <v>109.09400045531281</v>
      </c>
    </row>
    <row r="102" spans="3:11" ht="13.5">
      <c r="C102" s="2">
        <v>88</v>
      </c>
      <c r="D102" s="26">
        <f>鶏モデル!D102</f>
        <v>46262</v>
      </c>
      <c r="E102" s="41">
        <f ca="1">鶏モデル!E102</f>
        <v>27.4</v>
      </c>
      <c r="F102" s="27"/>
      <c r="G102" s="3">
        <f t="shared" ca="1" si="4"/>
        <v>1.1609690426744046</v>
      </c>
      <c r="H102" s="3">
        <f ca="1">IF(鶏硝化判定!P102&gt;鶏硝化判定!$P$6,鶏硝化モデル!G102,0)</f>
        <v>1.1609690426744046</v>
      </c>
      <c r="I102" s="16">
        <f t="shared" ca="1" si="6"/>
        <v>88.763745658764776</v>
      </c>
      <c r="J102" s="16">
        <f t="shared" ca="1" si="7"/>
        <v>55.274424246368156</v>
      </c>
      <c r="K102" s="16">
        <f t="shared" ca="1" si="5"/>
        <v>110.54884849273631</v>
      </c>
    </row>
    <row r="103" spans="3:11" ht="13.5">
      <c r="C103" s="2">
        <v>89</v>
      </c>
      <c r="D103" s="26">
        <f>鶏モデル!D103</f>
        <v>46263</v>
      </c>
      <c r="E103" s="41">
        <f ca="1">鶏モデル!E103</f>
        <v>27.2</v>
      </c>
      <c r="F103" s="27"/>
      <c r="G103" s="3">
        <f t="shared" ca="1" si="4"/>
        <v>1.1467229534334191</v>
      </c>
      <c r="H103" s="3">
        <f ca="1">IF(鶏硝化判定!P103&gt;鶏硝化判定!$P$6,鶏硝化モデル!G103,0)</f>
        <v>1.1467229534334191</v>
      </c>
      <c r="I103" s="16">
        <f t="shared" ca="1" si="6"/>
        <v>89.924714701439186</v>
      </c>
      <c r="J103" s="16">
        <f t="shared" ca="1" si="7"/>
        <v>55.997375885299462</v>
      </c>
      <c r="K103" s="16">
        <f t="shared" ca="1" si="5"/>
        <v>111.99475177059892</v>
      </c>
    </row>
    <row r="104" spans="3:11" ht="13.5">
      <c r="C104" s="2">
        <v>90</v>
      </c>
      <c r="D104" s="26">
        <f>鶏モデル!D104</f>
        <v>46264</v>
      </c>
      <c r="E104" s="41">
        <f ca="1">鶏モデル!E104</f>
        <v>27.1</v>
      </c>
      <c r="F104" s="27"/>
      <c r="G104" s="3">
        <f t="shared" ca="1" si="4"/>
        <v>1.1396585646894128</v>
      </c>
      <c r="H104" s="3">
        <f ca="1">IF(鶏硝化判定!P104&gt;鶏硝化判定!$P$6,鶏硝化モデル!G104,0)</f>
        <v>1.1396585646894128</v>
      </c>
      <c r="I104" s="16">
        <f t="shared" ca="1" si="6"/>
        <v>91.071437654872611</v>
      </c>
      <c r="J104" s="16">
        <f t="shared" ca="1" si="7"/>
        <v>56.711456285475414</v>
      </c>
      <c r="K104" s="16">
        <f t="shared" ca="1" si="5"/>
        <v>113.42291257095083</v>
      </c>
    </row>
    <row r="105" spans="3:11" ht="13.5">
      <c r="C105" s="2">
        <v>91</v>
      </c>
      <c r="D105" s="26">
        <f>鶏モデル!D105</f>
        <v>46265</v>
      </c>
      <c r="E105" s="41">
        <f ca="1">鶏モデル!E105</f>
        <v>27</v>
      </c>
      <c r="F105" s="27"/>
      <c r="G105" s="3">
        <f t="shared" ca="1" si="4"/>
        <v>1.132633030002143</v>
      </c>
      <c r="H105" s="3">
        <f ca="1">IF(鶏硝化判定!P105&gt;鶏硝化判定!$P$6,鶏硝化モデル!G105,0)</f>
        <v>1.132633030002143</v>
      </c>
      <c r="I105" s="16">
        <f t="shared" ca="1" si="6"/>
        <v>92.211096219562023</v>
      </c>
      <c r="J105" s="16">
        <f t="shared" ca="1" si="7"/>
        <v>57.421137592107264</v>
      </c>
      <c r="K105" s="16">
        <f t="shared" ca="1" si="5"/>
        <v>114.84227518421453</v>
      </c>
    </row>
    <row r="106" spans="3:11" ht="13.5">
      <c r="C106" s="2">
        <v>92</v>
      </c>
      <c r="D106" s="26">
        <f>鶏モデル!D106</f>
        <v>46266</v>
      </c>
      <c r="E106" s="41">
        <f ca="1">鶏モデル!E106</f>
        <v>26.9</v>
      </c>
      <c r="F106" s="27"/>
      <c r="G106" s="3">
        <f t="shared" ca="1" si="4"/>
        <v>1.125646162920874</v>
      </c>
      <c r="H106" s="3">
        <f ca="1">IF(鶏硝化判定!P106&gt;鶏硝化判定!$P$6,鶏硝化モデル!G106,0)</f>
        <v>1.125646162920874</v>
      </c>
      <c r="I106" s="16">
        <f t="shared" ca="1" si="6"/>
        <v>93.343729249564163</v>
      </c>
      <c r="J106" s="16">
        <f t="shared" ca="1" si="7"/>
        <v>58.126444000158848</v>
      </c>
      <c r="K106" s="16">
        <f t="shared" ca="1" si="5"/>
        <v>116.2528880003177</v>
      </c>
    </row>
    <row r="107" spans="3:11" ht="13.5">
      <c r="C107" s="2">
        <v>93</v>
      </c>
      <c r="D107" s="26">
        <f>鶏モデル!D107</f>
        <v>46267</v>
      </c>
      <c r="E107" s="41">
        <f ca="1">鶏モデル!E107</f>
        <v>26.8</v>
      </c>
      <c r="F107" s="27"/>
      <c r="G107" s="3">
        <f t="shared" ca="1" si="4"/>
        <v>1.1186977777479483</v>
      </c>
      <c r="H107" s="3">
        <f ca="1">IF(鶏硝化判定!P107&gt;鶏硝化判定!$P$6,鶏硝化モデル!G107,0)</f>
        <v>1.1186977777479483</v>
      </c>
      <c r="I107" s="16">
        <f t="shared" ca="1" si="6"/>
        <v>94.469375412485036</v>
      </c>
      <c r="J107" s="16">
        <f t="shared" ca="1" si="7"/>
        <v>58.827399588488525</v>
      </c>
      <c r="K107" s="16">
        <f t="shared" ca="1" si="5"/>
        <v>117.65479917697705</v>
      </c>
    </row>
    <row r="108" spans="3:11" ht="13.5">
      <c r="C108" s="2">
        <v>94</v>
      </c>
      <c r="D108" s="26">
        <f>鶏モデル!D108</f>
        <v>46268</v>
      </c>
      <c r="E108" s="41">
        <f ca="1">鶏モデル!E108</f>
        <v>26.6</v>
      </c>
      <c r="F108" s="27"/>
      <c r="G108" s="3">
        <f t="shared" ca="1" si="4"/>
        <v>1.1049157140874912</v>
      </c>
      <c r="H108" s="3">
        <f ca="1">IF(鶏硝化判定!P108&gt;鶏硝化判定!$P$6,鶏硝化モデル!G108,0)</f>
        <v>1.1049157140874912</v>
      </c>
      <c r="I108" s="16">
        <f t="shared" ca="1" si="6"/>
        <v>95.58807319023299</v>
      </c>
      <c r="J108" s="16">
        <f t="shared" ca="1" si="7"/>
        <v>59.524028320318116</v>
      </c>
      <c r="K108" s="16">
        <f t="shared" ca="1" si="5"/>
        <v>119.04805664063623</v>
      </c>
    </row>
    <row r="109" spans="3:11" ht="13.5">
      <c r="C109" s="2">
        <v>95</v>
      </c>
      <c r="D109" s="26">
        <f>鶏モデル!D109</f>
        <v>46269</v>
      </c>
      <c r="E109" s="41">
        <f ca="1">鶏モデル!E109</f>
        <v>26.5</v>
      </c>
      <c r="F109" s="27"/>
      <c r="G109" s="3">
        <f t="shared" ca="1" si="4"/>
        <v>1.0980816679484626</v>
      </c>
      <c r="H109" s="3">
        <f ca="1">IF(鶏硝化判定!P109&gt;鶏硝化判定!$P$6,鶏硝化モデル!G109,0)</f>
        <v>1.0980816679484626</v>
      </c>
      <c r="I109" s="16">
        <f t="shared" ca="1" si="6"/>
        <v>96.692988904320487</v>
      </c>
      <c r="J109" s="16">
        <f t="shared" ca="1" si="7"/>
        <v>60.212074768602719</v>
      </c>
      <c r="K109" s="16">
        <f t="shared" ca="1" si="5"/>
        <v>120.42414953720544</v>
      </c>
    </row>
    <row r="110" spans="3:11" ht="13.5">
      <c r="C110" s="2">
        <v>96</v>
      </c>
      <c r="D110" s="26">
        <f>鶏モデル!D110</f>
        <v>46270</v>
      </c>
      <c r="E110" s="41">
        <f ca="1">鶏モデル!E110</f>
        <v>26.4</v>
      </c>
      <c r="F110" s="27"/>
      <c r="G110" s="3">
        <f t="shared" ca="1" si="4"/>
        <v>1.0912853684100103</v>
      </c>
      <c r="H110" s="3">
        <f ca="1">IF(鶏硝化判定!P110&gt;鶏硝化判定!$P$6,鶏硝化モデル!G110,0)</f>
        <v>1.0912853684100103</v>
      </c>
      <c r="I110" s="16">
        <f t="shared" ca="1" si="6"/>
        <v>97.79107057226895</v>
      </c>
      <c r="J110" s="16">
        <f t="shared" ca="1" si="7"/>
        <v>60.895865560900695</v>
      </c>
      <c r="K110" s="16">
        <f t="shared" ca="1" si="5"/>
        <v>121.79173112180139</v>
      </c>
    </row>
    <row r="111" spans="3:11" ht="13.5">
      <c r="C111" s="2">
        <v>97</v>
      </c>
      <c r="D111" s="26">
        <f>鶏モデル!D111</f>
        <v>46271</v>
      </c>
      <c r="E111" s="41">
        <f ca="1">鶏モデル!E111</f>
        <v>26.2</v>
      </c>
      <c r="F111" s="27"/>
      <c r="G111" s="3">
        <f t="shared" ca="1" si="4"/>
        <v>1.0778052820009612</v>
      </c>
      <c r="H111" s="3">
        <f ca="1">IF(鶏硝化判定!P111&gt;鶏硝化判定!$P$6,鶏硝化モデル!G111,0)</f>
        <v>1.0778052820009612</v>
      </c>
      <c r="I111" s="16">
        <f t="shared" ca="1" si="6"/>
        <v>98.882355940678963</v>
      </c>
      <c r="J111" s="16">
        <f t="shared" ca="1" si="7"/>
        <v>61.57542420254746</v>
      </c>
      <c r="K111" s="16">
        <f t="shared" ca="1" si="5"/>
        <v>123.15084840509492</v>
      </c>
    </row>
    <row r="112" spans="3:11" ht="13.5">
      <c r="C112" s="2">
        <v>98</v>
      </c>
      <c r="D112" s="26">
        <f>鶏モデル!D112</f>
        <v>46272</v>
      </c>
      <c r="E112" s="41">
        <f ca="1">鶏モデル!E112</f>
        <v>26.1</v>
      </c>
      <c r="F112" s="27"/>
      <c r="G112" s="3">
        <f t="shared" ca="1" si="4"/>
        <v>1.0711211334079551</v>
      </c>
      <c r="H112" s="3">
        <f ca="1">IF(鶏硝化判定!P112&gt;鶏硝化判定!$P$6,鶏硝化モデル!G112,0)</f>
        <v>1.0711211334079551</v>
      </c>
      <c r="I112" s="16">
        <f t="shared" ca="1" si="6"/>
        <v>99.960161222679929</v>
      </c>
      <c r="J112" s="16">
        <f t="shared" ca="1" si="7"/>
        <v>62.246588606101618</v>
      </c>
      <c r="K112" s="16">
        <f t="shared" ca="1" si="5"/>
        <v>124.49317721220324</v>
      </c>
    </row>
    <row r="113" spans="3:11" ht="13.5">
      <c r="C113" s="2">
        <v>99</v>
      </c>
      <c r="D113" s="26">
        <f>鶏モデル!D113</f>
        <v>46273</v>
      </c>
      <c r="E113" s="41">
        <f ca="1">鶏モデル!E113</f>
        <v>26</v>
      </c>
      <c r="F113" s="27"/>
      <c r="G113" s="3">
        <f t="shared" ca="1" si="4"/>
        <v>1.0644740079659751</v>
      </c>
      <c r="H113" s="3">
        <f ca="1">IF(鶏硝化判定!P113&gt;鶏硝化判定!$P$6,鶏硝化モデル!G113,0)</f>
        <v>1.0644740079659751</v>
      </c>
      <c r="I113" s="16">
        <f t="shared" ca="1" si="6"/>
        <v>101.03128235608789</v>
      </c>
      <c r="J113" s="16">
        <f t="shared" ca="1" si="7"/>
        <v>62.913590696964782</v>
      </c>
      <c r="K113" s="16">
        <f t="shared" ca="1" si="5"/>
        <v>125.82718139392956</v>
      </c>
    </row>
    <row r="114" spans="3:11" ht="13.5">
      <c r="C114" s="2">
        <v>100</v>
      </c>
      <c r="D114" s="26">
        <f>鶏モデル!D114</f>
        <v>46274</v>
      </c>
      <c r="E114" s="41">
        <f ca="1">鶏モデル!E114</f>
        <v>25.8</v>
      </c>
      <c r="F114" s="27"/>
      <c r="G114" s="3">
        <f t="shared" ca="1" si="4"/>
        <v>1.0512901111551534</v>
      </c>
      <c r="H114" s="3">
        <f ca="1">IF(鶏硝化判定!P114&gt;鶏硝化判定!$P$6,鶏硝化モデル!G114,0)</f>
        <v>1.0512901111551534</v>
      </c>
      <c r="I114" s="16">
        <f t="shared" ca="1" si="6"/>
        <v>102.09575636405386</v>
      </c>
      <c r="J114" s="16">
        <f t="shared" ca="1" si="7"/>
        <v>63.576453529970223</v>
      </c>
      <c r="K114" s="16">
        <f t="shared" ca="1" si="5"/>
        <v>127.15290705994045</v>
      </c>
    </row>
    <row r="115" spans="3:11" ht="13.5">
      <c r="C115" s="2">
        <v>101</v>
      </c>
      <c r="D115" s="26">
        <f>鶏モデル!D115</f>
        <v>46275</v>
      </c>
      <c r="E115" s="41">
        <f ca="1">鶏モデル!E115</f>
        <v>25.6</v>
      </c>
      <c r="F115" s="27"/>
      <c r="G115" s="3">
        <f t="shared" ca="1" si="4"/>
        <v>1.0382521680876884</v>
      </c>
      <c r="H115" s="3">
        <f ca="1">IF(鶏硝化判定!P115&gt;鶏硝化判定!$P$6,鶏硝化モデル!G115,0)</f>
        <v>1.0382521680876884</v>
      </c>
      <c r="I115" s="16">
        <f t="shared" ca="1" si="6"/>
        <v>103.14704647520901</v>
      </c>
      <c r="J115" s="16">
        <f t="shared" ca="1" si="7"/>
        <v>64.231106566282961</v>
      </c>
      <c r="K115" s="16">
        <f t="shared" ca="1" si="5"/>
        <v>128.46221313256592</v>
      </c>
    </row>
    <row r="116" spans="3:11" ht="13.5">
      <c r="C116" s="2">
        <v>102</v>
      </c>
      <c r="D116" s="26">
        <f>鶏モデル!D116</f>
        <v>46276</v>
      </c>
      <c r="E116" s="41">
        <f ca="1">鶏モデル!E116</f>
        <v>25.5</v>
      </c>
      <c r="F116" s="27"/>
      <c r="G116" s="3">
        <f t="shared" ca="1" si="4"/>
        <v>1.0317874875422537</v>
      </c>
      <c r="H116" s="3">
        <f ca="1">IF(鶏硝化判定!P116&gt;鶏硝化判定!$P$6,鶏硝化モデル!G116,0)</f>
        <v>1.0317874875422537</v>
      </c>
      <c r="I116" s="16">
        <f t="shared" ca="1" si="6"/>
        <v>104.1852986432967</v>
      </c>
      <c r="J116" s="16">
        <f t="shared" ca="1" si="7"/>
        <v>64.877640693337611</v>
      </c>
      <c r="K116" s="16">
        <f t="shared" ca="1" si="5"/>
        <v>129.75528138667522</v>
      </c>
    </row>
    <row r="117" spans="3:11" ht="13.5">
      <c r="C117" s="2">
        <v>103</v>
      </c>
      <c r="D117" s="26">
        <f>鶏モデル!D117</f>
        <v>46277</v>
      </c>
      <c r="E117" s="41">
        <f ca="1">鶏モデル!E117</f>
        <v>25.3</v>
      </c>
      <c r="F117" s="27"/>
      <c r="G117" s="3">
        <f t="shared" ca="1" si="4"/>
        <v>1.0189658314048371</v>
      </c>
      <c r="H117" s="3">
        <f ca="1">IF(鶏硝化判定!P117&gt;鶏硝化判定!$P$6,鶏硝化モデル!G117,0)</f>
        <v>1.0189658314048371</v>
      </c>
      <c r="I117" s="16">
        <f t="shared" ca="1" si="6"/>
        <v>105.21708613083896</v>
      </c>
      <c r="J117" s="16">
        <f t="shared" ca="1" si="7"/>
        <v>65.520149173519954</v>
      </c>
      <c r="K117" s="16">
        <f t="shared" ca="1" si="5"/>
        <v>131.04029834703991</v>
      </c>
    </row>
    <row r="118" spans="3:11" ht="13.5">
      <c r="C118" s="2">
        <v>104</v>
      </c>
      <c r="D118" s="26">
        <f>鶏モデル!D118</f>
        <v>46278</v>
      </c>
      <c r="E118" s="41">
        <f ca="1">鶏モデル!E118</f>
        <v>25.1</v>
      </c>
      <c r="F118" s="27"/>
      <c r="G118" s="3">
        <f t="shared" ca="1" si="4"/>
        <v>1.0062866208693326</v>
      </c>
      <c r="H118" s="3">
        <f ca="1">IF(鶏硝化判定!P118&gt;鶏硝化判定!$P$6,鶏硝化モデル!G118,0)</f>
        <v>1.0062866208693326</v>
      </c>
      <c r="I118" s="16">
        <f t="shared" ca="1" si="6"/>
        <v>106.23605196224381</v>
      </c>
      <c r="J118" s="16">
        <f t="shared" ca="1" si="7"/>
        <v>66.154673429336583</v>
      </c>
      <c r="K118" s="16">
        <f t="shared" ca="1" si="5"/>
        <v>132.30934685867317</v>
      </c>
    </row>
    <row r="119" spans="3:11" ht="13.5">
      <c r="C119" s="2">
        <v>105</v>
      </c>
      <c r="D119" s="26">
        <f>鶏モデル!D119</f>
        <v>46279</v>
      </c>
      <c r="E119" s="41">
        <f ca="1">鶏モデル!E119</f>
        <v>24.9</v>
      </c>
      <c r="F119" s="27"/>
      <c r="G119" s="3">
        <f t="shared" ca="1" si="4"/>
        <v>0.99374847270789746</v>
      </c>
      <c r="H119" s="3">
        <f ca="1">IF(鶏硝化判定!P119&gt;鶏硝化判定!$P$6,鶏硝化モデル!G119,0)</f>
        <v>0.99374847270789746</v>
      </c>
      <c r="I119" s="16">
        <f t="shared" ca="1" si="6"/>
        <v>107.24233858311314</v>
      </c>
      <c r="J119" s="16">
        <f t="shared" ca="1" si="7"/>
        <v>66.78130216365345</v>
      </c>
      <c r="K119" s="16">
        <f t="shared" ca="1" si="5"/>
        <v>133.5626043273069</v>
      </c>
    </row>
    <row r="120" spans="3:11" ht="13.5">
      <c r="C120" s="2">
        <v>106</v>
      </c>
      <c r="D120" s="26">
        <f>鶏モデル!D120</f>
        <v>46280</v>
      </c>
      <c r="E120" s="41">
        <f ca="1">鶏モデル!E120</f>
        <v>24.7</v>
      </c>
      <c r="F120" s="27"/>
      <c r="G120" s="3">
        <f t="shared" ca="1" si="4"/>
        <v>0.98135001502664632</v>
      </c>
      <c r="H120" s="3">
        <f ca="1">IF(鶏硝化判定!P120&gt;鶏硝化判定!$P$6,鶏硝化モデル!G120,0)</f>
        <v>0.98135001502664632</v>
      </c>
      <c r="I120" s="16">
        <f t="shared" ca="1" si="6"/>
        <v>108.23608705582103</v>
      </c>
      <c r="J120" s="16">
        <f t="shared" ca="1" si="7"/>
        <v>67.400123217981189</v>
      </c>
      <c r="K120" s="16">
        <f t="shared" ca="1" si="5"/>
        <v>134.80024643596238</v>
      </c>
    </row>
    <row r="121" spans="3:11" ht="13.5">
      <c r="C121" s="2">
        <v>107</v>
      </c>
      <c r="D121" s="26">
        <f>鶏モデル!D121</f>
        <v>46281</v>
      </c>
      <c r="E121" s="41">
        <f ca="1">鶏モデル!E121</f>
        <v>24.5</v>
      </c>
      <c r="F121" s="27"/>
      <c r="G121" s="3">
        <f t="shared" ca="1" si="4"/>
        <v>0.96908988719207689</v>
      </c>
      <c r="H121" s="3">
        <f ca="1">IF(鶏硝化判定!P121&gt;鶏硝化判定!$P$6,鶏硝化モデル!G121,0)</f>
        <v>0.96908988719207689</v>
      </c>
      <c r="I121" s="16">
        <f t="shared" ca="1" si="6"/>
        <v>109.21743707084768</v>
      </c>
      <c r="J121" s="16">
        <f t="shared" ca="1" si="7"/>
        <v>68.011223579532981</v>
      </c>
      <c r="K121" s="16">
        <f t="shared" ca="1" si="5"/>
        <v>136.02244715906596</v>
      </c>
    </row>
    <row r="122" spans="3:11" ht="13.5">
      <c r="C122" s="2">
        <v>108</v>
      </c>
      <c r="D122" s="26">
        <f>鶏モデル!D122</f>
        <v>46282</v>
      </c>
      <c r="E122" s="41">
        <f ca="1">鶏モデル!E122</f>
        <v>24.3</v>
      </c>
      <c r="F122" s="27"/>
      <c r="G122" s="3">
        <f t="shared" ca="1" si="4"/>
        <v>0.95696673975782431</v>
      </c>
      <c r="H122" s="3">
        <f ca="1">IF(鶏硝化判定!P122&gt;鶏硝化判定!$P$6,鶏硝化モデル!G122,0)</f>
        <v>0.95696673975782431</v>
      </c>
      <c r="I122" s="16">
        <f t="shared" ca="1" si="6"/>
        <v>110.18652695803976</v>
      </c>
      <c r="J122" s="16">
        <f t="shared" ca="1" si="7"/>
        <v>68.614689388236513</v>
      </c>
      <c r="K122" s="16">
        <f t="shared" ca="1" si="5"/>
        <v>137.22937877647303</v>
      </c>
    </row>
    <row r="123" spans="3:11" ht="13.5">
      <c r="C123" s="2">
        <v>109</v>
      </c>
      <c r="D123" s="26">
        <f>鶏モデル!D123</f>
        <v>46283</v>
      </c>
      <c r="E123" s="41">
        <f ca="1">鶏モデル!E123</f>
        <v>24.1</v>
      </c>
      <c r="F123" s="27"/>
      <c r="G123" s="3">
        <f t="shared" ca="1" si="4"/>
        <v>0.94497923439174059</v>
      </c>
      <c r="H123" s="3">
        <f ca="1">IF(鶏硝化判定!P123&gt;鶏硝化判定!$P$6,鶏硝化モデル!G123,0)</f>
        <v>0.94497923439174059</v>
      </c>
      <c r="I123" s="16">
        <f t="shared" ca="1" si="6"/>
        <v>111.1434936977976</v>
      </c>
      <c r="J123" s="16">
        <f t="shared" ca="1" si="7"/>
        <v>69.21060594370033</v>
      </c>
      <c r="K123" s="16">
        <f t="shared" ca="1" si="5"/>
        <v>138.42121188740066</v>
      </c>
    </row>
    <row r="124" spans="3:11" ht="13.5">
      <c r="C124" s="2">
        <v>110</v>
      </c>
      <c r="D124" s="26">
        <f>鶏モデル!D124</f>
        <v>46284</v>
      </c>
      <c r="E124" s="41">
        <f ca="1">鶏モデル!E124</f>
        <v>23.9</v>
      </c>
      <c r="F124" s="27"/>
      <c r="G124" s="3">
        <f t="shared" ca="1" si="4"/>
        <v>0.93312604380329978</v>
      </c>
      <c r="H124" s="3">
        <f ca="1">IF(鶏硝化判定!P124&gt;鶏硝化判定!$P$6,鶏硝化モデル!G124,0)</f>
        <v>0.93312604380329978</v>
      </c>
      <c r="I124" s="16">
        <f t="shared" ca="1" si="6"/>
        <v>112.08847293218933</v>
      </c>
      <c r="J124" s="16">
        <f t="shared" ca="1" si="7"/>
        <v>69.799057712134911</v>
      </c>
      <c r="K124" s="16">
        <f t="shared" ca="1" si="5"/>
        <v>139.59811542426982</v>
      </c>
    </row>
    <row r="125" spans="3:11" ht="13.5">
      <c r="C125" s="2">
        <v>111</v>
      </c>
      <c r="D125" s="26">
        <f>鶏モデル!D125</f>
        <v>46285</v>
      </c>
      <c r="E125" s="41">
        <f ca="1">鶏モデル!E125</f>
        <v>23.7</v>
      </c>
      <c r="F125" s="27"/>
      <c r="G125" s="3">
        <f t="shared" ca="1" si="4"/>
        <v>0.92140585167132982</v>
      </c>
      <c r="H125" s="3">
        <f ca="1">IF(鶏硝化判定!P125&gt;鶏硝化判定!$P$6,鶏硝化モデル!G125,0)</f>
        <v>0.92140585167132982</v>
      </c>
      <c r="I125" s="16">
        <f t="shared" ca="1" si="6"/>
        <v>113.02159897599263</v>
      </c>
      <c r="J125" s="16">
        <f t="shared" ca="1" si="7"/>
        <v>70.380128333228356</v>
      </c>
      <c r="K125" s="16">
        <f t="shared" ca="1" si="5"/>
        <v>140.76025666645671</v>
      </c>
    </row>
    <row r="126" spans="3:11" ht="13.5">
      <c r="C126" s="2">
        <v>112</v>
      </c>
      <c r="D126" s="26">
        <f>鶏モデル!D126</f>
        <v>46286</v>
      </c>
      <c r="E126" s="41">
        <f ca="1">鶏モデル!E126</f>
        <v>23.5</v>
      </c>
      <c r="F126" s="27"/>
      <c r="G126" s="3">
        <f t="shared" ca="1" si="4"/>
        <v>0.90981735257206631</v>
      </c>
      <c r="H126" s="3">
        <f ca="1">IF(鶏硝化判定!P126&gt;鶏硝化判定!$P$6,鶏硝化モデル!G126,0)</f>
        <v>0.90981735257206631</v>
      </c>
      <c r="I126" s="16">
        <f t="shared" ca="1" si="6"/>
        <v>113.94300482766396</v>
      </c>
      <c r="J126" s="16">
        <f t="shared" ca="1" si="7"/>
        <v>70.953900626977173</v>
      </c>
      <c r="K126" s="16">
        <f t="shared" ca="1" si="5"/>
        <v>141.90780125395435</v>
      </c>
    </row>
    <row r="127" spans="3:11" ht="13.5">
      <c r="C127" s="2">
        <v>113</v>
      </c>
      <c r="D127" s="26">
        <f>鶏モデル!D127</f>
        <v>46287</v>
      </c>
      <c r="E127" s="41">
        <f ca="1">鶏モデル!E127</f>
        <v>23.3</v>
      </c>
      <c r="F127" s="10"/>
      <c r="G127" s="3">
        <f t="shared" ca="1" si="4"/>
        <v>0.8983592519075333</v>
      </c>
      <c r="H127" s="3">
        <f ca="1">IF(鶏硝化判定!P127&gt;鶏硝化判定!$P$6,鶏硝化モデル!G127,0)</f>
        <v>0.8983592519075333</v>
      </c>
      <c r="I127" s="16">
        <f t="shared" ca="1" si="6"/>
        <v>114.85282218023602</v>
      </c>
      <c r="J127" s="16">
        <f t="shared" ca="1" si="7"/>
        <v>71.520456600472315</v>
      </c>
      <c r="K127" s="16">
        <f t="shared" ca="1" si="5"/>
        <v>143.04091320094463</v>
      </c>
    </row>
    <row r="128" spans="3:11" ht="13.5">
      <c r="C128" s="2">
        <v>114</v>
      </c>
      <c r="D128" s="26">
        <f>鶏モデル!D128</f>
        <v>46288</v>
      </c>
      <c r="E128" s="41">
        <f ca="1">鶏モデル!E128</f>
        <v>23</v>
      </c>
      <c r="F128" s="10"/>
      <c r="G128" s="3">
        <f t="shared" ca="1" si="4"/>
        <v>0.88141379249143958</v>
      </c>
      <c r="H128" s="3">
        <f ca="1">IF(鶏硝化判定!P128&gt;鶏硝化判定!$P$6,鶏硝化モデル!G128,0)</f>
        <v>0.88141379249143958</v>
      </c>
      <c r="I128" s="16">
        <f t="shared" ca="1" si="6"/>
        <v>115.75118143214355</v>
      </c>
      <c r="J128" s="16">
        <f t="shared" ca="1" si="7"/>
        <v>72.079877454640425</v>
      </c>
      <c r="K128" s="16">
        <f t="shared" ca="1" si="5"/>
        <v>144.15975490928085</v>
      </c>
    </row>
    <row r="129" spans="3:11" ht="13.5">
      <c r="C129" s="2">
        <v>115</v>
      </c>
      <c r="D129" s="26">
        <f>鶏モデル!D129</f>
        <v>46289</v>
      </c>
      <c r="E129" s="41">
        <f ca="1">鶏モデル!E129</f>
        <v>22.8</v>
      </c>
      <c r="F129" s="10"/>
      <c r="G129" s="3">
        <f t="shared" ca="1" si="4"/>
        <v>0.87027609444935705</v>
      </c>
      <c r="H129" s="3">
        <f ca="1">IF(鶏硝化判定!P129&gt;鶏硝化判定!$P$6,鶏硝化モデル!G129,0)</f>
        <v>0.87027609444935705</v>
      </c>
      <c r="I129" s="16">
        <f t="shared" ca="1" si="6"/>
        <v>116.632595224635</v>
      </c>
      <c r="J129" s="16">
        <f t="shared" ca="1" si="7"/>
        <v>72.628746134541174</v>
      </c>
      <c r="K129" s="16">
        <f t="shared" ca="1" si="5"/>
        <v>145.25749226908235</v>
      </c>
    </row>
    <row r="130" spans="3:11" ht="13.5">
      <c r="C130" s="2">
        <v>116</v>
      </c>
      <c r="D130" s="26">
        <f>鶏モデル!D130</f>
        <v>46290</v>
      </c>
      <c r="E130" s="41">
        <f ca="1">鶏モデル!E130</f>
        <v>22.6</v>
      </c>
      <c r="F130" s="10"/>
      <c r="G130" s="3">
        <f t="shared" ca="1" si="4"/>
        <v>0.85926434797574158</v>
      </c>
      <c r="H130" s="3">
        <f ca="1">IF(鶏硝化判定!P130&gt;鶏硝化判定!$P$6,鶏硝化モデル!G130,0)</f>
        <v>0.85926434797574158</v>
      </c>
      <c r="I130" s="16">
        <f t="shared" ca="1" si="6"/>
        <v>117.50287131908435</v>
      </c>
      <c r="J130" s="16">
        <f t="shared" ca="1" si="7"/>
        <v>73.170679214303178</v>
      </c>
      <c r="K130" s="16">
        <f t="shared" ca="1" si="5"/>
        <v>146.34135842860636</v>
      </c>
    </row>
    <row r="131" spans="3:11" ht="13.5">
      <c r="C131" s="2">
        <v>117</v>
      </c>
      <c r="D131" s="26">
        <f>鶏モデル!D131</f>
        <v>46291</v>
      </c>
      <c r="E131" s="41">
        <f ca="1">鶏モデル!E131</f>
        <v>22.4</v>
      </c>
      <c r="F131" s="10"/>
      <c r="G131" s="3">
        <f t="shared" ca="1" si="4"/>
        <v>0.8483773063110307</v>
      </c>
      <c r="H131" s="3">
        <f ca="1">IF(鶏硝化判定!P131&gt;鶏硝化判定!$P$6,鶏硝化モデル!G131,0)</f>
        <v>0.8483773063110307</v>
      </c>
      <c r="I131" s="16">
        <f t="shared" ca="1" si="6"/>
        <v>118.36213566706009</v>
      </c>
      <c r="J131" s="16">
        <f t="shared" ca="1" si="7"/>
        <v>73.705755125727379</v>
      </c>
      <c r="K131" s="16">
        <f t="shared" ca="1" si="5"/>
        <v>147.41151025145476</v>
      </c>
    </row>
    <row r="132" spans="3:11" ht="13.5">
      <c r="C132" s="2">
        <v>118</v>
      </c>
      <c r="D132" s="26">
        <f>鶏モデル!D132</f>
        <v>46292</v>
      </c>
      <c r="E132" s="41">
        <f ca="1">鶏モデル!E132</f>
        <v>22.2</v>
      </c>
      <c r="F132" s="10"/>
      <c r="G132" s="3">
        <f t="shared" ca="1" si="4"/>
        <v>0.83761373313331211</v>
      </c>
      <c r="H132" s="3">
        <f ca="1">IF(鶏硝化判定!P132&gt;鶏硝化判定!$P$6,鶏硝化モデル!G132,0)</f>
        <v>0.83761373313331211</v>
      </c>
      <c r="I132" s="16">
        <f t="shared" ca="1" si="6"/>
        <v>119.21051297337112</v>
      </c>
      <c r="J132" s="16">
        <f t="shared" ca="1" si="7"/>
        <v>74.23405152424013</v>
      </c>
      <c r="K132" s="16">
        <f t="shared" ca="1" si="5"/>
        <v>148.46810304848026</v>
      </c>
    </row>
    <row r="133" spans="3:11" ht="13.5">
      <c r="C133" s="2">
        <v>119</v>
      </c>
      <c r="D133" s="26">
        <f>鶏モデル!D133</f>
        <v>46293</v>
      </c>
      <c r="E133" s="41">
        <f ca="1">鶏モデル!E133</f>
        <v>22</v>
      </c>
      <c r="F133" s="10"/>
      <c r="G133" s="3">
        <f t="shared" ca="1" si="4"/>
        <v>0.82697240248879778</v>
      </c>
      <c r="H133" s="3">
        <f ca="1">IF(鶏硝化判定!P133&gt;鶏硝化判定!$P$6,鶏硝化モデル!G133,0)</f>
        <v>0.82697240248879778</v>
      </c>
      <c r="I133" s="16">
        <f t="shared" ca="1" si="6"/>
        <v>120.04812670650443</v>
      </c>
      <c r="J133" s="16">
        <f t="shared" ca="1" si="7"/>
        <v>74.755645295392839</v>
      </c>
      <c r="K133" s="16">
        <f t="shared" ca="1" si="5"/>
        <v>149.51129059078568</v>
      </c>
    </row>
    <row r="134" spans="3:11" ht="13.5">
      <c r="C134" s="2">
        <v>120</v>
      </c>
      <c r="D134" s="26">
        <f>鶏モデル!D134</f>
        <v>46294</v>
      </c>
      <c r="E134" s="41">
        <f ca="1">鶏モデル!E134</f>
        <v>21.9</v>
      </c>
      <c r="F134" s="10"/>
      <c r="G134" s="3">
        <f t="shared" ca="1" si="4"/>
        <v>0.82169719782392991</v>
      </c>
      <c r="H134" s="3">
        <f ca="1">IF(鶏硝化判定!P134&gt;鶏硝化判定!$P$6,鶏硝化モデル!G134,0)</f>
        <v>0.82169719782392991</v>
      </c>
      <c r="I134" s="16">
        <f t="shared" ca="1" si="6"/>
        <v>120.87509910899323</v>
      </c>
      <c r="J134" s="16">
        <f t="shared" ca="1" si="7"/>
        <v>75.270612561318373</v>
      </c>
      <c r="K134" s="16">
        <f t="shared" ca="1" si="5"/>
        <v>150.54122512263675</v>
      </c>
    </row>
    <row r="135" spans="3:11" ht="13.5">
      <c r="C135" s="2">
        <v>121</v>
      </c>
      <c r="D135" s="26">
        <f>鶏モデル!D135</f>
        <v>46295</v>
      </c>
      <c r="E135" s="41">
        <f ca="1">鶏モデル!E135</f>
        <v>21.7</v>
      </c>
      <c r="F135" s="10"/>
      <c r="G135" s="3">
        <f t="shared" ca="1" si="4"/>
        <v>0.81123695482591218</v>
      </c>
      <c r="H135" s="3">
        <f ca="1">IF(鶏硝化判定!P135&gt;鶏硝化判定!$P$6,鶏硝化モデル!G135,0)</f>
        <v>0.81123695482591218</v>
      </c>
      <c r="I135" s="16">
        <f t="shared" ca="1" si="6"/>
        <v>121.69679630681715</v>
      </c>
      <c r="J135" s="16">
        <f t="shared" ca="1" si="7"/>
        <v>75.782294883616672</v>
      </c>
      <c r="K135" s="16">
        <f t="shared" ca="1" si="5"/>
        <v>151.56458976723334</v>
      </c>
    </row>
    <row r="136" spans="3:11" ht="13.5">
      <c r="C136" s="2">
        <v>122</v>
      </c>
      <c r="D136" s="26">
        <f>鶏モデル!D136</f>
        <v>46296</v>
      </c>
      <c r="E136" s="41">
        <f ca="1">鶏モデル!E136</f>
        <v>21.5</v>
      </c>
      <c r="F136" s="10"/>
      <c r="G136" s="3">
        <f t="shared" ca="1" si="4"/>
        <v>0.80089593438380513</v>
      </c>
      <c r="H136" s="3">
        <f ca="1">IF(鶏硝化判定!P136&gt;鶏硝化判定!$P$6,鶏硝化モデル!G136,0)</f>
        <v>0.80089593438380513</v>
      </c>
      <c r="I136" s="16">
        <f t="shared" ca="1" si="6"/>
        <v>122.50803326164306</v>
      </c>
      <c r="J136" s="16">
        <f t="shared" ca="1" si="7"/>
        <v>76.287463466494643</v>
      </c>
      <c r="K136" s="16">
        <f t="shared" ca="1" si="5"/>
        <v>152.57492693298929</v>
      </c>
    </row>
    <row r="137" spans="3:11" ht="13.5">
      <c r="C137" s="2">
        <v>123</v>
      </c>
      <c r="D137" s="26">
        <f>鶏モデル!D137</f>
        <v>46297</v>
      </c>
      <c r="E137" s="41">
        <f ca="1">鶏モデル!E137</f>
        <v>21.3</v>
      </c>
      <c r="F137" s="10"/>
      <c r="G137" s="3">
        <f t="shared" ca="1" si="4"/>
        <v>0.79067294628936768</v>
      </c>
      <c r="H137" s="3">
        <f ca="1">IF(鶏硝化判定!P137&gt;鶏硝化判定!$P$6,鶏硝化モデル!G137,0)</f>
        <v>0.79067294628936768</v>
      </c>
      <c r="I137" s="16">
        <f t="shared" ca="1" si="6"/>
        <v>123.30892919602687</v>
      </c>
      <c r="J137" s="16">
        <f t="shared" ca="1" si="7"/>
        <v>76.786192551503134</v>
      </c>
      <c r="K137" s="16">
        <f t="shared" ca="1" si="5"/>
        <v>153.57238510300627</v>
      </c>
    </row>
    <row r="138" spans="3:11" ht="13.5">
      <c r="C138" s="2">
        <v>124</v>
      </c>
      <c r="D138" s="26">
        <f>鶏モデル!D138</f>
        <v>46298</v>
      </c>
      <c r="E138" s="41">
        <f ca="1">鶏モデル!E138</f>
        <v>21.2</v>
      </c>
      <c r="F138" s="10"/>
      <c r="G138" s="3">
        <f t="shared" ca="1" si="4"/>
        <v>0.78560534518487257</v>
      </c>
      <c r="H138" s="3">
        <f ca="1">IF(鶏硝化判定!P138&gt;鶏硝化判定!$P$6,鶏硝化モデル!G138,0)</f>
        <v>0.78560534518487257</v>
      </c>
      <c r="I138" s="16">
        <f t="shared" ca="1" si="6"/>
        <v>124.09960214231623</v>
      </c>
      <c r="J138" s="16">
        <f t="shared" ca="1" si="7"/>
        <v>77.278555639033655</v>
      </c>
      <c r="K138" s="16">
        <f t="shared" ca="1" si="5"/>
        <v>154.55711127806731</v>
      </c>
    </row>
    <row r="139" spans="3:11" ht="13.5">
      <c r="C139" s="2">
        <v>125</v>
      </c>
      <c r="D139" s="26">
        <f>鶏モデル!D139</f>
        <v>46299</v>
      </c>
      <c r="E139" s="41">
        <f ca="1">鶏モデル!E139</f>
        <v>21</v>
      </c>
      <c r="F139" s="10"/>
      <c r="G139" s="3">
        <f t="shared" ca="1" si="4"/>
        <v>0.7755571959574894</v>
      </c>
      <c r="H139" s="3">
        <f ca="1">IF(鶏硝化判定!P139&gt;鶏硝化判定!$P$6,鶏硝化モデル!G139,0)</f>
        <v>0.7755571959574894</v>
      </c>
      <c r="I139" s="16">
        <f t="shared" ca="1" si="6"/>
        <v>124.88520748750111</v>
      </c>
      <c r="J139" s="16">
        <f t="shared" ca="1" si="7"/>
        <v>77.767763060573728</v>
      </c>
      <c r="K139" s="16">
        <f t="shared" ca="1" si="5"/>
        <v>155.53552612114746</v>
      </c>
    </row>
    <row r="140" spans="3:11" ht="13.5">
      <c r="C140" s="2">
        <v>126</v>
      </c>
      <c r="D140" s="26">
        <f>鶏モデル!D140</f>
        <v>46300</v>
      </c>
      <c r="E140" s="41">
        <f ca="1">鶏モデル!E140</f>
        <v>20.8</v>
      </c>
      <c r="F140" s="10"/>
      <c r="G140" s="3">
        <f t="shared" ca="1" si="4"/>
        <v>0.76562414741809637</v>
      </c>
      <c r="H140" s="3">
        <f ca="1">IF(鶏硝化判定!P140&gt;鶏硝化判定!$P$6,鶏硝化モデル!G140,0)</f>
        <v>0.76562414741809637</v>
      </c>
      <c r="I140" s="16">
        <f t="shared" ca="1" si="6"/>
        <v>125.66076468345859</v>
      </c>
      <c r="J140" s="16">
        <f t="shared" ca="1" si="7"/>
        <v>78.250713359240464</v>
      </c>
      <c r="K140" s="16">
        <f t="shared" ca="1" si="5"/>
        <v>156.50142671848093</v>
      </c>
    </row>
    <row r="141" spans="3:11" ht="13.5">
      <c r="C141" s="2">
        <v>127</v>
      </c>
      <c r="D141" s="26">
        <f>鶏モデル!D141</f>
        <v>46301</v>
      </c>
      <c r="E141" s="41">
        <f ca="1">鶏モデル!E141</f>
        <v>20.7</v>
      </c>
      <c r="F141" s="10"/>
      <c r="G141" s="3">
        <f t="shared" ca="1" si="4"/>
        <v>0.76070042449164466</v>
      </c>
      <c r="H141" s="3">
        <f ca="1">IF(鶏硝化判定!P141&gt;鶏硝化判定!$P$6,鶏硝化モデル!G141,0)</f>
        <v>0.76070042449164466</v>
      </c>
      <c r="I141" s="16">
        <f t="shared" ca="1" si="6"/>
        <v>126.42638883087669</v>
      </c>
      <c r="J141" s="16">
        <f t="shared" ca="1" si="7"/>
        <v>78.727478209839944</v>
      </c>
      <c r="K141" s="16">
        <f t="shared" ca="1" si="5"/>
        <v>157.45495641967989</v>
      </c>
    </row>
    <row r="142" spans="3:11" ht="13.5">
      <c r="C142" s="2">
        <v>128</v>
      </c>
      <c r="D142" s="26">
        <f>鶏モデル!D142</f>
        <v>46302</v>
      </c>
      <c r="E142" s="41">
        <f ca="1">鶏モデル!E142</f>
        <v>20.5</v>
      </c>
      <c r="F142" s="29"/>
      <c r="G142" s="3">
        <f t="shared" ca="1" si="4"/>
        <v>0.75093786387521144</v>
      </c>
      <c r="H142" s="3">
        <f ca="1">IF(鶏硝化判定!P142&gt;鶏硝化判定!$P$6,鶏硝化モデル!G142,0)</f>
        <v>0.75093786387521144</v>
      </c>
      <c r="I142" s="16">
        <f t="shared" ca="1" si="6"/>
        <v>127.18708925536833</v>
      </c>
      <c r="J142" s="16">
        <f t="shared" ca="1" si="7"/>
        <v>79.201176989400082</v>
      </c>
      <c r="K142" s="16">
        <f t="shared" ca="1" si="5"/>
        <v>158.40235397880016</v>
      </c>
    </row>
    <row r="143" spans="3:11" ht="13.5">
      <c r="C143" s="2">
        <v>129</v>
      </c>
      <c r="D143" s="26">
        <f>鶏モデル!D143</f>
        <v>46303</v>
      </c>
      <c r="E143" s="41">
        <f ca="1">鶏モデル!E143</f>
        <v>20.3</v>
      </c>
      <c r="F143" s="29"/>
      <c r="G143" s="3">
        <f t="shared" ref="G143:G206" ca="1" si="8">EXP($B$3*(E143-25)/(1.987*(273+E143)*298))</f>
        <v>0.74128753410289061</v>
      </c>
      <c r="H143" s="3">
        <f ca="1">IF(鶏硝化判定!P143&gt;鶏硝化判定!$P$6,鶏硝化モデル!G143,0)</f>
        <v>0.74128753410289061</v>
      </c>
      <c r="I143" s="16">
        <f t="shared" ca="1" si="6"/>
        <v>127.93802711924354</v>
      </c>
      <c r="J143" s="16">
        <f t="shared" ca="1" si="7"/>
        <v>79.668796486103929</v>
      </c>
      <c r="K143" s="16">
        <f t="shared" ref="K143:K206" ca="1" si="9">J143*2</f>
        <v>159.33759297220786</v>
      </c>
    </row>
    <row r="144" spans="3:11" ht="13.5">
      <c r="C144" s="2">
        <v>130</v>
      </c>
      <c r="D144" s="26">
        <f>鶏モデル!D144</f>
        <v>46304</v>
      </c>
      <c r="E144" s="41">
        <f ca="1">鶏モデル!E144</f>
        <v>20.2</v>
      </c>
      <c r="F144" s="29"/>
      <c r="G144" s="3">
        <f t="shared" ca="1" si="8"/>
        <v>0.73650410201052963</v>
      </c>
      <c r="H144" s="3">
        <f ca="1">IF(鶏硝化判定!P144&gt;鶏硝化判定!$P$6,鶏硝化モデル!G144,0)</f>
        <v>0.73650410201052963</v>
      </c>
      <c r="I144" s="16">
        <f t="shared" ref="I144:I207" ca="1" si="10">I143+H143</f>
        <v>128.67931465334644</v>
      </c>
      <c r="J144" s="16">
        <f t="shared" ref="J144:J207" ca="1" si="11">I144*$B$4</f>
        <v>80.130406587665718</v>
      </c>
      <c r="K144" s="16">
        <f t="shared" ca="1" si="9"/>
        <v>160.26081317533144</v>
      </c>
    </row>
    <row r="145" spans="3:11" ht="13.5">
      <c r="C145" s="2">
        <v>131</v>
      </c>
      <c r="D145" s="26">
        <f>鶏モデル!D145</f>
        <v>46305</v>
      </c>
      <c r="E145" s="41">
        <f ca="1">鶏モデル!E145</f>
        <v>20</v>
      </c>
      <c r="F145" s="29"/>
      <c r="G145" s="3">
        <f t="shared" ca="1" si="8"/>
        <v>0.72702000115650289</v>
      </c>
      <c r="H145" s="3">
        <f ca="1">IF(鶏硝化判定!P145&gt;鶏硝化判定!$P$6,鶏硝化モデル!G145,0)</f>
        <v>0.72702000115650289</v>
      </c>
      <c r="I145" s="16">
        <f t="shared" ca="1" si="10"/>
        <v>129.41581875535698</v>
      </c>
      <c r="J145" s="16">
        <f t="shared" ca="1" si="11"/>
        <v>80.589037979250108</v>
      </c>
      <c r="K145" s="16">
        <f t="shared" ca="1" si="9"/>
        <v>161.17807595850022</v>
      </c>
    </row>
    <row r="146" spans="3:11" ht="13.5">
      <c r="C146" s="2">
        <v>132</v>
      </c>
      <c r="D146" s="26">
        <f>鶏モデル!D146</f>
        <v>46306</v>
      </c>
      <c r="E146" s="41">
        <f ca="1">鶏モデル!E146</f>
        <v>19.8</v>
      </c>
      <c r="F146" s="29"/>
      <c r="G146" s="3">
        <f t="shared" ca="1" si="8"/>
        <v>0.71764532207569265</v>
      </c>
      <c r="H146" s="3">
        <f ca="1">IF(鶏硝化判定!P146&gt;鶏硝化判定!$P$6,鶏硝化モデル!G146,0)</f>
        <v>0.71764532207569265</v>
      </c>
      <c r="I146" s="16">
        <f t="shared" ca="1" si="10"/>
        <v>130.14283875651347</v>
      </c>
      <c r="J146" s="16">
        <f t="shared" ca="1" si="11"/>
        <v>81.04176348876166</v>
      </c>
      <c r="K146" s="16">
        <f t="shared" ca="1" si="9"/>
        <v>162.08352697752332</v>
      </c>
    </row>
    <row r="147" spans="3:11" ht="13.5">
      <c r="C147" s="2">
        <v>133</v>
      </c>
      <c r="D147" s="26">
        <f>鶏モデル!D147</f>
        <v>46307</v>
      </c>
      <c r="E147" s="41">
        <f ca="1">鶏モデル!E147</f>
        <v>19.600000000000001</v>
      </c>
      <c r="F147" s="29"/>
      <c r="G147" s="3">
        <f t="shared" ca="1" si="8"/>
        <v>0.70837895792492911</v>
      </c>
      <c r="H147" s="3">
        <f ca="1">IF(鶏硝化判定!P147&gt;鶏硝化判定!$P$6,鶏硝化モデル!G147,0)</f>
        <v>0.70837895792492911</v>
      </c>
      <c r="I147" s="16">
        <f t="shared" ca="1" si="10"/>
        <v>130.86048407858917</v>
      </c>
      <c r="J147" s="16">
        <f t="shared" ca="1" si="11"/>
        <v>81.488651254666991</v>
      </c>
      <c r="K147" s="16">
        <f t="shared" ca="1" si="9"/>
        <v>162.97730250933398</v>
      </c>
    </row>
    <row r="148" spans="3:11" ht="13.5">
      <c r="C148" s="2">
        <v>134</v>
      </c>
      <c r="D148" s="26">
        <f>鶏モデル!D148</f>
        <v>46308</v>
      </c>
      <c r="E148" s="41">
        <f ca="1">鶏モデル!E148</f>
        <v>19.399999999999999</v>
      </c>
      <c r="F148" s="29"/>
      <c r="G148" s="3">
        <f t="shared" ca="1" si="8"/>
        <v>0.69921981135429789</v>
      </c>
      <c r="H148" s="3">
        <f ca="1">IF(鶏硝化判定!P148&gt;鶏硝化判定!$P$6,鶏硝化モデル!G148,0)</f>
        <v>0.69921981135429789</v>
      </c>
      <c r="I148" s="16">
        <f t="shared" ca="1" si="10"/>
        <v>131.5688630365141</v>
      </c>
      <c r="J148" s="16">
        <f t="shared" ca="1" si="11"/>
        <v>81.929768726185912</v>
      </c>
      <c r="K148" s="16">
        <f t="shared" ca="1" si="9"/>
        <v>163.85953745237182</v>
      </c>
    </row>
    <row r="149" spans="3:11" ht="13.5">
      <c r="C149" s="2">
        <v>135</v>
      </c>
      <c r="D149" s="26">
        <f>鶏モデル!D149</f>
        <v>46309</v>
      </c>
      <c r="E149" s="41">
        <f ca="1">鶏モデル!E149</f>
        <v>19.2</v>
      </c>
      <c r="F149" s="29"/>
      <c r="G149" s="3">
        <f t="shared" ca="1" si="8"/>
        <v>0.69016679444205076</v>
      </c>
      <c r="H149" s="3">
        <f ca="1">IF(鶏硝化判定!P149&gt;鶏硝化判定!$P$6,鶏硝化モデル!G149,0)</f>
        <v>0.69016679444205076</v>
      </c>
      <c r="I149" s="16">
        <f t="shared" ca="1" si="10"/>
        <v>132.26808284786841</v>
      </c>
      <c r="J149" s="16">
        <f t="shared" ca="1" si="11"/>
        <v>82.365182669203165</v>
      </c>
      <c r="K149" s="16">
        <f t="shared" ca="1" si="9"/>
        <v>164.73036533840633</v>
      </c>
    </row>
    <row r="150" spans="3:11" ht="13.5">
      <c r="C150" s="2">
        <v>136</v>
      </c>
      <c r="D150" s="26">
        <f>鶏モデル!D150</f>
        <v>46310</v>
      </c>
      <c r="E150" s="41">
        <f ca="1">鶏モデル!E150</f>
        <v>19</v>
      </c>
      <c r="F150" s="29"/>
      <c r="G150" s="3">
        <f t="shared" ca="1" si="8"/>
        <v>0.68121882862982752</v>
      </c>
      <c r="H150" s="3">
        <f ca="1">IF(鶏硝化判定!P150&gt;鶏硝化判定!$P$6,鶏硝化モデル!G150,0)</f>
        <v>0.68121882862982752</v>
      </c>
      <c r="I150" s="16">
        <f t="shared" ca="1" si="10"/>
        <v>132.95824964231048</v>
      </c>
      <c r="J150" s="16">
        <f t="shared" ca="1" si="11"/>
        <v>82.794959172139414</v>
      </c>
      <c r="K150" s="16">
        <f t="shared" ca="1" si="9"/>
        <v>165.58991834427883</v>
      </c>
    </row>
    <row r="151" spans="3:11" ht="13.5">
      <c r="C151" s="2">
        <v>137</v>
      </c>
      <c r="D151" s="26">
        <f>鶏モデル!D151</f>
        <v>46311</v>
      </c>
      <c r="E151" s="41">
        <f ca="1">鶏モデル!E151</f>
        <v>18.7</v>
      </c>
      <c r="F151" s="29"/>
      <c r="G151" s="3">
        <f t="shared" ca="1" si="8"/>
        <v>0.66799151424590031</v>
      </c>
      <c r="H151" s="3">
        <f ca="1">IF(鶏硝化判定!P151&gt;鶏硝化判定!$P$6,鶏硝化モデル!G151,0)</f>
        <v>0.66799151424590031</v>
      </c>
      <c r="I151" s="16">
        <f t="shared" ca="1" si="10"/>
        <v>133.6394684709403</v>
      </c>
      <c r="J151" s="16">
        <f t="shared" ca="1" si="11"/>
        <v>83.219163651781955</v>
      </c>
      <c r="K151" s="16">
        <f t="shared" ca="1" si="9"/>
        <v>166.43832730356391</v>
      </c>
    </row>
    <row r="152" spans="3:11" ht="13.5">
      <c r="C152" s="2">
        <v>138</v>
      </c>
      <c r="D152" s="26">
        <f>鶏モデル!D152</f>
        <v>46312</v>
      </c>
      <c r="E152" s="41">
        <f ca="1">鶏モデル!E152</f>
        <v>18.5</v>
      </c>
      <c r="F152" s="29"/>
      <c r="G152" s="3">
        <f t="shared" ca="1" si="8"/>
        <v>0.65930151835729467</v>
      </c>
      <c r="H152" s="3">
        <f ca="1">IF(鶏硝化判定!P152&gt;鶏硝化判定!$P$6,鶏硝化モデル!G152,0)</f>
        <v>0.65930151835729467</v>
      </c>
      <c r="I152" s="16">
        <f t="shared" ca="1" si="10"/>
        <v>134.3074599851862</v>
      </c>
      <c r="J152" s="16">
        <f t="shared" ca="1" si="11"/>
        <v>83.635131298002563</v>
      </c>
      <c r="K152" s="16">
        <f t="shared" ca="1" si="9"/>
        <v>167.27026259600513</v>
      </c>
    </row>
    <row r="153" spans="3:11" ht="13.5">
      <c r="C153" s="2">
        <v>139</v>
      </c>
      <c r="D153" s="26">
        <f>鶏モデル!D153</f>
        <v>46313</v>
      </c>
      <c r="E153" s="41">
        <f ca="1">鶏モデル!E153</f>
        <v>18.3</v>
      </c>
      <c r="F153" s="29"/>
      <c r="G153" s="3">
        <f t="shared" ca="1" si="8"/>
        <v>0.65071287142322909</v>
      </c>
      <c r="H153" s="3">
        <f ca="1">IF(鶏硝化判定!P153&gt;鶏硝化判定!$P$6,鶏硝化モデル!G153,0)</f>
        <v>0.65071287142322909</v>
      </c>
      <c r="I153" s="16">
        <f t="shared" ca="1" si="10"/>
        <v>134.96676150354349</v>
      </c>
      <c r="J153" s="16">
        <f t="shared" ca="1" si="11"/>
        <v>84.045687562404169</v>
      </c>
      <c r="K153" s="16">
        <f t="shared" ca="1" si="9"/>
        <v>168.09137512480834</v>
      </c>
    </row>
    <row r="154" spans="3:11" ht="13.5">
      <c r="C154" s="2">
        <v>140</v>
      </c>
      <c r="D154" s="26">
        <f>鶏モデル!D154</f>
        <v>46314</v>
      </c>
      <c r="E154" s="41">
        <f ca="1">鶏モデル!E154</f>
        <v>18.100000000000001</v>
      </c>
      <c r="F154" s="29"/>
      <c r="G154" s="3">
        <f t="shared" ca="1" si="8"/>
        <v>0.64222453622732423</v>
      </c>
      <c r="H154" s="3">
        <f ca="1">IF(鶏硝化判定!P154&gt;鶏硝化判定!$P$6,鶏硝化モデル!G154,0)</f>
        <v>0.64222453622732423</v>
      </c>
      <c r="I154" s="16">
        <f t="shared" ca="1" si="10"/>
        <v>135.61747437496672</v>
      </c>
      <c r="J154" s="16">
        <f t="shared" ca="1" si="11"/>
        <v>84.450895556396333</v>
      </c>
      <c r="K154" s="16">
        <f t="shared" ca="1" si="9"/>
        <v>168.90179111279267</v>
      </c>
    </row>
    <row r="155" spans="3:11" ht="13.5">
      <c r="C155" s="2">
        <v>141</v>
      </c>
      <c r="D155" s="26">
        <f>鶏モデル!D155</f>
        <v>46315</v>
      </c>
      <c r="E155" s="41">
        <f ca="1">鶏モデル!E155</f>
        <v>17.899999999999999</v>
      </c>
      <c r="F155" s="29"/>
      <c r="G155" s="3">
        <f t="shared" ca="1" si="8"/>
        <v>0.63383548456587435</v>
      </c>
      <c r="H155" s="3">
        <f ca="1">IF(鶏硝化判定!P155&gt;鶏硝化判定!$P$6,鶏硝化モデル!G155,0)</f>
        <v>0.63383548456587435</v>
      </c>
      <c r="I155" s="16">
        <f t="shared" ca="1" si="10"/>
        <v>136.25969891119405</v>
      </c>
      <c r="J155" s="16">
        <f t="shared" ca="1" si="11"/>
        <v>84.850817745499583</v>
      </c>
      <c r="K155" s="16">
        <f t="shared" ca="1" si="9"/>
        <v>169.70163549099917</v>
      </c>
    </row>
    <row r="156" spans="3:11" ht="13.5">
      <c r="C156" s="2">
        <v>142</v>
      </c>
      <c r="D156" s="26">
        <f>鶏モデル!D156</f>
        <v>46316</v>
      </c>
      <c r="E156" s="41">
        <f ca="1">鶏モデル!E156</f>
        <v>17.600000000000001</v>
      </c>
      <c r="F156" s="29"/>
      <c r="G156" s="3">
        <f t="shared" ca="1" si="8"/>
        <v>0.62143583651499967</v>
      </c>
      <c r="H156" s="3">
        <f ca="1">IF(鶏硝化判定!P156&gt;鶏硝化判定!$P$6,鶏硝化モデル!G156,0)</f>
        <v>0.62143583651499967</v>
      </c>
      <c r="I156" s="16">
        <f t="shared" ca="1" si="10"/>
        <v>136.89353439575993</v>
      </c>
      <c r="J156" s="16">
        <f t="shared" ca="1" si="11"/>
        <v>85.24551595495754</v>
      </c>
      <c r="K156" s="16">
        <f t="shared" ca="1" si="9"/>
        <v>170.49103190991508</v>
      </c>
    </row>
    <row r="157" spans="3:11" ht="13.5">
      <c r="C157" s="2">
        <v>143</v>
      </c>
      <c r="D157" s="26">
        <f>鶏モデル!D157</f>
        <v>46317</v>
      </c>
      <c r="E157" s="41">
        <f ca="1">鶏モデル!E157</f>
        <v>17.399999999999999</v>
      </c>
      <c r="F157" s="29"/>
      <c r="G157" s="3">
        <f t="shared" ca="1" si="8"/>
        <v>0.61329055387866693</v>
      </c>
      <c r="H157" s="3">
        <f ca="1">IF(鶏硝化判定!P157&gt;鶏硝化判定!$P$6,鶏硝化モデル!G157,0)</f>
        <v>0.61329055387866693</v>
      </c>
      <c r="I157" s="16">
        <f t="shared" ca="1" si="10"/>
        <v>137.51497023227492</v>
      </c>
      <c r="J157" s="16">
        <f t="shared" ca="1" si="11"/>
        <v>85.632492730379752</v>
      </c>
      <c r="K157" s="16">
        <f t="shared" ca="1" si="9"/>
        <v>171.2649854607595</v>
      </c>
    </row>
    <row r="158" spans="3:11" ht="13.5">
      <c r="C158" s="2">
        <v>144</v>
      </c>
      <c r="D158" s="26">
        <f>鶏モデル!D158</f>
        <v>46318</v>
      </c>
      <c r="E158" s="41">
        <f ca="1">鶏モデル!E158</f>
        <v>17.2</v>
      </c>
      <c r="F158" s="29"/>
      <c r="G158" s="3">
        <f t="shared" ca="1" si="8"/>
        <v>0.60524102613530073</v>
      </c>
      <c r="H158" s="3">
        <f ca="1">IF(鶏硝化判定!P158&gt;鶏硝化判定!$P$6,鶏硝化モデル!G158,0)</f>
        <v>0.60524102613530073</v>
      </c>
      <c r="I158" s="16">
        <f t="shared" ca="1" si="10"/>
        <v>138.12826078615359</v>
      </c>
      <c r="J158" s="16">
        <f t="shared" ca="1" si="11"/>
        <v>86.014397324533533</v>
      </c>
      <c r="K158" s="16">
        <f t="shared" ca="1" si="9"/>
        <v>172.02879464906707</v>
      </c>
    </row>
    <row r="159" spans="3:11" ht="13.5">
      <c r="C159" s="2">
        <v>145</v>
      </c>
      <c r="D159" s="26">
        <f>鶏モデル!D159</f>
        <v>46319</v>
      </c>
      <c r="E159" s="41">
        <f ca="1">鶏モデル!E159</f>
        <v>17</v>
      </c>
      <c r="F159" s="29"/>
      <c r="G159" s="3">
        <f t="shared" ca="1" si="8"/>
        <v>0.59728626486600844</v>
      </c>
      <c r="H159" s="3">
        <f ca="1">IF(鶏硝化判定!P159&gt;鶏硝化判定!$P$6,鶏硝化モデル!G159,0)</f>
        <v>0.59728626486600844</v>
      </c>
      <c r="I159" s="16">
        <f t="shared" ca="1" si="10"/>
        <v>138.73350181228889</v>
      </c>
      <c r="J159" s="16">
        <f t="shared" ca="1" si="11"/>
        <v>86.391289365328191</v>
      </c>
      <c r="K159" s="16">
        <f t="shared" ca="1" si="9"/>
        <v>172.78257873065638</v>
      </c>
    </row>
    <row r="160" spans="3:11" ht="13.5">
      <c r="C160" s="2">
        <v>146</v>
      </c>
      <c r="D160" s="26">
        <f>鶏モデル!D160</f>
        <v>46320</v>
      </c>
      <c r="E160" s="41">
        <f ca="1">鶏モデル!E160</f>
        <v>16.7</v>
      </c>
      <c r="F160" s="29"/>
      <c r="G160" s="3">
        <f t="shared" ca="1" si="8"/>
        <v>0.58552966925910765</v>
      </c>
      <c r="H160" s="3">
        <f ca="1">IF(鶏硝化判定!P160&gt;鶏硝化判定!$P$6,鶏硝化モデル!G160,0)</f>
        <v>0.58552966925910765</v>
      </c>
      <c r="I160" s="16">
        <f t="shared" ca="1" si="10"/>
        <v>139.33078807715489</v>
      </c>
      <c r="J160" s="16">
        <f t="shared" ca="1" si="11"/>
        <v>86.763227865170805</v>
      </c>
      <c r="K160" s="16">
        <f t="shared" ca="1" si="9"/>
        <v>173.52645573034161</v>
      </c>
    </row>
    <row r="161" spans="3:11" ht="13.5">
      <c r="C161" s="2">
        <v>147</v>
      </c>
      <c r="D161" s="26">
        <f>鶏モデル!D161</f>
        <v>46321</v>
      </c>
      <c r="E161" s="41">
        <f ca="1">鶏モデル!E161</f>
        <v>16.5</v>
      </c>
      <c r="F161" s="29"/>
      <c r="G161" s="3">
        <f t="shared" ca="1" si="8"/>
        <v>0.57780755659748773</v>
      </c>
      <c r="H161" s="3">
        <f ca="1">IF(鶏硝化判定!P161&gt;鶏硝化判定!$P$6,鶏硝化モデル!G161,0)</f>
        <v>0.57780755659748773</v>
      </c>
      <c r="I161" s="16">
        <f t="shared" ca="1" si="10"/>
        <v>139.91631774641399</v>
      </c>
      <c r="J161" s="16">
        <f t="shared" ca="1" si="11"/>
        <v>87.127845368716493</v>
      </c>
      <c r="K161" s="16">
        <f t="shared" ca="1" si="9"/>
        <v>174.25569073743299</v>
      </c>
    </row>
    <row r="162" spans="3:11" ht="13.5">
      <c r="C162" s="2">
        <v>148</v>
      </c>
      <c r="D162" s="26">
        <f>鶏モデル!D162</f>
        <v>46322</v>
      </c>
      <c r="E162" s="41">
        <f ca="1">鶏モデル!E162</f>
        <v>16.3</v>
      </c>
      <c r="F162" s="29"/>
      <c r="G162" s="3">
        <f t="shared" ca="1" si="8"/>
        <v>0.57017681883020843</v>
      </c>
      <c r="H162" s="3">
        <f ca="1">IF(鶏硝化判定!P162&gt;鶏硝化判定!$P$6,鶏硝化モデル!G162,0)</f>
        <v>0.57017681883020843</v>
      </c>
      <c r="I162" s="16">
        <f t="shared" ca="1" si="10"/>
        <v>140.49412530301149</v>
      </c>
      <c r="J162" s="16">
        <f t="shared" ca="1" si="11"/>
        <v>87.487654204847701</v>
      </c>
      <c r="K162" s="16">
        <f t="shared" ca="1" si="9"/>
        <v>174.9753084096954</v>
      </c>
    </row>
    <row r="163" spans="3:11" ht="13.5">
      <c r="C163" s="2">
        <v>149</v>
      </c>
      <c r="D163" s="26">
        <f>鶏モデル!D163</f>
        <v>46323</v>
      </c>
      <c r="E163" s="41">
        <f ca="1">鶏モデル!E163</f>
        <v>16.100000000000001</v>
      </c>
      <c r="F163" s="29"/>
      <c r="G163" s="3">
        <f t="shared" ca="1" si="8"/>
        <v>0.56263650608023696</v>
      </c>
      <c r="H163" s="3">
        <f ca="1">IF(鶏硝化判定!P163&gt;鶏硝化判定!$P$6,鶏硝化モデル!G163,0)</f>
        <v>0.56263650608023696</v>
      </c>
      <c r="I163" s="16">
        <f t="shared" ca="1" si="10"/>
        <v>141.06430212184171</v>
      </c>
      <c r="J163" s="16">
        <f t="shared" ca="1" si="11"/>
        <v>87.842711273987447</v>
      </c>
      <c r="K163" s="16">
        <f t="shared" ca="1" si="9"/>
        <v>175.68542254797489</v>
      </c>
    </row>
    <row r="164" spans="3:11" ht="13.5">
      <c r="C164" s="2">
        <v>150</v>
      </c>
      <c r="D164" s="26">
        <f>鶏モデル!D164</f>
        <v>46324</v>
      </c>
      <c r="E164" s="41">
        <f ca="1">鶏モデル!E164</f>
        <v>15.9</v>
      </c>
      <c r="F164" s="29"/>
      <c r="G164" s="3">
        <f t="shared" ca="1" si="8"/>
        <v>0.55518567686939524</v>
      </c>
      <c r="H164" s="3">
        <f ca="1">IF(鶏硝化判定!P164&gt;鶏硝化判定!$P$6,鶏硝化モデル!G164,0)</f>
        <v>0.55518567686939524</v>
      </c>
      <c r="I164" s="16">
        <f t="shared" ca="1" si="10"/>
        <v>141.62693862792193</v>
      </c>
      <c r="J164" s="16">
        <f t="shared" ca="1" si="11"/>
        <v>88.193072885056992</v>
      </c>
      <c r="K164" s="16">
        <f t="shared" ca="1" si="9"/>
        <v>176.38614577011398</v>
      </c>
    </row>
    <row r="165" spans="3:11" ht="13.5">
      <c r="C165" s="2">
        <v>151</v>
      </c>
      <c r="D165" s="26">
        <f>鶏モデル!D165</f>
        <v>46325</v>
      </c>
      <c r="E165" s="41">
        <f ca="1">鶏モデル!E165</f>
        <v>15.7</v>
      </c>
      <c r="F165" s="29"/>
      <c r="G165" s="3">
        <f t="shared" ca="1" si="8"/>
        <v>0.54782339805864932</v>
      </c>
      <c r="H165" s="3">
        <f ca="1">IF(鶏硝化判定!P165&gt;鶏硝化判定!$P$6,鶏硝化モデル!G165,0)</f>
        <v>0.54782339805864932</v>
      </c>
      <c r="I165" s="16">
        <f t="shared" ca="1" si="10"/>
        <v>142.18212430479133</v>
      </c>
      <c r="J165" s="16">
        <f t="shared" ca="1" si="11"/>
        <v>88.538794760706082</v>
      </c>
      <c r="K165" s="16">
        <f t="shared" ca="1" si="9"/>
        <v>177.07758952141216</v>
      </c>
    </row>
    <row r="166" spans="3:11" ht="13.5">
      <c r="C166" s="2">
        <v>152</v>
      </c>
      <c r="D166" s="26">
        <f>鶏モデル!D166</f>
        <v>46326</v>
      </c>
      <c r="E166" s="41">
        <f ca="1">鶏モデル!E166</f>
        <v>15.5</v>
      </c>
      <c r="F166" s="29"/>
      <c r="G166" s="3">
        <f t="shared" ca="1" si="8"/>
        <v>0.54054874478870296</v>
      </c>
      <c r="H166" s="3">
        <f ca="1">IF(鶏硝化判定!P166&gt;鶏硝化判定!$P$6,鶏硝化モデル!G166,0)</f>
        <v>0.54054874478870296</v>
      </c>
      <c r="I166" s="16">
        <f t="shared" ca="1" si="10"/>
        <v>142.72994770284998</v>
      </c>
      <c r="J166" s="16">
        <f t="shared" ca="1" si="11"/>
        <v>88.879932042505658</v>
      </c>
      <c r="K166" s="16">
        <f t="shared" ca="1" si="9"/>
        <v>177.75986408501132</v>
      </c>
    </row>
    <row r="167" spans="3:11" ht="13.5">
      <c r="C167" s="2">
        <v>153</v>
      </c>
      <c r="D167" s="26">
        <f>鶏モデル!D167</f>
        <v>46327</v>
      </c>
      <c r="E167" s="41">
        <f ca="1">鶏モデル!E167</f>
        <v>15.3</v>
      </c>
      <c r="F167" s="29"/>
      <c r="G167" s="3">
        <f t="shared" ca="1" si="8"/>
        <v>0.53336080042089051</v>
      </c>
      <c r="H167" s="3">
        <f ca="1">IF(鶏硝化判定!P167&gt;鶏硝化判定!$P$6,鶏硝化モデル!G167,0)</f>
        <v>0.53336080042089051</v>
      </c>
      <c r="I167" s="16">
        <f t="shared" ca="1" si="10"/>
        <v>143.27049644763869</v>
      </c>
      <c r="J167" s="16">
        <f t="shared" ca="1" si="11"/>
        <v>89.216539296103946</v>
      </c>
      <c r="K167" s="16">
        <f t="shared" ca="1" si="9"/>
        <v>178.43307859220789</v>
      </c>
    </row>
    <row r="168" spans="3:11" ht="13.5">
      <c r="C168" s="2">
        <v>154</v>
      </c>
      <c r="D168" s="26">
        <f>鶏モデル!D168</f>
        <v>46328</v>
      </c>
      <c r="E168" s="41">
        <f ca="1">鶏モデル!E168</f>
        <v>15.1</v>
      </c>
      <c r="F168" s="27"/>
      <c r="G168" s="3">
        <f t="shared" ca="1" si="8"/>
        <v>0.52625865647837056</v>
      </c>
      <c r="H168" s="3">
        <f ca="1">IF(鶏硝化判定!P168&gt;鶏硝化判定!$P$6,鶏硝化モデル!G168,0)</f>
        <v>0.52625865647837056</v>
      </c>
      <c r="I168" s="16">
        <f t="shared" ca="1" si="10"/>
        <v>143.80385724805959</v>
      </c>
      <c r="J168" s="16">
        <f t="shared" ca="1" si="11"/>
        <v>89.548670516345382</v>
      </c>
      <c r="K168" s="16">
        <f t="shared" ca="1" si="9"/>
        <v>179.09734103269076</v>
      </c>
    </row>
    <row r="169" spans="3:11" ht="13.5">
      <c r="C169" s="2">
        <v>155</v>
      </c>
      <c r="D169" s="26">
        <f>鶏モデル!D169</f>
        <v>46329</v>
      </c>
      <c r="E169" s="41">
        <f ca="1">鶏モデル!E169</f>
        <v>15</v>
      </c>
      <c r="F169" s="27"/>
      <c r="G169" s="3">
        <f t="shared" ca="1" si="8"/>
        <v>0.52273947798492715</v>
      </c>
      <c r="H169" s="3">
        <f ca="1">IF(鶏硝化判定!P169&gt;鶏硝化判定!$P$6,鶏硝化モデル!G169,0)</f>
        <v>0.52273947798492715</v>
      </c>
      <c r="I169" s="16">
        <f t="shared" ca="1" si="10"/>
        <v>144.33011590453796</v>
      </c>
      <c r="J169" s="16">
        <f t="shared" ca="1" si="11"/>
        <v>89.876379132353264</v>
      </c>
      <c r="K169" s="16">
        <f t="shared" ca="1" si="9"/>
        <v>179.75275826470653</v>
      </c>
    </row>
    <row r="170" spans="3:11" ht="13.5">
      <c r="C170" s="2">
        <v>156</v>
      </c>
      <c r="D170" s="26">
        <f>鶏モデル!D170</f>
        <v>46330</v>
      </c>
      <c r="E170" s="41">
        <f ca="1">鶏モデル!E170</f>
        <v>14.8</v>
      </c>
      <c r="F170" s="27"/>
      <c r="G170" s="3">
        <f t="shared" ca="1" si="8"/>
        <v>0.5157643489963526</v>
      </c>
      <c r="H170" s="3">
        <f ca="1">IF(鶏硝化判定!P170&gt;鶏硝化判定!$P$6,鶏硝化モデル!G170,0)</f>
        <v>0.5157643489963526</v>
      </c>
      <c r="I170" s="16">
        <f t="shared" ca="1" si="10"/>
        <v>144.85285538252288</v>
      </c>
      <c r="J170" s="16">
        <f t="shared" ca="1" si="11"/>
        <v>90.201896306758471</v>
      </c>
      <c r="K170" s="16">
        <f t="shared" ca="1" si="9"/>
        <v>180.40379261351694</v>
      </c>
    </row>
    <row r="171" spans="3:11" ht="13.5">
      <c r="C171" s="2">
        <v>157</v>
      </c>
      <c r="D171" s="26">
        <f>鶏モデル!D171</f>
        <v>46331</v>
      </c>
      <c r="E171" s="41">
        <f ca="1">鶏モデル!E171</f>
        <v>14.6</v>
      </c>
      <c r="F171" s="27"/>
      <c r="G171" s="3">
        <f t="shared" ca="1" si="8"/>
        <v>0.50887278456573581</v>
      </c>
      <c r="H171" s="3">
        <f ca="1">IF(鶏硝化判定!P171&gt;鶏硝化判定!$P$6,鶏硝化モデル!G171,0)</f>
        <v>0.50887278456573581</v>
      </c>
      <c r="I171" s="16">
        <f t="shared" ca="1" si="10"/>
        <v>145.36861973151923</v>
      </c>
      <c r="J171" s="16">
        <f t="shared" ca="1" si="11"/>
        <v>90.523069970916055</v>
      </c>
      <c r="K171" s="16">
        <f t="shared" ca="1" si="9"/>
        <v>181.04613994183211</v>
      </c>
    </row>
    <row r="172" spans="3:11" ht="13.5">
      <c r="C172" s="2">
        <v>158</v>
      </c>
      <c r="D172" s="26">
        <f>鶏モデル!D172</f>
        <v>46332</v>
      </c>
      <c r="E172" s="41">
        <f ca="1">鶏モデル!E172</f>
        <v>14.5</v>
      </c>
      <c r="F172" s="27"/>
      <c r="G172" s="3">
        <f t="shared" ca="1" si="8"/>
        <v>0.50545806363497547</v>
      </c>
      <c r="H172" s="3">
        <f ca="1">IF(鶏硝化判定!P172&gt;鶏硝化判定!$P$6,鶏硝化モデル!G172,0)</f>
        <v>0.50545806363497547</v>
      </c>
      <c r="I172" s="16">
        <f t="shared" ca="1" si="10"/>
        <v>145.87749251608497</v>
      </c>
      <c r="J172" s="16">
        <f t="shared" ca="1" si="11"/>
        <v>90.839952161643424</v>
      </c>
      <c r="K172" s="16">
        <f t="shared" ca="1" si="9"/>
        <v>181.67990432328685</v>
      </c>
    </row>
    <row r="173" spans="3:11" ht="13.5">
      <c r="C173" s="2">
        <v>159</v>
      </c>
      <c r="D173" s="26">
        <f>鶏モデル!D173</f>
        <v>46333</v>
      </c>
      <c r="E173" s="41">
        <f ca="1">鶏モデル!E173</f>
        <v>14.3</v>
      </c>
      <c r="F173" s="27"/>
      <c r="G173" s="3">
        <f t="shared" ca="1" si="8"/>
        <v>0.49869019782024515</v>
      </c>
      <c r="H173" s="3">
        <f ca="1">IF(鶏硝化判定!P173&gt;鶏硝化判定!$P$6,鶏硝化モデル!G173,0)</f>
        <v>0.49869019782024515</v>
      </c>
      <c r="I173" s="16">
        <f t="shared" ca="1" si="10"/>
        <v>146.38295057971993</v>
      </c>
      <c r="J173" s="16">
        <f t="shared" ca="1" si="11"/>
        <v>91.154707957951445</v>
      </c>
      <c r="K173" s="16">
        <f t="shared" ca="1" si="9"/>
        <v>182.30941591590289</v>
      </c>
    </row>
    <row r="174" spans="3:11" ht="13.5">
      <c r="C174" s="2">
        <v>160</v>
      </c>
      <c r="D174" s="26">
        <f>鶏モデル!D174</f>
        <v>46334</v>
      </c>
      <c r="E174" s="41">
        <f ca="1">鶏モデル!E174</f>
        <v>14.1</v>
      </c>
      <c r="F174" s="27"/>
      <c r="G174" s="3">
        <f t="shared" ca="1" si="8"/>
        <v>0.49200371043668445</v>
      </c>
      <c r="H174" s="3">
        <f ca="1">IF(鶏硝化判定!P174&gt;鶏硝化判定!$P$6,鶏硝化モデル!G174,0)</f>
        <v>0.49200371043668445</v>
      </c>
      <c r="I174" s="16">
        <f t="shared" ca="1" si="10"/>
        <v>146.88164077754018</v>
      </c>
      <c r="J174" s="16">
        <f t="shared" ca="1" si="11"/>
        <v>91.465249309685177</v>
      </c>
      <c r="K174" s="16">
        <f t="shared" ca="1" si="9"/>
        <v>182.93049861937035</v>
      </c>
    </row>
    <row r="175" spans="3:11" ht="13.5">
      <c r="C175" s="2">
        <v>161</v>
      </c>
      <c r="D175" s="26">
        <f>鶏モデル!D175</f>
        <v>46335</v>
      </c>
      <c r="E175" s="41">
        <f ca="1">鶏モデル!E175</f>
        <v>13.9</v>
      </c>
      <c r="F175" s="27"/>
      <c r="G175" s="3">
        <f t="shared" ca="1" si="8"/>
        <v>0.48539774076019832</v>
      </c>
      <c r="H175" s="3">
        <f ca="1">IF(鶏硝化判定!P175&gt;鶏硝化判定!$P$6,鶏硝化モデル!G175,0)</f>
        <v>0.48539774076019832</v>
      </c>
      <c r="I175" s="16">
        <f t="shared" ca="1" si="10"/>
        <v>147.37364448797686</v>
      </c>
      <c r="J175" s="16">
        <f t="shared" ca="1" si="11"/>
        <v>91.77162689233036</v>
      </c>
      <c r="K175" s="16">
        <f t="shared" ca="1" si="9"/>
        <v>183.54325378466072</v>
      </c>
    </row>
    <row r="176" spans="3:11" ht="13.5">
      <c r="C176" s="2">
        <v>162</v>
      </c>
      <c r="D176" s="26" t="str">
        <f>鶏モデル!D176</f>
        <v/>
      </c>
      <c r="E176" s="41" t="e">
        <f ca="1">鶏モデル!E176</f>
        <v>#N/A</v>
      </c>
      <c r="F176" s="27"/>
      <c r="G176" s="3" t="e">
        <f t="shared" ca="1" si="8"/>
        <v>#N/A</v>
      </c>
      <c r="H176" s="3" t="e">
        <f ca="1">IF(鶏硝化判定!P176&gt;鶏硝化判定!$P$6,鶏硝化モデル!G176,0)</f>
        <v>#N/A</v>
      </c>
      <c r="I176" s="16">
        <f t="shared" ca="1" si="10"/>
        <v>147.85904222873705</v>
      </c>
      <c r="J176" s="16">
        <f t="shared" ca="1" si="11"/>
        <v>92.073890845387837</v>
      </c>
      <c r="K176" s="16">
        <f t="shared" ca="1" si="9"/>
        <v>184.14778169077567</v>
      </c>
    </row>
    <row r="177" spans="3:11" ht="13.5">
      <c r="C177" s="2">
        <v>163</v>
      </c>
      <c r="D177" s="26" t="str">
        <f>鶏モデル!D177</f>
        <v/>
      </c>
      <c r="E177" s="41" t="e">
        <f ca="1">鶏モデル!E177</f>
        <v>#N/A</v>
      </c>
      <c r="F177" s="27"/>
      <c r="G177" s="3" t="e">
        <f t="shared" ca="1" si="8"/>
        <v>#N/A</v>
      </c>
      <c r="H177" s="3" t="e">
        <f ca="1">IF(鶏硝化判定!P177&gt;鶏硝化判定!$P$6,鶏硝化モデル!G177,0)</f>
        <v>#N/A</v>
      </c>
      <c r="I177" s="16" t="e">
        <f t="shared" ca="1" si="10"/>
        <v>#N/A</v>
      </c>
      <c r="J177" s="16" t="e">
        <f t="shared" ca="1" si="11"/>
        <v>#N/A</v>
      </c>
      <c r="K177" s="16" t="e">
        <f t="shared" ca="1" si="9"/>
        <v>#N/A</v>
      </c>
    </row>
    <row r="178" spans="3:11" ht="13.5">
      <c r="C178" s="2">
        <v>164</v>
      </c>
      <c r="D178" s="26" t="str">
        <f>鶏モデル!D178</f>
        <v/>
      </c>
      <c r="E178" s="41" t="e">
        <f ca="1">鶏モデル!E178</f>
        <v>#N/A</v>
      </c>
      <c r="F178" s="27"/>
      <c r="G178" s="3" t="e">
        <f t="shared" ca="1" si="8"/>
        <v>#N/A</v>
      </c>
      <c r="H178" s="3" t="e">
        <f ca="1">IF(鶏硝化判定!P178&gt;鶏硝化判定!$P$6,鶏硝化モデル!G178,0)</f>
        <v>#N/A</v>
      </c>
      <c r="I178" s="16" t="e">
        <f t="shared" ca="1" si="10"/>
        <v>#N/A</v>
      </c>
      <c r="J178" s="16" t="e">
        <f t="shared" ca="1" si="11"/>
        <v>#N/A</v>
      </c>
      <c r="K178" s="16" t="e">
        <f t="shared" ca="1" si="9"/>
        <v>#N/A</v>
      </c>
    </row>
    <row r="179" spans="3:11" ht="13.5">
      <c r="C179" s="2">
        <v>165</v>
      </c>
      <c r="D179" s="26" t="str">
        <f>鶏モデル!D179</f>
        <v/>
      </c>
      <c r="E179" s="41" t="e">
        <f ca="1">鶏モデル!E179</f>
        <v>#N/A</v>
      </c>
      <c r="F179" s="27"/>
      <c r="G179" s="3" t="e">
        <f t="shared" ca="1" si="8"/>
        <v>#N/A</v>
      </c>
      <c r="H179" s="3" t="e">
        <f ca="1">IF(鶏硝化判定!P179&gt;鶏硝化判定!$P$6,鶏硝化モデル!G179,0)</f>
        <v>#N/A</v>
      </c>
      <c r="I179" s="16" t="e">
        <f t="shared" ca="1" si="10"/>
        <v>#N/A</v>
      </c>
      <c r="J179" s="16" t="e">
        <f t="shared" ca="1" si="11"/>
        <v>#N/A</v>
      </c>
      <c r="K179" s="16" t="e">
        <f t="shared" ca="1" si="9"/>
        <v>#N/A</v>
      </c>
    </row>
    <row r="180" spans="3:11" ht="13.5">
      <c r="C180" s="2">
        <v>166</v>
      </c>
      <c r="D180" s="26" t="str">
        <f>鶏モデル!D180</f>
        <v/>
      </c>
      <c r="E180" s="41" t="e">
        <f ca="1">鶏モデル!E180</f>
        <v>#N/A</v>
      </c>
      <c r="F180" s="27"/>
      <c r="G180" s="3" t="e">
        <f t="shared" ca="1" si="8"/>
        <v>#N/A</v>
      </c>
      <c r="H180" s="3" t="e">
        <f ca="1">IF(鶏硝化判定!P180&gt;鶏硝化判定!$P$6,鶏硝化モデル!G180,0)</f>
        <v>#N/A</v>
      </c>
      <c r="I180" s="16" t="e">
        <f t="shared" ca="1" si="10"/>
        <v>#N/A</v>
      </c>
      <c r="J180" s="16" t="e">
        <f t="shared" ca="1" si="11"/>
        <v>#N/A</v>
      </c>
      <c r="K180" s="16" t="e">
        <f t="shared" ca="1" si="9"/>
        <v>#N/A</v>
      </c>
    </row>
    <row r="181" spans="3:11" ht="13.5">
      <c r="C181" s="2">
        <v>167</v>
      </c>
      <c r="D181" s="26" t="str">
        <f>鶏モデル!D181</f>
        <v/>
      </c>
      <c r="E181" s="41" t="e">
        <f ca="1">鶏モデル!E181</f>
        <v>#N/A</v>
      </c>
      <c r="F181" s="27"/>
      <c r="G181" s="3" t="e">
        <f t="shared" ca="1" si="8"/>
        <v>#N/A</v>
      </c>
      <c r="H181" s="3" t="e">
        <f ca="1">IF(鶏硝化判定!P181&gt;鶏硝化判定!$P$6,鶏硝化モデル!G181,0)</f>
        <v>#N/A</v>
      </c>
      <c r="I181" s="16" t="e">
        <f t="shared" ca="1" si="10"/>
        <v>#N/A</v>
      </c>
      <c r="J181" s="16" t="e">
        <f t="shared" ca="1" si="11"/>
        <v>#N/A</v>
      </c>
      <c r="K181" s="16" t="e">
        <f t="shared" ca="1" si="9"/>
        <v>#N/A</v>
      </c>
    </row>
    <row r="182" spans="3:11" ht="13.5">
      <c r="C182" s="2">
        <v>168</v>
      </c>
      <c r="D182" s="26" t="str">
        <f>鶏モデル!D182</f>
        <v/>
      </c>
      <c r="E182" s="41" t="e">
        <f ca="1">鶏モデル!E182</f>
        <v>#N/A</v>
      </c>
      <c r="F182" s="27"/>
      <c r="G182" s="3" t="e">
        <f t="shared" ca="1" si="8"/>
        <v>#N/A</v>
      </c>
      <c r="H182" s="3" t="e">
        <f ca="1">IF(鶏硝化判定!P182&gt;鶏硝化判定!$P$6,鶏硝化モデル!G182,0)</f>
        <v>#N/A</v>
      </c>
      <c r="I182" s="16" t="e">
        <f t="shared" ca="1" si="10"/>
        <v>#N/A</v>
      </c>
      <c r="J182" s="16" t="e">
        <f t="shared" ca="1" si="11"/>
        <v>#N/A</v>
      </c>
      <c r="K182" s="16" t="e">
        <f t="shared" ca="1" si="9"/>
        <v>#N/A</v>
      </c>
    </row>
    <row r="183" spans="3:11" ht="13.5">
      <c r="C183" s="2">
        <v>169</v>
      </c>
      <c r="D183" s="26" t="str">
        <f>鶏モデル!D183</f>
        <v/>
      </c>
      <c r="E183" s="41" t="e">
        <f ca="1">鶏モデル!E183</f>
        <v>#N/A</v>
      </c>
      <c r="F183" s="27"/>
      <c r="G183" s="3" t="e">
        <f t="shared" ca="1" si="8"/>
        <v>#N/A</v>
      </c>
      <c r="H183" s="3" t="e">
        <f ca="1">IF(鶏硝化判定!P183&gt;鶏硝化判定!$P$6,鶏硝化モデル!G183,0)</f>
        <v>#N/A</v>
      </c>
      <c r="I183" s="16" t="e">
        <f t="shared" ca="1" si="10"/>
        <v>#N/A</v>
      </c>
      <c r="J183" s="16" t="e">
        <f t="shared" ca="1" si="11"/>
        <v>#N/A</v>
      </c>
      <c r="K183" s="16" t="e">
        <f t="shared" ca="1" si="9"/>
        <v>#N/A</v>
      </c>
    </row>
    <row r="184" spans="3:11" ht="13.5">
      <c r="C184" s="2">
        <v>170</v>
      </c>
      <c r="D184" s="26" t="str">
        <f>鶏モデル!D184</f>
        <v/>
      </c>
      <c r="E184" s="41" t="e">
        <f ca="1">鶏モデル!E184</f>
        <v>#N/A</v>
      </c>
      <c r="F184" s="27"/>
      <c r="G184" s="3" t="e">
        <f t="shared" ca="1" si="8"/>
        <v>#N/A</v>
      </c>
      <c r="H184" s="3" t="e">
        <f ca="1">IF(鶏硝化判定!P184&gt;鶏硝化判定!$P$6,鶏硝化モデル!G184,0)</f>
        <v>#N/A</v>
      </c>
      <c r="I184" s="16" t="e">
        <f t="shared" ca="1" si="10"/>
        <v>#N/A</v>
      </c>
      <c r="J184" s="16" t="e">
        <f t="shared" ca="1" si="11"/>
        <v>#N/A</v>
      </c>
      <c r="K184" s="16" t="e">
        <f t="shared" ca="1" si="9"/>
        <v>#N/A</v>
      </c>
    </row>
    <row r="185" spans="3:11" ht="13.5">
      <c r="C185" s="2">
        <v>171</v>
      </c>
      <c r="D185" s="26" t="str">
        <f>鶏モデル!D185</f>
        <v/>
      </c>
      <c r="E185" s="41" t="e">
        <f ca="1">鶏モデル!E185</f>
        <v>#N/A</v>
      </c>
      <c r="F185" s="27"/>
      <c r="G185" s="3" t="e">
        <f t="shared" ca="1" si="8"/>
        <v>#N/A</v>
      </c>
      <c r="H185" s="3" t="e">
        <f ca="1">IF(鶏硝化判定!P185&gt;鶏硝化判定!$P$6,鶏硝化モデル!G185,0)</f>
        <v>#N/A</v>
      </c>
      <c r="I185" s="16" t="e">
        <f t="shared" ca="1" si="10"/>
        <v>#N/A</v>
      </c>
      <c r="J185" s="16" t="e">
        <f t="shared" ca="1" si="11"/>
        <v>#N/A</v>
      </c>
      <c r="K185" s="16" t="e">
        <f t="shared" ca="1" si="9"/>
        <v>#N/A</v>
      </c>
    </row>
    <row r="186" spans="3:11" ht="13.5">
      <c r="C186" s="2">
        <v>172</v>
      </c>
      <c r="D186" s="26" t="str">
        <f>鶏モデル!D186</f>
        <v/>
      </c>
      <c r="E186" s="41" t="e">
        <f ca="1">鶏モデル!E186</f>
        <v>#N/A</v>
      </c>
      <c r="F186" s="27"/>
      <c r="G186" s="3" t="e">
        <f t="shared" ca="1" si="8"/>
        <v>#N/A</v>
      </c>
      <c r="H186" s="3" t="e">
        <f ca="1">IF(鶏硝化判定!P186&gt;鶏硝化判定!$P$6,鶏硝化モデル!G186,0)</f>
        <v>#N/A</v>
      </c>
      <c r="I186" s="16" t="e">
        <f t="shared" ca="1" si="10"/>
        <v>#N/A</v>
      </c>
      <c r="J186" s="16" t="e">
        <f t="shared" ca="1" si="11"/>
        <v>#N/A</v>
      </c>
      <c r="K186" s="16" t="e">
        <f t="shared" ca="1" si="9"/>
        <v>#N/A</v>
      </c>
    </row>
    <row r="187" spans="3:11" ht="13.5">
      <c r="C187" s="2">
        <v>173</v>
      </c>
      <c r="D187" s="26" t="str">
        <f>鶏モデル!D187</f>
        <v/>
      </c>
      <c r="E187" s="41" t="e">
        <f ca="1">鶏モデル!E187</f>
        <v>#N/A</v>
      </c>
      <c r="F187" s="27"/>
      <c r="G187" s="3" t="e">
        <f t="shared" ca="1" si="8"/>
        <v>#N/A</v>
      </c>
      <c r="H187" s="3" t="e">
        <f ca="1">IF(鶏硝化判定!P187&gt;鶏硝化判定!$P$6,鶏硝化モデル!G187,0)</f>
        <v>#N/A</v>
      </c>
      <c r="I187" s="16" t="e">
        <f t="shared" ca="1" si="10"/>
        <v>#N/A</v>
      </c>
      <c r="J187" s="16" t="e">
        <f t="shared" ca="1" si="11"/>
        <v>#N/A</v>
      </c>
      <c r="K187" s="16" t="e">
        <f t="shared" ca="1" si="9"/>
        <v>#N/A</v>
      </c>
    </row>
    <row r="188" spans="3:11" ht="13.5">
      <c r="C188" s="2">
        <v>174</v>
      </c>
      <c r="D188" s="26" t="str">
        <f>鶏モデル!D188</f>
        <v/>
      </c>
      <c r="E188" s="41" t="e">
        <f ca="1">鶏モデル!E188</f>
        <v>#N/A</v>
      </c>
      <c r="F188" s="27"/>
      <c r="G188" s="3" t="e">
        <f t="shared" ca="1" si="8"/>
        <v>#N/A</v>
      </c>
      <c r="H188" s="3" t="e">
        <f ca="1">IF(鶏硝化判定!P188&gt;鶏硝化判定!$P$6,鶏硝化モデル!G188,0)</f>
        <v>#N/A</v>
      </c>
      <c r="I188" s="16" t="e">
        <f t="shared" ca="1" si="10"/>
        <v>#N/A</v>
      </c>
      <c r="J188" s="16" t="e">
        <f t="shared" ca="1" si="11"/>
        <v>#N/A</v>
      </c>
      <c r="K188" s="16" t="e">
        <f t="shared" ca="1" si="9"/>
        <v>#N/A</v>
      </c>
    </row>
    <row r="189" spans="3:11" ht="13.5">
      <c r="C189" s="2">
        <v>175</v>
      </c>
      <c r="D189" s="26" t="str">
        <f>鶏モデル!D189</f>
        <v/>
      </c>
      <c r="E189" s="41" t="e">
        <f ca="1">鶏モデル!E189</f>
        <v>#N/A</v>
      </c>
      <c r="F189" s="27"/>
      <c r="G189" s="3" t="e">
        <f t="shared" ca="1" si="8"/>
        <v>#N/A</v>
      </c>
      <c r="H189" s="3" t="e">
        <f ca="1">IF(鶏硝化判定!P189&gt;鶏硝化判定!$P$6,鶏硝化モデル!G189,0)</f>
        <v>#N/A</v>
      </c>
      <c r="I189" s="16" t="e">
        <f t="shared" ca="1" si="10"/>
        <v>#N/A</v>
      </c>
      <c r="J189" s="16" t="e">
        <f t="shared" ca="1" si="11"/>
        <v>#N/A</v>
      </c>
      <c r="K189" s="16" t="e">
        <f t="shared" ca="1" si="9"/>
        <v>#N/A</v>
      </c>
    </row>
    <row r="190" spans="3:11" ht="13.5">
      <c r="C190" s="2">
        <v>176</v>
      </c>
      <c r="D190" s="26" t="str">
        <f>鶏モデル!D190</f>
        <v/>
      </c>
      <c r="E190" s="41" t="e">
        <f ca="1">鶏モデル!E190</f>
        <v>#N/A</v>
      </c>
      <c r="F190" s="27"/>
      <c r="G190" s="3" t="e">
        <f t="shared" ca="1" si="8"/>
        <v>#N/A</v>
      </c>
      <c r="H190" s="3" t="e">
        <f ca="1">IF(鶏硝化判定!P190&gt;鶏硝化判定!$P$6,鶏硝化モデル!G190,0)</f>
        <v>#N/A</v>
      </c>
      <c r="I190" s="16" t="e">
        <f t="shared" ca="1" si="10"/>
        <v>#N/A</v>
      </c>
      <c r="J190" s="16" t="e">
        <f t="shared" ca="1" si="11"/>
        <v>#N/A</v>
      </c>
      <c r="K190" s="16" t="e">
        <f t="shared" ca="1" si="9"/>
        <v>#N/A</v>
      </c>
    </row>
    <row r="191" spans="3:11" ht="13.5">
      <c r="C191" s="2">
        <v>177</v>
      </c>
      <c r="D191" s="26" t="str">
        <f>鶏モデル!D191</f>
        <v/>
      </c>
      <c r="E191" s="41" t="e">
        <f ca="1">鶏モデル!E191</f>
        <v>#N/A</v>
      </c>
      <c r="F191" s="27"/>
      <c r="G191" s="3" t="e">
        <f t="shared" ca="1" si="8"/>
        <v>#N/A</v>
      </c>
      <c r="H191" s="3" t="e">
        <f ca="1">IF(鶏硝化判定!P191&gt;鶏硝化判定!$P$6,鶏硝化モデル!G191,0)</f>
        <v>#N/A</v>
      </c>
      <c r="I191" s="16" t="e">
        <f t="shared" ca="1" si="10"/>
        <v>#N/A</v>
      </c>
      <c r="J191" s="16" t="e">
        <f t="shared" ca="1" si="11"/>
        <v>#N/A</v>
      </c>
      <c r="K191" s="16" t="e">
        <f t="shared" ca="1" si="9"/>
        <v>#N/A</v>
      </c>
    </row>
    <row r="192" spans="3:11" ht="13.5">
      <c r="C192" s="2">
        <v>178</v>
      </c>
      <c r="D192" s="26" t="str">
        <f>鶏モデル!D192</f>
        <v/>
      </c>
      <c r="E192" s="41" t="e">
        <f ca="1">鶏モデル!E192</f>
        <v>#N/A</v>
      </c>
      <c r="F192" s="27"/>
      <c r="G192" s="3" t="e">
        <f t="shared" ca="1" si="8"/>
        <v>#N/A</v>
      </c>
      <c r="H192" s="3" t="e">
        <f ca="1">IF(鶏硝化判定!P192&gt;鶏硝化判定!$P$6,鶏硝化モデル!G192,0)</f>
        <v>#N/A</v>
      </c>
      <c r="I192" s="16" t="e">
        <f t="shared" ca="1" si="10"/>
        <v>#N/A</v>
      </c>
      <c r="J192" s="16" t="e">
        <f t="shared" ca="1" si="11"/>
        <v>#N/A</v>
      </c>
      <c r="K192" s="16" t="e">
        <f t="shared" ca="1" si="9"/>
        <v>#N/A</v>
      </c>
    </row>
    <row r="193" spans="3:11" ht="13.5">
      <c r="C193" s="2">
        <v>179</v>
      </c>
      <c r="D193" s="26" t="str">
        <f>鶏モデル!D193</f>
        <v/>
      </c>
      <c r="E193" s="41" t="e">
        <f ca="1">鶏モデル!E193</f>
        <v>#N/A</v>
      </c>
      <c r="F193" s="27"/>
      <c r="G193" s="3" t="e">
        <f t="shared" ca="1" si="8"/>
        <v>#N/A</v>
      </c>
      <c r="H193" s="3" t="e">
        <f ca="1">IF(鶏硝化判定!P193&gt;鶏硝化判定!$P$6,鶏硝化モデル!G193,0)</f>
        <v>#N/A</v>
      </c>
      <c r="I193" s="16" t="e">
        <f t="shared" ca="1" si="10"/>
        <v>#N/A</v>
      </c>
      <c r="J193" s="16" t="e">
        <f t="shared" ca="1" si="11"/>
        <v>#N/A</v>
      </c>
      <c r="K193" s="16" t="e">
        <f t="shared" ca="1" si="9"/>
        <v>#N/A</v>
      </c>
    </row>
    <row r="194" spans="3:11" ht="13.5">
      <c r="C194" s="2">
        <v>180</v>
      </c>
      <c r="D194" s="26" t="str">
        <f>鶏モデル!D194</f>
        <v/>
      </c>
      <c r="E194" s="41" t="e">
        <f ca="1">鶏モデル!E194</f>
        <v>#N/A</v>
      </c>
      <c r="F194" s="27"/>
      <c r="G194" s="3" t="e">
        <f t="shared" ca="1" si="8"/>
        <v>#N/A</v>
      </c>
      <c r="H194" s="3" t="e">
        <f ca="1">IF(鶏硝化判定!P194&gt;鶏硝化判定!$P$6,鶏硝化モデル!G194,0)</f>
        <v>#N/A</v>
      </c>
      <c r="I194" s="16" t="e">
        <f t="shared" ca="1" si="10"/>
        <v>#N/A</v>
      </c>
      <c r="J194" s="16" t="e">
        <f t="shared" ca="1" si="11"/>
        <v>#N/A</v>
      </c>
      <c r="K194" s="16" t="e">
        <f t="shared" ca="1" si="9"/>
        <v>#N/A</v>
      </c>
    </row>
    <row r="195" spans="3:11" ht="13.5">
      <c r="C195" s="2">
        <v>181</v>
      </c>
      <c r="D195" s="26" t="str">
        <f>鶏モデル!D195</f>
        <v/>
      </c>
      <c r="E195" s="41" t="e">
        <f ca="1">鶏モデル!E195</f>
        <v>#N/A</v>
      </c>
      <c r="F195" s="27"/>
      <c r="G195" s="3" t="e">
        <f t="shared" ca="1" si="8"/>
        <v>#N/A</v>
      </c>
      <c r="H195" s="3" t="e">
        <f ca="1">IF(鶏硝化判定!P195&gt;鶏硝化判定!$P$6,鶏硝化モデル!G195,0)</f>
        <v>#N/A</v>
      </c>
      <c r="I195" s="16" t="e">
        <f t="shared" ca="1" si="10"/>
        <v>#N/A</v>
      </c>
      <c r="J195" s="16" t="e">
        <f t="shared" ca="1" si="11"/>
        <v>#N/A</v>
      </c>
      <c r="K195" s="16" t="e">
        <f t="shared" ca="1" si="9"/>
        <v>#N/A</v>
      </c>
    </row>
    <row r="196" spans="3:11" ht="13.5">
      <c r="C196" s="2">
        <v>182</v>
      </c>
      <c r="D196" s="26" t="str">
        <f>鶏モデル!D196</f>
        <v/>
      </c>
      <c r="E196" s="41" t="e">
        <f ca="1">鶏モデル!E196</f>
        <v>#N/A</v>
      </c>
      <c r="F196" s="27"/>
      <c r="G196" s="3" t="e">
        <f t="shared" ca="1" si="8"/>
        <v>#N/A</v>
      </c>
      <c r="H196" s="3" t="e">
        <f ca="1">IF(鶏硝化判定!P196&gt;鶏硝化判定!$P$6,鶏硝化モデル!G196,0)</f>
        <v>#N/A</v>
      </c>
      <c r="I196" s="16" t="e">
        <f t="shared" ca="1" si="10"/>
        <v>#N/A</v>
      </c>
      <c r="J196" s="16" t="e">
        <f t="shared" ca="1" si="11"/>
        <v>#N/A</v>
      </c>
      <c r="K196" s="16" t="e">
        <f t="shared" ca="1" si="9"/>
        <v>#N/A</v>
      </c>
    </row>
    <row r="197" spans="3:11" ht="13.5">
      <c r="C197" s="2">
        <v>183</v>
      </c>
      <c r="D197" s="26" t="str">
        <f>鶏モデル!D197</f>
        <v/>
      </c>
      <c r="E197" s="41" t="e">
        <f ca="1">鶏モデル!E197</f>
        <v>#N/A</v>
      </c>
      <c r="F197" s="27"/>
      <c r="G197" s="3" t="e">
        <f t="shared" ca="1" si="8"/>
        <v>#N/A</v>
      </c>
      <c r="H197" s="3" t="e">
        <f ca="1">IF(鶏硝化判定!P197&gt;鶏硝化判定!$P$6,鶏硝化モデル!G197,0)</f>
        <v>#N/A</v>
      </c>
      <c r="I197" s="16" t="e">
        <f t="shared" ca="1" si="10"/>
        <v>#N/A</v>
      </c>
      <c r="J197" s="16" t="e">
        <f t="shared" ca="1" si="11"/>
        <v>#N/A</v>
      </c>
      <c r="K197" s="16" t="e">
        <f t="shared" ca="1" si="9"/>
        <v>#N/A</v>
      </c>
    </row>
    <row r="198" spans="3:11" ht="13.5">
      <c r="C198" s="2">
        <v>184</v>
      </c>
      <c r="D198" s="26" t="str">
        <f>鶏モデル!D198</f>
        <v/>
      </c>
      <c r="E198" s="41" t="e">
        <f ca="1">鶏モデル!E198</f>
        <v>#N/A</v>
      </c>
      <c r="F198" s="27"/>
      <c r="G198" s="3" t="e">
        <f t="shared" ca="1" si="8"/>
        <v>#N/A</v>
      </c>
      <c r="H198" s="3" t="e">
        <f ca="1">IF(鶏硝化判定!P198&gt;鶏硝化判定!$P$6,鶏硝化モデル!G198,0)</f>
        <v>#N/A</v>
      </c>
      <c r="I198" s="16" t="e">
        <f t="shared" ca="1" si="10"/>
        <v>#N/A</v>
      </c>
      <c r="J198" s="16" t="e">
        <f t="shared" ca="1" si="11"/>
        <v>#N/A</v>
      </c>
      <c r="K198" s="16" t="e">
        <f t="shared" ca="1" si="9"/>
        <v>#N/A</v>
      </c>
    </row>
    <row r="199" spans="3:11" ht="13.5">
      <c r="C199" s="2">
        <v>185</v>
      </c>
      <c r="D199" s="26" t="str">
        <f>鶏モデル!D199</f>
        <v/>
      </c>
      <c r="E199" s="41" t="e">
        <f ca="1">鶏モデル!E199</f>
        <v>#N/A</v>
      </c>
      <c r="F199" s="27"/>
      <c r="G199" s="3" t="e">
        <f t="shared" ca="1" si="8"/>
        <v>#N/A</v>
      </c>
      <c r="H199" s="3" t="e">
        <f ca="1">IF(鶏硝化判定!P199&gt;鶏硝化判定!$P$6,鶏硝化モデル!G199,0)</f>
        <v>#N/A</v>
      </c>
      <c r="I199" s="16" t="e">
        <f t="shared" ca="1" si="10"/>
        <v>#N/A</v>
      </c>
      <c r="J199" s="16" t="e">
        <f t="shared" ca="1" si="11"/>
        <v>#N/A</v>
      </c>
      <c r="K199" s="16" t="e">
        <f t="shared" ca="1" si="9"/>
        <v>#N/A</v>
      </c>
    </row>
    <row r="200" spans="3:11" ht="13.5">
      <c r="C200" s="2">
        <v>186</v>
      </c>
      <c r="D200" s="26" t="str">
        <f>鶏モデル!D200</f>
        <v/>
      </c>
      <c r="E200" s="41" t="e">
        <f ca="1">鶏モデル!E200</f>
        <v>#N/A</v>
      </c>
      <c r="F200" s="27"/>
      <c r="G200" s="3" t="e">
        <f t="shared" ca="1" si="8"/>
        <v>#N/A</v>
      </c>
      <c r="H200" s="3" t="e">
        <f ca="1">IF(鶏硝化判定!P200&gt;鶏硝化判定!$P$6,鶏硝化モデル!G200,0)</f>
        <v>#N/A</v>
      </c>
      <c r="I200" s="16" t="e">
        <f t="shared" ca="1" si="10"/>
        <v>#N/A</v>
      </c>
      <c r="J200" s="16" t="e">
        <f t="shared" ca="1" si="11"/>
        <v>#N/A</v>
      </c>
      <c r="K200" s="16" t="e">
        <f t="shared" ca="1" si="9"/>
        <v>#N/A</v>
      </c>
    </row>
    <row r="201" spans="3:11" ht="13.5">
      <c r="C201" s="2">
        <v>187</v>
      </c>
      <c r="D201" s="26" t="str">
        <f>鶏モデル!D201</f>
        <v/>
      </c>
      <c r="E201" s="41" t="e">
        <f ca="1">鶏モデル!E201</f>
        <v>#N/A</v>
      </c>
      <c r="F201" s="27"/>
      <c r="G201" s="3" t="e">
        <f t="shared" ca="1" si="8"/>
        <v>#N/A</v>
      </c>
      <c r="H201" s="3" t="e">
        <f ca="1">IF(鶏硝化判定!P201&gt;鶏硝化判定!$P$6,鶏硝化モデル!G201,0)</f>
        <v>#N/A</v>
      </c>
      <c r="I201" s="16" t="e">
        <f t="shared" ca="1" si="10"/>
        <v>#N/A</v>
      </c>
      <c r="J201" s="16" t="e">
        <f t="shared" ca="1" si="11"/>
        <v>#N/A</v>
      </c>
      <c r="K201" s="16" t="e">
        <f t="shared" ca="1" si="9"/>
        <v>#N/A</v>
      </c>
    </row>
    <row r="202" spans="3:11" ht="13.5">
      <c r="C202" s="2">
        <v>188</v>
      </c>
      <c r="D202" s="26" t="str">
        <f>鶏モデル!D202</f>
        <v/>
      </c>
      <c r="E202" s="41" t="e">
        <f ca="1">鶏モデル!E202</f>
        <v>#N/A</v>
      </c>
      <c r="F202" s="27"/>
      <c r="G202" s="3" t="e">
        <f t="shared" ca="1" si="8"/>
        <v>#N/A</v>
      </c>
      <c r="H202" s="3" t="e">
        <f ca="1">IF(鶏硝化判定!P202&gt;鶏硝化判定!$P$6,鶏硝化モデル!G202,0)</f>
        <v>#N/A</v>
      </c>
      <c r="I202" s="16" t="e">
        <f t="shared" ca="1" si="10"/>
        <v>#N/A</v>
      </c>
      <c r="J202" s="16" t="e">
        <f t="shared" ca="1" si="11"/>
        <v>#N/A</v>
      </c>
      <c r="K202" s="16" t="e">
        <f t="shared" ca="1" si="9"/>
        <v>#N/A</v>
      </c>
    </row>
    <row r="203" spans="3:11" ht="13.5">
      <c r="C203" s="2">
        <v>189</v>
      </c>
      <c r="D203" s="26" t="str">
        <f>鶏モデル!D203</f>
        <v/>
      </c>
      <c r="E203" s="41" t="e">
        <f ca="1">鶏モデル!E203</f>
        <v>#N/A</v>
      </c>
      <c r="F203" s="27"/>
      <c r="G203" s="3" t="e">
        <f t="shared" ca="1" si="8"/>
        <v>#N/A</v>
      </c>
      <c r="H203" s="3" t="e">
        <f ca="1">IF(鶏硝化判定!P203&gt;鶏硝化判定!$P$6,鶏硝化モデル!G203,0)</f>
        <v>#N/A</v>
      </c>
      <c r="I203" s="16" t="e">
        <f t="shared" ca="1" si="10"/>
        <v>#N/A</v>
      </c>
      <c r="J203" s="16" t="e">
        <f t="shared" ca="1" si="11"/>
        <v>#N/A</v>
      </c>
      <c r="K203" s="16" t="e">
        <f t="shared" ca="1" si="9"/>
        <v>#N/A</v>
      </c>
    </row>
    <row r="204" spans="3:11" ht="13.5">
      <c r="C204" s="2">
        <v>190</v>
      </c>
      <c r="D204" s="26" t="str">
        <f>鶏モデル!D204</f>
        <v/>
      </c>
      <c r="E204" s="41" t="e">
        <f ca="1">鶏モデル!E204</f>
        <v>#N/A</v>
      </c>
      <c r="F204" s="27"/>
      <c r="G204" s="3" t="e">
        <f t="shared" ca="1" si="8"/>
        <v>#N/A</v>
      </c>
      <c r="H204" s="3" t="e">
        <f ca="1">IF(鶏硝化判定!P204&gt;鶏硝化判定!$P$6,鶏硝化モデル!G204,0)</f>
        <v>#N/A</v>
      </c>
      <c r="I204" s="16" t="e">
        <f t="shared" ca="1" si="10"/>
        <v>#N/A</v>
      </c>
      <c r="J204" s="16" t="e">
        <f t="shared" ca="1" si="11"/>
        <v>#N/A</v>
      </c>
      <c r="K204" s="16" t="e">
        <f t="shared" ca="1" si="9"/>
        <v>#N/A</v>
      </c>
    </row>
    <row r="205" spans="3:11" ht="13.5">
      <c r="C205" s="2">
        <v>191</v>
      </c>
      <c r="D205" s="26" t="str">
        <f>鶏モデル!D205</f>
        <v/>
      </c>
      <c r="E205" s="41" t="e">
        <f ca="1">鶏モデル!E205</f>
        <v>#N/A</v>
      </c>
      <c r="F205" s="27"/>
      <c r="G205" s="3" t="e">
        <f t="shared" ca="1" si="8"/>
        <v>#N/A</v>
      </c>
      <c r="H205" s="3" t="e">
        <f ca="1">IF(鶏硝化判定!P205&gt;鶏硝化判定!$P$6,鶏硝化モデル!G205,0)</f>
        <v>#N/A</v>
      </c>
      <c r="I205" s="16" t="e">
        <f t="shared" ca="1" si="10"/>
        <v>#N/A</v>
      </c>
      <c r="J205" s="16" t="e">
        <f t="shared" ca="1" si="11"/>
        <v>#N/A</v>
      </c>
      <c r="K205" s="16" t="e">
        <f t="shared" ca="1" si="9"/>
        <v>#N/A</v>
      </c>
    </row>
    <row r="206" spans="3:11" ht="13.5">
      <c r="C206" s="2">
        <v>192</v>
      </c>
      <c r="D206" s="26" t="str">
        <f>鶏モデル!D206</f>
        <v/>
      </c>
      <c r="E206" s="41" t="e">
        <f ca="1">鶏モデル!E206</f>
        <v>#N/A</v>
      </c>
      <c r="F206" s="27"/>
      <c r="G206" s="3" t="e">
        <f t="shared" ca="1" si="8"/>
        <v>#N/A</v>
      </c>
      <c r="H206" s="3" t="e">
        <f ca="1">IF(鶏硝化判定!P206&gt;鶏硝化判定!$P$6,鶏硝化モデル!G206,0)</f>
        <v>#N/A</v>
      </c>
      <c r="I206" s="16" t="e">
        <f t="shared" ca="1" si="10"/>
        <v>#N/A</v>
      </c>
      <c r="J206" s="16" t="e">
        <f t="shared" ca="1" si="11"/>
        <v>#N/A</v>
      </c>
      <c r="K206" s="16" t="e">
        <f t="shared" ca="1" si="9"/>
        <v>#N/A</v>
      </c>
    </row>
    <row r="207" spans="3:11" ht="13.5">
      <c r="C207" s="2">
        <v>193</v>
      </c>
      <c r="D207" s="26" t="str">
        <f>鶏モデル!D207</f>
        <v/>
      </c>
      <c r="E207" s="41" t="e">
        <f ca="1">鶏モデル!E207</f>
        <v>#N/A</v>
      </c>
      <c r="F207" s="27"/>
      <c r="G207" s="3" t="e">
        <f t="shared" ref="G207:G270" ca="1" si="12">EXP($B$3*(E207-25)/(1.987*(273+E207)*298))</f>
        <v>#N/A</v>
      </c>
      <c r="H207" s="3" t="e">
        <f ca="1">IF(鶏硝化判定!P207&gt;鶏硝化判定!$P$6,鶏硝化モデル!G207,0)</f>
        <v>#N/A</v>
      </c>
      <c r="I207" s="16" t="e">
        <f t="shared" ca="1" si="10"/>
        <v>#N/A</v>
      </c>
      <c r="J207" s="16" t="e">
        <f t="shared" ca="1" si="11"/>
        <v>#N/A</v>
      </c>
      <c r="K207" s="16" t="e">
        <f t="shared" ref="K207:K270" ca="1" si="13">J207*2</f>
        <v>#N/A</v>
      </c>
    </row>
    <row r="208" spans="3:11" ht="13.5">
      <c r="C208" s="2">
        <v>194</v>
      </c>
      <c r="D208" s="26" t="str">
        <f>鶏モデル!D208</f>
        <v/>
      </c>
      <c r="E208" s="41" t="e">
        <f ca="1">鶏モデル!E208</f>
        <v>#N/A</v>
      </c>
      <c r="F208" s="27"/>
      <c r="G208" s="3" t="e">
        <f t="shared" ca="1" si="12"/>
        <v>#N/A</v>
      </c>
      <c r="H208" s="3" t="e">
        <f ca="1">IF(鶏硝化判定!P208&gt;鶏硝化判定!$P$6,鶏硝化モデル!G208,0)</f>
        <v>#N/A</v>
      </c>
      <c r="I208" s="16" t="e">
        <f t="shared" ref="I208:I271" ca="1" si="14">I207+H207</f>
        <v>#N/A</v>
      </c>
      <c r="J208" s="16" t="e">
        <f t="shared" ref="J208:J271" ca="1" si="15">I208*$B$4</f>
        <v>#N/A</v>
      </c>
      <c r="K208" s="16" t="e">
        <f t="shared" ca="1" si="13"/>
        <v>#N/A</v>
      </c>
    </row>
    <row r="209" spans="3:11" ht="13.5">
      <c r="C209" s="2">
        <v>195</v>
      </c>
      <c r="D209" s="26" t="str">
        <f>鶏モデル!D209</f>
        <v/>
      </c>
      <c r="E209" s="41" t="e">
        <f ca="1">鶏モデル!E209</f>
        <v>#N/A</v>
      </c>
      <c r="F209" s="27"/>
      <c r="G209" s="3" t="e">
        <f t="shared" ca="1" si="12"/>
        <v>#N/A</v>
      </c>
      <c r="H209" s="3" t="e">
        <f ca="1">IF(鶏硝化判定!P209&gt;鶏硝化判定!$P$6,鶏硝化モデル!G209,0)</f>
        <v>#N/A</v>
      </c>
      <c r="I209" s="16" t="e">
        <f t="shared" ca="1" si="14"/>
        <v>#N/A</v>
      </c>
      <c r="J209" s="16" t="e">
        <f t="shared" ca="1" si="15"/>
        <v>#N/A</v>
      </c>
      <c r="K209" s="16" t="e">
        <f t="shared" ca="1" si="13"/>
        <v>#N/A</v>
      </c>
    </row>
    <row r="210" spans="3:11" ht="13.5">
      <c r="C210" s="2">
        <v>196</v>
      </c>
      <c r="D210" s="26" t="str">
        <f>鶏モデル!D210</f>
        <v/>
      </c>
      <c r="E210" s="41" t="e">
        <f ca="1">鶏モデル!E210</f>
        <v>#N/A</v>
      </c>
      <c r="F210" s="27"/>
      <c r="G210" s="3" t="e">
        <f t="shared" ca="1" si="12"/>
        <v>#N/A</v>
      </c>
      <c r="H210" s="3" t="e">
        <f ca="1">IF(鶏硝化判定!P210&gt;鶏硝化判定!$P$6,鶏硝化モデル!G210,0)</f>
        <v>#N/A</v>
      </c>
      <c r="I210" s="16" t="e">
        <f t="shared" ca="1" si="14"/>
        <v>#N/A</v>
      </c>
      <c r="J210" s="16" t="e">
        <f t="shared" ca="1" si="15"/>
        <v>#N/A</v>
      </c>
      <c r="K210" s="16" t="e">
        <f t="shared" ca="1" si="13"/>
        <v>#N/A</v>
      </c>
    </row>
    <row r="211" spans="3:11" ht="13.5">
      <c r="C211" s="2">
        <v>197</v>
      </c>
      <c r="D211" s="26" t="str">
        <f>鶏モデル!D211</f>
        <v/>
      </c>
      <c r="E211" s="41" t="e">
        <f ca="1">鶏モデル!E211</f>
        <v>#N/A</v>
      </c>
      <c r="F211" s="27"/>
      <c r="G211" s="3" t="e">
        <f t="shared" ca="1" si="12"/>
        <v>#N/A</v>
      </c>
      <c r="H211" s="3" t="e">
        <f ca="1">IF(鶏硝化判定!P211&gt;鶏硝化判定!$P$6,鶏硝化モデル!G211,0)</f>
        <v>#N/A</v>
      </c>
      <c r="I211" s="16" t="e">
        <f t="shared" ca="1" si="14"/>
        <v>#N/A</v>
      </c>
      <c r="J211" s="16" t="e">
        <f t="shared" ca="1" si="15"/>
        <v>#N/A</v>
      </c>
      <c r="K211" s="16" t="e">
        <f t="shared" ca="1" si="13"/>
        <v>#N/A</v>
      </c>
    </row>
    <row r="212" spans="3:11" ht="13.5">
      <c r="C212" s="2">
        <v>198</v>
      </c>
      <c r="D212" s="26" t="str">
        <f>鶏モデル!D212</f>
        <v/>
      </c>
      <c r="E212" s="41" t="e">
        <f ca="1">鶏モデル!E212</f>
        <v>#N/A</v>
      </c>
      <c r="F212" s="27"/>
      <c r="G212" s="3" t="e">
        <f t="shared" ca="1" si="12"/>
        <v>#N/A</v>
      </c>
      <c r="H212" s="3" t="e">
        <f ca="1">IF(鶏硝化判定!P212&gt;鶏硝化判定!$P$6,鶏硝化モデル!G212,0)</f>
        <v>#N/A</v>
      </c>
      <c r="I212" s="16" t="e">
        <f t="shared" ca="1" si="14"/>
        <v>#N/A</v>
      </c>
      <c r="J212" s="16" t="e">
        <f t="shared" ca="1" si="15"/>
        <v>#N/A</v>
      </c>
      <c r="K212" s="16" t="e">
        <f t="shared" ca="1" si="13"/>
        <v>#N/A</v>
      </c>
    </row>
    <row r="213" spans="3:11" ht="13.5">
      <c r="C213" s="2">
        <v>199</v>
      </c>
      <c r="D213" s="26" t="str">
        <f>鶏モデル!D213</f>
        <v/>
      </c>
      <c r="E213" s="41" t="e">
        <f ca="1">鶏モデル!E213</f>
        <v>#N/A</v>
      </c>
      <c r="F213" s="27"/>
      <c r="G213" s="3" t="e">
        <f t="shared" ca="1" si="12"/>
        <v>#N/A</v>
      </c>
      <c r="H213" s="3" t="e">
        <f ca="1">IF(鶏硝化判定!P213&gt;鶏硝化判定!$P$6,鶏硝化モデル!G213,0)</f>
        <v>#N/A</v>
      </c>
      <c r="I213" s="16" t="e">
        <f t="shared" ca="1" si="14"/>
        <v>#N/A</v>
      </c>
      <c r="J213" s="16" t="e">
        <f t="shared" ca="1" si="15"/>
        <v>#N/A</v>
      </c>
      <c r="K213" s="16" t="e">
        <f t="shared" ca="1" si="13"/>
        <v>#N/A</v>
      </c>
    </row>
    <row r="214" spans="3:11" ht="13.5">
      <c r="C214" s="2">
        <v>200</v>
      </c>
      <c r="D214" s="26" t="str">
        <f>鶏モデル!D214</f>
        <v/>
      </c>
      <c r="E214" s="41" t="e">
        <f ca="1">鶏モデル!E214</f>
        <v>#N/A</v>
      </c>
      <c r="F214" s="27"/>
      <c r="G214" s="3" t="e">
        <f t="shared" ca="1" si="12"/>
        <v>#N/A</v>
      </c>
      <c r="H214" s="3" t="e">
        <f ca="1">IF(鶏硝化判定!P214&gt;鶏硝化判定!$P$6,鶏硝化モデル!G214,0)</f>
        <v>#N/A</v>
      </c>
      <c r="I214" s="16" t="e">
        <f t="shared" ca="1" si="14"/>
        <v>#N/A</v>
      </c>
      <c r="J214" s="16" t="e">
        <f t="shared" ca="1" si="15"/>
        <v>#N/A</v>
      </c>
      <c r="K214" s="16" t="e">
        <f t="shared" ca="1" si="13"/>
        <v>#N/A</v>
      </c>
    </row>
    <row r="215" spans="3:11" ht="13.5">
      <c r="C215" s="2">
        <v>201</v>
      </c>
      <c r="D215" s="26" t="str">
        <f>鶏モデル!D215</f>
        <v/>
      </c>
      <c r="E215" s="41" t="e">
        <f ca="1">鶏モデル!E215</f>
        <v>#N/A</v>
      </c>
      <c r="F215" s="27"/>
      <c r="G215" s="3" t="e">
        <f t="shared" ca="1" si="12"/>
        <v>#N/A</v>
      </c>
      <c r="H215" s="3" t="e">
        <f ca="1">IF(鶏硝化判定!P215&gt;鶏硝化判定!$P$6,鶏硝化モデル!G215,0)</f>
        <v>#N/A</v>
      </c>
      <c r="I215" s="16" t="e">
        <f t="shared" ca="1" si="14"/>
        <v>#N/A</v>
      </c>
      <c r="J215" s="16" t="e">
        <f t="shared" ca="1" si="15"/>
        <v>#N/A</v>
      </c>
      <c r="K215" s="16" t="e">
        <f t="shared" ca="1" si="13"/>
        <v>#N/A</v>
      </c>
    </row>
    <row r="216" spans="3:11" ht="13.5">
      <c r="C216" s="2">
        <v>202</v>
      </c>
      <c r="D216" s="26" t="str">
        <f>鶏モデル!D216</f>
        <v/>
      </c>
      <c r="E216" s="41" t="e">
        <f ca="1">鶏モデル!E216</f>
        <v>#N/A</v>
      </c>
      <c r="F216" s="27"/>
      <c r="G216" s="3" t="e">
        <f t="shared" ca="1" si="12"/>
        <v>#N/A</v>
      </c>
      <c r="H216" s="3" t="e">
        <f ca="1">IF(鶏硝化判定!P216&gt;鶏硝化判定!$P$6,鶏硝化モデル!G216,0)</f>
        <v>#N/A</v>
      </c>
      <c r="I216" s="16" t="e">
        <f t="shared" ca="1" si="14"/>
        <v>#N/A</v>
      </c>
      <c r="J216" s="16" t="e">
        <f t="shared" ca="1" si="15"/>
        <v>#N/A</v>
      </c>
      <c r="K216" s="16" t="e">
        <f t="shared" ca="1" si="13"/>
        <v>#N/A</v>
      </c>
    </row>
    <row r="217" spans="3:11" ht="13.5">
      <c r="C217" s="2">
        <v>203</v>
      </c>
      <c r="D217" s="26" t="str">
        <f>鶏モデル!D217</f>
        <v/>
      </c>
      <c r="E217" s="41" t="e">
        <f ca="1">鶏モデル!E217</f>
        <v>#N/A</v>
      </c>
      <c r="F217" s="27"/>
      <c r="G217" s="3" t="e">
        <f t="shared" ca="1" si="12"/>
        <v>#N/A</v>
      </c>
      <c r="H217" s="3" t="e">
        <f ca="1">IF(鶏硝化判定!P217&gt;鶏硝化判定!$P$6,鶏硝化モデル!G217,0)</f>
        <v>#N/A</v>
      </c>
      <c r="I217" s="16" t="e">
        <f t="shared" ca="1" si="14"/>
        <v>#N/A</v>
      </c>
      <c r="J217" s="16" t="e">
        <f t="shared" ca="1" si="15"/>
        <v>#N/A</v>
      </c>
      <c r="K217" s="16" t="e">
        <f t="shared" ca="1" si="13"/>
        <v>#N/A</v>
      </c>
    </row>
    <row r="218" spans="3:11" ht="13.5">
      <c r="C218" s="2">
        <v>204</v>
      </c>
      <c r="D218" s="26" t="str">
        <f>鶏モデル!D218</f>
        <v/>
      </c>
      <c r="E218" s="41" t="e">
        <f ca="1">鶏モデル!E218</f>
        <v>#N/A</v>
      </c>
      <c r="F218" s="27"/>
      <c r="G218" s="3" t="e">
        <f t="shared" ca="1" si="12"/>
        <v>#N/A</v>
      </c>
      <c r="H218" s="3" t="e">
        <f ca="1">IF(鶏硝化判定!P218&gt;鶏硝化判定!$P$6,鶏硝化モデル!G218,0)</f>
        <v>#N/A</v>
      </c>
      <c r="I218" s="16" t="e">
        <f t="shared" ca="1" si="14"/>
        <v>#N/A</v>
      </c>
      <c r="J218" s="16" t="e">
        <f t="shared" ca="1" si="15"/>
        <v>#N/A</v>
      </c>
      <c r="K218" s="16" t="e">
        <f t="shared" ca="1" si="13"/>
        <v>#N/A</v>
      </c>
    </row>
    <row r="219" spans="3:11" ht="13.5">
      <c r="C219" s="2">
        <v>205</v>
      </c>
      <c r="D219" s="26" t="str">
        <f>鶏モデル!D219</f>
        <v/>
      </c>
      <c r="E219" s="41" t="e">
        <f ca="1">鶏モデル!E219</f>
        <v>#N/A</v>
      </c>
      <c r="F219" s="27"/>
      <c r="G219" s="3" t="e">
        <f t="shared" ca="1" si="12"/>
        <v>#N/A</v>
      </c>
      <c r="H219" s="3" t="e">
        <f ca="1">IF(鶏硝化判定!P219&gt;鶏硝化判定!$P$6,鶏硝化モデル!G219,0)</f>
        <v>#N/A</v>
      </c>
      <c r="I219" s="16" t="e">
        <f t="shared" ca="1" si="14"/>
        <v>#N/A</v>
      </c>
      <c r="J219" s="16" t="e">
        <f t="shared" ca="1" si="15"/>
        <v>#N/A</v>
      </c>
      <c r="K219" s="16" t="e">
        <f t="shared" ca="1" si="13"/>
        <v>#N/A</v>
      </c>
    </row>
    <row r="220" spans="3:11" ht="13.5">
      <c r="C220" s="2">
        <v>206</v>
      </c>
      <c r="D220" s="26" t="str">
        <f>鶏モデル!D220</f>
        <v/>
      </c>
      <c r="E220" s="41" t="e">
        <f ca="1">鶏モデル!E220</f>
        <v>#N/A</v>
      </c>
      <c r="F220" s="27"/>
      <c r="G220" s="3" t="e">
        <f t="shared" ca="1" si="12"/>
        <v>#N/A</v>
      </c>
      <c r="H220" s="3" t="e">
        <f ca="1">IF(鶏硝化判定!P220&gt;鶏硝化判定!$P$6,鶏硝化モデル!G220,0)</f>
        <v>#N/A</v>
      </c>
      <c r="I220" s="16" t="e">
        <f t="shared" ca="1" si="14"/>
        <v>#N/A</v>
      </c>
      <c r="J220" s="16" t="e">
        <f t="shared" ca="1" si="15"/>
        <v>#N/A</v>
      </c>
      <c r="K220" s="16" t="e">
        <f t="shared" ca="1" si="13"/>
        <v>#N/A</v>
      </c>
    </row>
    <row r="221" spans="3:11" ht="13.5">
      <c r="C221" s="2">
        <v>207</v>
      </c>
      <c r="D221" s="26" t="str">
        <f>鶏モデル!D221</f>
        <v/>
      </c>
      <c r="E221" s="41" t="e">
        <f ca="1">鶏モデル!E221</f>
        <v>#N/A</v>
      </c>
      <c r="F221" s="27"/>
      <c r="G221" s="3" t="e">
        <f t="shared" ca="1" si="12"/>
        <v>#N/A</v>
      </c>
      <c r="H221" s="3" t="e">
        <f ca="1">IF(鶏硝化判定!P221&gt;鶏硝化判定!$P$6,鶏硝化モデル!G221,0)</f>
        <v>#N/A</v>
      </c>
      <c r="I221" s="16" t="e">
        <f t="shared" ca="1" si="14"/>
        <v>#N/A</v>
      </c>
      <c r="J221" s="16" t="e">
        <f t="shared" ca="1" si="15"/>
        <v>#N/A</v>
      </c>
      <c r="K221" s="16" t="e">
        <f t="shared" ca="1" si="13"/>
        <v>#N/A</v>
      </c>
    </row>
    <row r="222" spans="3:11" ht="13.5">
      <c r="C222" s="2">
        <v>208</v>
      </c>
      <c r="D222" s="26" t="str">
        <f>鶏モデル!D222</f>
        <v/>
      </c>
      <c r="E222" s="41" t="e">
        <f ca="1">鶏モデル!E222</f>
        <v>#N/A</v>
      </c>
      <c r="F222" s="27"/>
      <c r="G222" s="3" t="e">
        <f t="shared" ca="1" si="12"/>
        <v>#N/A</v>
      </c>
      <c r="H222" s="3" t="e">
        <f ca="1">IF(鶏硝化判定!P222&gt;鶏硝化判定!$P$6,鶏硝化モデル!G222,0)</f>
        <v>#N/A</v>
      </c>
      <c r="I222" s="16" t="e">
        <f t="shared" ca="1" si="14"/>
        <v>#N/A</v>
      </c>
      <c r="J222" s="16" t="e">
        <f t="shared" ca="1" si="15"/>
        <v>#N/A</v>
      </c>
      <c r="K222" s="16" t="e">
        <f t="shared" ca="1" si="13"/>
        <v>#N/A</v>
      </c>
    </row>
    <row r="223" spans="3:11" ht="13.5">
      <c r="C223" s="2">
        <v>209</v>
      </c>
      <c r="D223" s="26" t="str">
        <f>鶏モデル!D223</f>
        <v/>
      </c>
      <c r="E223" s="41" t="e">
        <f ca="1">鶏モデル!E223</f>
        <v>#N/A</v>
      </c>
      <c r="F223" s="27"/>
      <c r="G223" s="3" t="e">
        <f t="shared" ca="1" si="12"/>
        <v>#N/A</v>
      </c>
      <c r="H223" s="3" t="e">
        <f ca="1">IF(鶏硝化判定!P223&gt;鶏硝化判定!$P$6,鶏硝化モデル!G223,0)</f>
        <v>#N/A</v>
      </c>
      <c r="I223" s="16" t="e">
        <f t="shared" ca="1" si="14"/>
        <v>#N/A</v>
      </c>
      <c r="J223" s="16" t="e">
        <f t="shared" ca="1" si="15"/>
        <v>#N/A</v>
      </c>
      <c r="K223" s="16" t="e">
        <f t="shared" ca="1" si="13"/>
        <v>#N/A</v>
      </c>
    </row>
    <row r="224" spans="3:11" ht="13.5">
      <c r="C224" s="2">
        <v>210</v>
      </c>
      <c r="D224" s="26" t="str">
        <f>鶏モデル!D224</f>
        <v/>
      </c>
      <c r="E224" s="41" t="e">
        <f ca="1">鶏モデル!E224</f>
        <v>#N/A</v>
      </c>
      <c r="F224" s="27"/>
      <c r="G224" s="3" t="e">
        <f t="shared" ca="1" si="12"/>
        <v>#N/A</v>
      </c>
      <c r="H224" s="3" t="e">
        <f ca="1">IF(鶏硝化判定!P224&gt;鶏硝化判定!$P$6,鶏硝化モデル!G224,0)</f>
        <v>#N/A</v>
      </c>
      <c r="I224" s="16" t="e">
        <f t="shared" ca="1" si="14"/>
        <v>#N/A</v>
      </c>
      <c r="J224" s="16" t="e">
        <f t="shared" ca="1" si="15"/>
        <v>#N/A</v>
      </c>
      <c r="K224" s="16" t="e">
        <f t="shared" ca="1" si="13"/>
        <v>#N/A</v>
      </c>
    </row>
    <row r="225" spans="3:11" ht="13.5">
      <c r="C225" s="2">
        <v>211</v>
      </c>
      <c r="D225" s="26" t="str">
        <f>鶏モデル!D225</f>
        <v/>
      </c>
      <c r="E225" s="41" t="e">
        <f ca="1">鶏モデル!E225</f>
        <v>#N/A</v>
      </c>
      <c r="F225" s="27"/>
      <c r="G225" s="3" t="e">
        <f t="shared" ca="1" si="12"/>
        <v>#N/A</v>
      </c>
      <c r="H225" s="3" t="e">
        <f ca="1">IF(鶏硝化判定!P225&gt;鶏硝化判定!$P$6,鶏硝化モデル!G225,0)</f>
        <v>#N/A</v>
      </c>
      <c r="I225" s="16" t="e">
        <f t="shared" ca="1" si="14"/>
        <v>#N/A</v>
      </c>
      <c r="J225" s="16" t="e">
        <f t="shared" ca="1" si="15"/>
        <v>#N/A</v>
      </c>
      <c r="K225" s="16" t="e">
        <f t="shared" ca="1" si="13"/>
        <v>#N/A</v>
      </c>
    </row>
    <row r="226" spans="3:11" ht="13.5">
      <c r="C226" s="2">
        <v>212</v>
      </c>
      <c r="D226" s="26" t="str">
        <f>鶏モデル!D226</f>
        <v/>
      </c>
      <c r="E226" s="41" t="e">
        <f ca="1">鶏モデル!E226</f>
        <v>#N/A</v>
      </c>
      <c r="F226" s="27"/>
      <c r="G226" s="3" t="e">
        <f t="shared" ca="1" si="12"/>
        <v>#N/A</v>
      </c>
      <c r="H226" s="3" t="e">
        <f ca="1">IF(鶏硝化判定!P226&gt;鶏硝化判定!$P$6,鶏硝化モデル!G226,0)</f>
        <v>#N/A</v>
      </c>
      <c r="I226" s="16" t="e">
        <f t="shared" ca="1" si="14"/>
        <v>#N/A</v>
      </c>
      <c r="J226" s="16" t="e">
        <f t="shared" ca="1" si="15"/>
        <v>#N/A</v>
      </c>
      <c r="K226" s="16" t="e">
        <f t="shared" ca="1" si="13"/>
        <v>#N/A</v>
      </c>
    </row>
    <row r="227" spans="3:11" ht="13.5">
      <c r="C227" s="2">
        <v>213</v>
      </c>
      <c r="D227" s="26" t="str">
        <f>鶏モデル!D227</f>
        <v/>
      </c>
      <c r="E227" s="41" t="e">
        <f ca="1">鶏モデル!E227</f>
        <v>#N/A</v>
      </c>
      <c r="F227" s="27"/>
      <c r="G227" s="3" t="e">
        <f t="shared" ca="1" si="12"/>
        <v>#N/A</v>
      </c>
      <c r="H227" s="3" t="e">
        <f ca="1">IF(鶏硝化判定!P227&gt;鶏硝化判定!$P$6,鶏硝化モデル!G227,0)</f>
        <v>#N/A</v>
      </c>
      <c r="I227" s="16" t="e">
        <f t="shared" ca="1" si="14"/>
        <v>#N/A</v>
      </c>
      <c r="J227" s="16" t="e">
        <f t="shared" ca="1" si="15"/>
        <v>#N/A</v>
      </c>
      <c r="K227" s="16" t="e">
        <f t="shared" ca="1" si="13"/>
        <v>#N/A</v>
      </c>
    </row>
    <row r="228" spans="3:11" ht="13.5">
      <c r="C228" s="2">
        <v>214</v>
      </c>
      <c r="D228" s="26" t="str">
        <f>鶏モデル!D228</f>
        <v/>
      </c>
      <c r="E228" s="41" t="e">
        <f ca="1">鶏モデル!E228</f>
        <v>#N/A</v>
      </c>
      <c r="F228" s="27"/>
      <c r="G228" s="3" t="e">
        <f t="shared" ca="1" si="12"/>
        <v>#N/A</v>
      </c>
      <c r="H228" s="3" t="e">
        <f ca="1">IF(鶏硝化判定!P228&gt;鶏硝化判定!$P$6,鶏硝化モデル!G228,0)</f>
        <v>#N/A</v>
      </c>
      <c r="I228" s="16" t="e">
        <f t="shared" ca="1" si="14"/>
        <v>#N/A</v>
      </c>
      <c r="J228" s="16" t="e">
        <f t="shared" ca="1" si="15"/>
        <v>#N/A</v>
      </c>
      <c r="K228" s="16" t="e">
        <f t="shared" ca="1" si="13"/>
        <v>#N/A</v>
      </c>
    </row>
    <row r="229" spans="3:11" ht="13.5">
      <c r="C229" s="2">
        <v>215</v>
      </c>
      <c r="D229" s="26" t="str">
        <f>鶏モデル!D229</f>
        <v/>
      </c>
      <c r="E229" s="41" t="e">
        <f ca="1">鶏モデル!E229</f>
        <v>#N/A</v>
      </c>
      <c r="F229" s="27"/>
      <c r="G229" s="3" t="e">
        <f t="shared" ca="1" si="12"/>
        <v>#N/A</v>
      </c>
      <c r="H229" s="3" t="e">
        <f ca="1">IF(鶏硝化判定!P229&gt;鶏硝化判定!$P$6,鶏硝化モデル!G229,0)</f>
        <v>#N/A</v>
      </c>
      <c r="I229" s="16" t="e">
        <f t="shared" ca="1" si="14"/>
        <v>#N/A</v>
      </c>
      <c r="J229" s="16" t="e">
        <f t="shared" ca="1" si="15"/>
        <v>#N/A</v>
      </c>
      <c r="K229" s="16" t="e">
        <f t="shared" ca="1" si="13"/>
        <v>#N/A</v>
      </c>
    </row>
    <row r="230" spans="3:11" ht="13.5">
      <c r="C230" s="2">
        <v>216</v>
      </c>
      <c r="D230" s="26" t="str">
        <f>鶏モデル!D230</f>
        <v/>
      </c>
      <c r="E230" s="41" t="e">
        <f ca="1">鶏モデル!E230</f>
        <v>#N/A</v>
      </c>
      <c r="F230" s="27"/>
      <c r="G230" s="3" t="e">
        <f t="shared" ca="1" si="12"/>
        <v>#N/A</v>
      </c>
      <c r="H230" s="3" t="e">
        <f ca="1">IF(鶏硝化判定!P230&gt;鶏硝化判定!$P$6,鶏硝化モデル!G230,0)</f>
        <v>#N/A</v>
      </c>
      <c r="I230" s="16" t="e">
        <f t="shared" ca="1" si="14"/>
        <v>#N/A</v>
      </c>
      <c r="J230" s="16" t="e">
        <f t="shared" ca="1" si="15"/>
        <v>#N/A</v>
      </c>
      <c r="K230" s="16" t="e">
        <f t="shared" ca="1" si="13"/>
        <v>#N/A</v>
      </c>
    </row>
    <row r="231" spans="3:11" ht="13.5">
      <c r="C231" s="2">
        <v>217</v>
      </c>
      <c r="D231" s="26" t="str">
        <f>鶏モデル!D231</f>
        <v/>
      </c>
      <c r="E231" s="41" t="e">
        <f ca="1">鶏モデル!E231</f>
        <v>#N/A</v>
      </c>
      <c r="F231" s="27"/>
      <c r="G231" s="3" t="e">
        <f t="shared" ca="1" si="12"/>
        <v>#N/A</v>
      </c>
      <c r="H231" s="3" t="e">
        <f ca="1">IF(鶏硝化判定!P231&gt;鶏硝化判定!$P$6,鶏硝化モデル!G231,0)</f>
        <v>#N/A</v>
      </c>
      <c r="I231" s="16" t="e">
        <f t="shared" ca="1" si="14"/>
        <v>#N/A</v>
      </c>
      <c r="J231" s="16" t="e">
        <f t="shared" ca="1" si="15"/>
        <v>#N/A</v>
      </c>
      <c r="K231" s="16" t="e">
        <f t="shared" ca="1" si="13"/>
        <v>#N/A</v>
      </c>
    </row>
    <row r="232" spans="3:11" ht="13.5">
      <c r="C232" s="2">
        <v>218</v>
      </c>
      <c r="D232" s="26" t="str">
        <f>鶏モデル!D232</f>
        <v/>
      </c>
      <c r="E232" s="41" t="e">
        <f ca="1">鶏モデル!E232</f>
        <v>#N/A</v>
      </c>
      <c r="F232" s="27"/>
      <c r="G232" s="3" t="e">
        <f t="shared" ca="1" si="12"/>
        <v>#N/A</v>
      </c>
      <c r="H232" s="3" t="e">
        <f ca="1">IF(鶏硝化判定!P232&gt;鶏硝化判定!$P$6,鶏硝化モデル!G232,0)</f>
        <v>#N/A</v>
      </c>
      <c r="I232" s="16" t="e">
        <f t="shared" ca="1" si="14"/>
        <v>#N/A</v>
      </c>
      <c r="J232" s="16" t="e">
        <f t="shared" ca="1" si="15"/>
        <v>#N/A</v>
      </c>
      <c r="K232" s="16" t="e">
        <f t="shared" ca="1" si="13"/>
        <v>#N/A</v>
      </c>
    </row>
    <row r="233" spans="3:11" ht="13.5">
      <c r="C233" s="2">
        <v>219</v>
      </c>
      <c r="D233" s="26" t="str">
        <f>鶏モデル!D233</f>
        <v/>
      </c>
      <c r="E233" s="41" t="e">
        <f ca="1">鶏モデル!E233</f>
        <v>#N/A</v>
      </c>
      <c r="F233" s="27"/>
      <c r="G233" s="3" t="e">
        <f t="shared" ca="1" si="12"/>
        <v>#N/A</v>
      </c>
      <c r="H233" s="3" t="e">
        <f ca="1">IF(鶏硝化判定!P233&gt;鶏硝化判定!$P$6,鶏硝化モデル!G233,0)</f>
        <v>#N/A</v>
      </c>
      <c r="I233" s="16" t="e">
        <f t="shared" ca="1" si="14"/>
        <v>#N/A</v>
      </c>
      <c r="J233" s="16" t="e">
        <f t="shared" ca="1" si="15"/>
        <v>#N/A</v>
      </c>
      <c r="K233" s="16" t="e">
        <f t="shared" ca="1" si="13"/>
        <v>#N/A</v>
      </c>
    </row>
    <row r="234" spans="3:11" ht="13.5">
      <c r="C234" s="2">
        <v>220</v>
      </c>
      <c r="D234" s="26" t="str">
        <f>鶏モデル!D234</f>
        <v/>
      </c>
      <c r="E234" s="41" t="e">
        <f ca="1">鶏モデル!E234</f>
        <v>#N/A</v>
      </c>
      <c r="F234" s="27"/>
      <c r="G234" s="3" t="e">
        <f t="shared" ca="1" si="12"/>
        <v>#N/A</v>
      </c>
      <c r="H234" s="3" t="e">
        <f ca="1">IF(鶏硝化判定!P234&gt;鶏硝化判定!$P$6,鶏硝化モデル!G234,0)</f>
        <v>#N/A</v>
      </c>
      <c r="I234" s="16" t="e">
        <f t="shared" ca="1" si="14"/>
        <v>#N/A</v>
      </c>
      <c r="J234" s="16" t="e">
        <f t="shared" ca="1" si="15"/>
        <v>#N/A</v>
      </c>
      <c r="K234" s="16" t="e">
        <f t="shared" ca="1" si="13"/>
        <v>#N/A</v>
      </c>
    </row>
    <row r="235" spans="3:11" ht="13.5">
      <c r="C235" s="2">
        <v>221</v>
      </c>
      <c r="D235" s="26" t="str">
        <f>鶏モデル!D235</f>
        <v/>
      </c>
      <c r="E235" s="41" t="e">
        <f ca="1">鶏モデル!E235</f>
        <v>#N/A</v>
      </c>
      <c r="F235" s="27"/>
      <c r="G235" s="3" t="e">
        <f t="shared" ca="1" si="12"/>
        <v>#N/A</v>
      </c>
      <c r="H235" s="3" t="e">
        <f ca="1">IF(鶏硝化判定!P235&gt;鶏硝化判定!$P$6,鶏硝化モデル!G235,0)</f>
        <v>#N/A</v>
      </c>
      <c r="I235" s="16" t="e">
        <f t="shared" ca="1" si="14"/>
        <v>#N/A</v>
      </c>
      <c r="J235" s="16" t="e">
        <f t="shared" ca="1" si="15"/>
        <v>#N/A</v>
      </c>
      <c r="K235" s="16" t="e">
        <f t="shared" ca="1" si="13"/>
        <v>#N/A</v>
      </c>
    </row>
    <row r="236" spans="3:11" ht="13.5">
      <c r="C236" s="2">
        <v>222</v>
      </c>
      <c r="D236" s="26" t="str">
        <f>鶏モデル!D236</f>
        <v/>
      </c>
      <c r="E236" s="41" t="e">
        <f ca="1">鶏モデル!E236</f>
        <v>#N/A</v>
      </c>
      <c r="F236" s="27"/>
      <c r="G236" s="3" t="e">
        <f t="shared" ca="1" si="12"/>
        <v>#N/A</v>
      </c>
      <c r="H236" s="3" t="e">
        <f ca="1">IF(鶏硝化判定!P236&gt;鶏硝化判定!$P$6,鶏硝化モデル!G236,0)</f>
        <v>#N/A</v>
      </c>
      <c r="I236" s="16" t="e">
        <f t="shared" ca="1" si="14"/>
        <v>#N/A</v>
      </c>
      <c r="J236" s="16" t="e">
        <f t="shared" ca="1" si="15"/>
        <v>#N/A</v>
      </c>
      <c r="K236" s="16" t="e">
        <f t="shared" ca="1" si="13"/>
        <v>#N/A</v>
      </c>
    </row>
    <row r="237" spans="3:11" ht="13.5">
      <c r="C237" s="2">
        <v>223</v>
      </c>
      <c r="D237" s="26" t="str">
        <f>鶏モデル!D237</f>
        <v/>
      </c>
      <c r="E237" s="41" t="e">
        <f ca="1">鶏モデル!E237</f>
        <v>#N/A</v>
      </c>
      <c r="F237" s="27"/>
      <c r="G237" s="3" t="e">
        <f t="shared" ca="1" si="12"/>
        <v>#N/A</v>
      </c>
      <c r="H237" s="3" t="e">
        <f ca="1">IF(鶏硝化判定!P237&gt;鶏硝化判定!$P$6,鶏硝化モデル!G237,0)</f>
        <v>#N/A</v>
      </c>
      <c r="I237" s="16" t="e">
        <f t="shared" ca="1" si="14"/>
        <v>#N/A</v>
      </c>
      <c r="J237" s="16" t="e">
        <f t="shared" ca="1" si="15"/>
        <v>#N/A</v>
      </c>
      <c r="K237" s="16" t="e">
        <f t="shared" ca="1" si="13"/>
        <v>#N/A</v>
      </c>
    </row>
    <row r="238" spans="3:11" ht="13.5">
      <c r="C238" s="2">
        <v>224</v>
      </c>
      <c r="D238" s="26" t="str">
        <f>鶏モデル!D238</f>
        <v/>
      </c>
      <c r="E238" s="41" t="e">
        <f ca="1">鶏モデル!E238</f>
        <v>#N/A</v>
      </c>
      <c r="F238" s="27"/>
      <c r="G238" s="3" t="e">
        <f t="shared" ca="1" si="12"/>
        <v>#N/A</v>
      </c>
      <c r="H238" s="3" t="e">
        <f ca="1">IF(鶏硝化判定!P238&gt;鶏硝化判定!$P$6,鶏硝化モデル!G238,0)</f>
        <v>#N/A</v>
      </c>
      <c r="I238" s="16" t="e">
        <f t="shared" ca="1" si="14"/>
        <v>#N/A</v>
      </c>
      <c r="J238" s="16" t="e">
        <f t="shared" ca="1" si="15"/>
        <v>#N/A</v>
      </c>
      <c r="K238" s="16" t="e">
        <f t="shared" ca="1" si="13"/>
        <v>#N/A</v>
      </c>
    </row>
    <row r="239" spans="3:11" ht="13.5">
      <c r="C239" s="2">
        <v>225</v>
      </c>
      <c r="D239" s="26" t="str">
        <f>鶏モデル!D239</f>
        <v/>
      </c>
      <c r="E239" s="41" t="e">
        <f ca="1">鶏モデル!E239</f>
        <v>#N/A</v>
      </c>
      <c r="F239" s="27"/>
      <c r="G239" s="3" t="e">
        <f t="shared" ca="1" si="12"/>
        <v>#N/A</v>
      </c>
      <c r="H239" s="3" t="e">
        <f ca="1">IF(鶏硝化判定!P239&gt;鶏硝化判定!$P$6,鶏硝化モデル!G239,0)</f>
        <v>#N/A</v>
      </c>
      <c r="I239" s="16" t="e">
        <f t="shared" ca="1" si="14"/>
        <v>#N/A</v>
      </c>
      <c r="J239" s="16" t="e">
        <f t="shared" ca="1" si="15"/>
        <v>#N/A</v>
      </c>
      <c r="K239" s="16" t="e">
        <f t="shared" ca="1" si="13"/>
        <v>#N/A</v>
      </c>
    </row>
    <row r="240" spans="3:11" ht="13.5">
      <c r="C240" s="2">
        <v>226</v>
      </c>
      <c r="D240" s="26" t="str">
        <f>鶏モデル!D240</f>
        <v/>
      </c>
      <c r="E240" s="41" t="e">
        <f ca="1">鶏モデル!E240</f>
        <v>#N/A</v>
      </c>
      <c r="F240" s="27"/>
      <c r="G240" s="3" t="e">
        <f t="shared" ca="1" si="12"/>
        <v>#N/A</v>
      </c>
      <c r="H240" s="3" t="e">
        <f ca="1">IF(鶏硝化判定!P240&gt;鶏硝化判定!$P$6,鶏硝化モデル!G240,0)</f>
        <v>#N/A</v>
      </c>
      <c r="I240" s="16" t="e">
        <f t="shared" ca="1" si="14"/>
        <v>#N/A</v>
      </c>
      <c r="J240" s="16" t="e">
        <f t="shared" ca="1" si="15"/>
        <v>#N/A</v>
      </c>
      <c r="K240" s="16" t="e">
        <f t="shared" ca="1" si="13"/>
        <v>#N/A</v>
      </c>
    </row>
    <row r="241" spans="3:11" ht="13.5">
      <c r="C241" s="2">
        <v>227</v>
      </c>
      <c r="D241" s="26" t="str">
        <f>鶏モデル!D241</f>
        <v/>
      </c>
      <c r="E241" s="41" t="e">
        <f ca="1">鶏モデル!E241</f>
        <v>#N/A</v>
      </c>
      <c r="F241" s="27"/>
      <c r="G241" s="3" t="e">
        <f t="shared" ca="1" si="12"/>
        <v>#N/A</v>
      </c>
      <c r="H241" s="3" t="e">
        <f ca="1">IF(鶏硝化判定!P241&gt;鶏硝化判定!$P$6,鶏硝化モデル!G241,0)</f>
        <v>#N/A</v>
      </c>
      <c r="I241" s="16" t="e">
        <f t="shared" ca="1" si="14"/>
        <v>#N/A</v>
      </c>
      <c r="J241" s="16" t="e">
        <f t="shared" ca="1" si="15"/>
        <v>#N/A</v>
      </c>
      <c r="K241" s="16" t="e">
        <f t="shared" ca="1" si="13"/>
        <v>#N/A</v>
      </c>
    </row>
    <row r="242" spans="3:11" ht="13.5">
      <c r="C242" s="2">
        <v>228</v>
      </c>
      <c r="D242" s="26" t="str">
        <f>鶏モデル!D242</f>
        <v/>
      </c>
      <c r="E242" s="41" t="e">
        <f ca="1">鶏モデル!E242</f>
        <v>#N/A</v>
      </c>
      <c r="F242" s="27"/>
      <c r="G242" s="3" t="e">
        <f t="shared" ca="1" si="12"/>
        <v>#N/A</v>
      </c>
      <c r="H242" s="3" t="e">
        <f ca="1">IF(鶏硝化判定!P242&gt;鶏硝化判定!$P$6,鶏硝化モデル!G242,0)</f>
        <v>#N/A</v>
      </c>
      <c r="I242" s="16" t="e">
        <f t="shared" ca="1" si="14"/>
        <v>#N/A</v>
      </c>
      <c r="J242" s="16" t="e">
        <f t="shared" ca="1" si="15"/>
        <v>#N/A</v>
      </c>
      <c r="K242" s="16" t="e">
        <f t="shared" ca="1" si="13"/>
        <v>#N/A</v>
      </c>
    </row>
    <row r="243" spans="3:11" ht="13.5">
      <c r="C243" s="2">
        <v>229</v>
      </c>
      <c r="D243" s="26" t="str">
        <f>鶏モデル!D243</f>
        <v/>
      </c>
      <c r="E243" s="41" t="e">
        <f ca="1">鶏モデル!E243</f>
        <v>#N/A</v>
      </c>
      <c r="F243" s="27"/>
      <c r="G243" s="3" t="e">
        <f t="shared" ca="1" si="12"/>
        <v>#N/A</v>
      </c>
      <c r="H243" s="3" t="e">
        <f ca="1">IF(鶏硝化判定!P243&gt;鶏硝化判定!$P$6,鶏硝化モデル!G243,0)</f>
        <v>#N/A</v>
      </c>
      <c r="I243" s="16" t="e">
        <f t="shared" ca="1" si="14"/>
        <v>#N/A</v>
      </c>
      <c r="J243" s="16" t="e">
        <f t="shared" ca="1" si="15"/>
        <v>#N/A</v>
      </c>
      <c r="K243" s="16" t="e">
        <f t="shared" ca="1" si="13"/>
        <v>#N/A</v>
      </c>
    </row>
    <row r="244" spans="3:11" ht="13.5">
      <c r="C244" s="2">
        <v>230</v>
      </c>
      <c r="D244" s="26" t="str">
        <f>鶏モデル!D244</f>
        <v/>
      </c>
      <c r="E244" s="41" t="e">
        <f ca="1">鶏モデル!E244</f>
        <v>#N/A</v>
      </c>
      <c r="F244" s="27"/>
      <c r="G244" s="3" t="e">
        <f t="shared" ca="1" si="12"/>
        <v>#N/A</v>
      </c>
      <c r="H244" s="3" t="e">
        <f ca="1">IF(鶏硝化判定!P244&gt;鶏硝化判定!$P$6,鶏硝化モデル!G244,0)</f>
        <v>#N/A</v>
      </c>
      <c r="I244" s="16" t="e">
        <f t="shared" ca="1" si="14"/>
        <v>#N/A</v>
      </c>
      <c r="J244" s="16" t="e">
        <f t="shared" ca="1" si="15"/>
        <v>#N/A</v>
      </c>
      <c r="K244" s="16" t="e">
        <f t="shared" ca="1" si="13"/>
        <v>#N/A</v>
      </c>
    </row>
    <row r="245" spans="3:11" ht="13.5">
      <c r="C245" s="2">
        <v>231</v>
      </c>
      <c r="D245" s="26" t="str">
        <f>鶏モデル!D245</f>
        <v/>
      </c>
      <c r="E245" s="41" t="e">
        <f ca="1">鶏モデル!E245</f>
        <v>#N/A</v>
      </c>
      <c r="F245" s="27"/>
      <c r="G245" s="3" t="e">
        <f t="shared" ca="1" si="12"/>
        <v>#N/A</v>
      </c>
      <c r="H245" s="3" t="e">
        <f ca="1">IF(鶏硝化判定!P245&gt;鶏硝化判定!$P$6,鶏硝化モデル!G245,0)</f>
        <v>#N/A</v>
      </c>
      <c r="I245" s="16" t="e">
        <f t="shared" ca="1" si="14"/>
        <v>#N/A</v>
      </c>
      <c r="J245" s="16" t="e">
        <f t="shared" ca="1" si="15"/>
        <v>#N/A</v>
      </c>
      <c r="K245" s="16" t="e">
        <f t="shared" ca="1" si="13"/>
        <v>#N/A</v>
      </c>
    </row>
    <row r="246" spans="3:11" ht="13.5">
      <c r="C246" s="2">
        <v>232</v>
      </c>
      <c r="D246" s="26" t="str">
        <f>鶏モデル!D246</f>
        <v/>
      </c>
      <c r="E246" s="41" t="e">
        <f ca="1">鶏モデル!E246</f>
        <v>#N/A</v>
      </c>
      <c r="F246" s="27"/>
      <c r="G246" s="3" t="e">
        <f t="shared" ca="1" si="12"/>
        <v>#N/A</v>
      </c>
      <c r="H246" s="3" t="e">
        <f ca="1">IF(鶏硝化判定!P246&gt;鶏硝化判定!$P$6,鶏硝化モデル!G246,0)</f>
        <v>#N/A</v>
      </c>
      <c r="I246" s="16" t="e">
        <f t="shared" ca="1" si="14"/>
        <v>#N/A</v>
      </c>
      <c r="J246" s="16" t="e">
        <f t="shared" ca="1" si="15"/>
        <v>#N/A</v>
      </c>
      <c r="K246" s="16" t="e">
        <f t="shared" ca="1" si="13"/>
        <v>#N/A</v>
      </c>
    </row>
    <row r="247" spans="3:11" ht="13.5">
      <c r="C247" s="2">
        <v>233</v>
      </c>
      <c r="D247" s="26" t="str">
        <f>鶏モデル!D247</f>
        <v/>
      </c>
      <c r="E247" s="41" t="e">
        <f ca="1">鶏モデル!E247</f>
        <v>#N/A</v>
      </c>
      <c r="F247" s="27"/>
      <c r="G247" s="3" t="e">
        <f t="shared" ca="1" si="12"/>
        <v>#N/A</v>
      </c>
      <c r="H247" s="3" t="e">
        <f ca="1">IF(鶏硝化判定!P247&gt;鶏硝化判定!$P$6,鶏硝化モデル!G247,0)</f>
        <v>#N/A</v>
      </c>
      <c r="I247" s="16" t="e">
        <f t="shared" ca="1" si="14"/>
        <v>#N/A</v>
      </c>
      <c r="J247" s="16" t="e">
        <f t="shared" ca="1" si="15"/>
        <v>#N/A</v>
      </c>
      <c r="K247" s="16" t="e">
        <f t="shared" ca="1" si="13"/>
        <v>#N/A</v>
      </c>
    </row>
    <row r="248" spans="3:11" ht="13.5">
      <c r="C248" s="2">
        <v>234</v>
      </c>
      <c r="D248" s="26" t="str">
        <f>鶏モデル!D248</f>
        <v/>
      </c>
      <c r="E248" s="41" t="e">
        <f ca="1">鶏モデル!E248</f>
        <v>#N/A</v>
      </c>
      <c r="F248" s="27"/>
      <c r="G248" s="3" t="e">
        <f t="shared" ca="1" si="12"/>
        <v>#N/A</v>
      </c>
      <c r="H248" s="3" t="e">
        <f ca="1">IF(鶏硝化判定!P248&gt;鶏硝化判定!$P$6,鶏硝化モデル!G248,0)</f>
        <v>#N/A</v>
      </c>
      <c r="I248" s="16" t="e">
        <f t="shared" ca="1" si="14"/>
        <v>#N/A</v>
      </c>
      <c r="J248" s="16" t="e">
        <f t="shared" ca="1" si="15"/>
        <v>#N/A</v>
      </c>
      <c r="K248" s="16" t="e">
        <f t="shared" ca="1" si="13"/>
        <v>#N/A</v>
      </c>
    </row>
    <row r="249" spans="3:11" ht="13.5">
      <c r="C249" s="2">
        <v>235</v>
      </c>
      <c r="D249" s="26" t="str">
        <f>鶏モデル!D249</f>
        <v/>
      </c>
      <c r="E249" s="41" t="e">
        <f ca="1">鶏モデル!E249</f>
        <v>#N/A</v>
      </c>
      <c r="F249" s="27"/>
      <c r="G249" s="3" t="e">
        <f t="shared" ca="1" si="12"/>
        <v>#N/A</v>
      </c>
      <c r="H249" s="3" t="e">
        <f ca="1">IF(鶏硝化判定!P249&gt;鶏硝化判定!$P$6,鶏硝化モデル!G249,0)</f>
        <v>#N/A</v>
      </c>
      <c r="I249" s="16" t="e">
        <f t="shared" ca="1" si="14"/>
        <v>#N/A</v>
      </c>
      <c r="J249" s="16" t="e">
        <f t="shared" ca="1" si="15"/>
        <v>#N/A</v>
      </c>
      <c r="K249" s="16" t="e">
        <f t="shared" ca="1" si="13"/>
        <v>#N/A</v>
      </c>
    </row>
    <row r="250" spans="3:11" ht="13.5">
      <c r="C250" s="2">
        <v>236</v>
      </c>
      <c r="D250" s="26" t="str">
        <f>鶏モデル!D250</f>
        <v/>
      </c>
      <c r="E250" s="41" t="e">
        <f ca="1">鶏モデル!E250</f>
        <v>#N/A</v>
      </c>
      <c r="F250" s="29"/>
      <c r="G250" s="3" t="e">
        <f t="shared" ca="1" si="12"/>
        <v>#N/A</v>
      </c>
      <c r="H250" s="3" t="e">
        <f ca="1">IF(鶏硝化判定!P250&gt;鶏硝化判定!$P$6,鶏硝化モデル!G250,0)</f>
        <v>#N/A</v>
      </c>
      <c r="I250" s="16" t="e">
        <f t="shared" ca="1" si="14"/>
        <v>#N/A</v>
      </c>
      <c r="J250" s="16" t="e">
        <f t="shared" ca="1" si="15"/>
        <v>#N/A</v>
      </c>
      <c r="K250" s="16" t="e">
        <f t="shared" ca="1" si="13"/>
        <v>#N/A</v>
      </c>
    </row>
    <row r="251" spans="3:11" ht="13.5">
      <c r="C251" s="2">
        <v>237</v>
      </c>
      <c r="D251" s="26" t="str">
        <f>鶏モデル!D251</f>
        <v/>
      </c>
      <c r="E251" s="41" t="e">
        <f ca="1">鶏モデル!E251</f>
        <v>#N/A</v>
      </c>
      <c r="F251" s="10"/>
      <c r="G251" s="3" t="e">
        <f t="shared" ca="1" si="12"/>
        <v>#N/A</v>
      </c>
      <c r="H251" s="3" t="e">
        <f ca="1">IF(鶏硝化判定!P251&gt;鶏硝化判定!$P$6,鶏硝化モデル!G251,0)</f>
        <v>#N/A</v>
      </c>
      <c r="I251" s="16" t="e">
        <f t="shared" ca="1" si="14"/>
        <v>#N/A</v>
      </c>
      <c r="J251" s="16" t="e">
        <f t="shared" ca="1" si="15"/>
        <v>#N/A</v>
      </c>
      <c r="K251" s="16" t="e">
        <f t="shared" ca="1" si="13"/>
        <v>#N/A</v>
      </c>
    </row>
    <row r="252" spans="3:11" ht="13.5">
      <c r="C252" s="2">
        <v>238</v>
      </c>
      <c r="D252" s="26" t="str">
        <f>鶏モデル!D252</f>
        <v/>
      </c>
      <c r="E252" s="41" t="e">
        <f ca="1">鶏モデル!E252</f>
        <v>#N/A</v>
      </c>
      <c r="F252" s="10"/>
      <c r="G252" s="3" t="e">
        <f t="shared" ca="1" si="12"/>
        <v>#N/A</v>
      </c>
      <c r="H252" s="3" t="e">
        <f ca="1">IF(鶏硝化判定!P252&gt;鶏硝化判定!$P$6,鶏硝化モデル!G252,0)</f>
        <v>#N/A</v>
      </c>
      <c r="I252" s="16" t="e">
        <f t="shared" ca="1" si="14"/>
        <v>#N/A</v>
      </c>
      <c r="J252" s="16" t="e">
        <f t="shared" ca="1" si="15"/>
        <v>#N/A</v>
      </c>
      <c r="K252" s="16" t="e">
        <f t="shared" ca="1" si="13"/>
        <v>#N/A</v>
      </c>
    </row>
    <row r="253" spans="3:11" ht="13.5">
      <c r="C253" s="2">
        <v>239</v>
      </c>
      <c r="D253" s="26" t="str">
        <f>鶏モデル!D253</f>
        <v/>
      </c>
      <c r="E253" s="41" t="e">
        <f ca="1">鶏モデル!E253</f>
        <v>#N/A</v>
      </c>
      <c r="F253" s="10"/>
      <c r="G253" s="3" t="e">
        <f t="shared" ca="1" si="12"/>
        <v>#N/A</v>
      </c>
      <c r="H253" s="3" t="e">
        <f ca="1">IF(鶏硝化判定!P253&gt;鶏硝化判定!$P$6,鶏硝化モデル!G253,0)</f>
        <v>#N/A</v>
      </c>
      <c r="I253" s="16" t="e">
        <f t="shared" ca="1" si="14"/>
        <v>#N/A</v>
      </c>
      <c r="J253" s="16" t="e">
        <f t="shared" ca="1" si="15"/>
        <v>#N/A</v>
      </c>
      <c r="K253" s="16" t="e">
        <f t="shared" ca="1" si="13"/>
        <v>#N/A</v>
      </c>
    </row>
    <row r="254" spans="3:11" ht="13.5">
      <c r="C254" s="2">
        <v>240</v>
      </c>
      <c r="D254" s="26" t="str">
        <f>鶏モデル!D254</f>
        <v/>
      </c>
      <c r="E254" s="41" t="e">
        <f ca="1">鶏モデル!E254</f>
        <v>#N/A</v>
      </c>
      <c r="F254" s="10"/>
      <c r="G254" s="3" t="e">
        <f t="shared" ca="1" si="12"/>
        <v>#N/A</v>
      </c>
      <c r="H254" s="3" t="e">
        <f ca="1">IF(鶏硝化判定!P254&gt;鶏硝化判定!$P$6,鶏硝化モデル!G254,0)</f>
        <v>#N/A</v>
      </c>
      <c r="I254" s="16" t="e">
        <f t="shared" ca="1" si="14"/>
        <v>#N/A</v>
      </c>
      <c r="J254" s="16" t="e">
        <f t="shared" ca="1" si="15"/>
        <v>#N/A</v>
      </c>
      <c r="K254" s="16" t="e">
        <f t="shared" ca="1" si="13"/>
        <v>#N/A</v>
      </c>
    </row>
    <row r="255" spans="3:11" ht="13.5">
      <c r="C255" s="2">
        <v>241</v>
      </c>
      <c r="D255" s="26" t="str">
        <f>鶏モデル!D255</f>
        <v/>
      </c>
      <c r="E255" s="41" t="e">
        <f ca="1">鶏モデル!E255</f>
        <v>#N/A</v>
      </c>
      <c r="F255" s="10"/>
      <c r="G255" s="3" t="e">
        <f t="shared" ca="1" si="12"/>
        <v>#N/A</v>
      </c>
      <c r="H255" s="3" t="e">
        <f ca="1">IF(鶏硝化判定!P255&gt;鶏硝化判定!$P$6,鶏硝化モデル!G255,0)</f>
        <v>#N/A</v>
      </c>
      <c r="I255" s="16" t="e">
        <f t="shared" ca="1" si="14"/>
        <v>#N/A</v>
      </c>
      <c r="J255" s="16" t="e">
        <f t="shared" ca="1" si="15"/>
        <v>#N/A</v>
      </c>
      <c r="K255" s="16" t="e">
        <f t="shared" ca="1" si="13"/>
        <v>#N/A</v>
      </c>
    </row>
    <row r="256" spans="3:11" ht="13.5">
      <c r="C256" s="2">
        <v>242</v>
      </c>
      <c r="D256" s="26" t="str">
        <f>鶏モデル!D256</f>
        <v/>
      </c>
      <c r="E256" s="41" t="e">
        <f ca="1">鶏モデル!E256</f>
        <v>#N/A</v>
      </c>
      <c r="F256" s="10"/>
      <c r="G256" s="3" t="e">
        <f t="shared" ca="1" si="12"/>
        <v>#N/A</v>
      </c>
      <c r="H256" s="3" t="e">
        <f ca="1">IF(鶏硝化判定!P256&gt;鶏硝化判定!$P$6,鶏硝化モデル!G256,0)</f>
        <v>#N/A</v>
      </c>
      <c r="I256" s="16" t="e">
        <f t="shared" ca="1" si="14"/>
        <v>#N/A</v>
      </c>
      <c r="J256" s="16" t="e">
        <f t="shared" ca="1" si="15"/>
        <v>#N/A</v>
      </c>
      <c r="K256" s="16" t="e">
        <f t="shared" ca="1" si="13"/>
        <v>#N/A</v>
      </c>
    </row>
    <row r="257" spans="3:11" ht="13.5">
      <c r="C257" s="2">
        <v>243</v>
      </c>
      <c r="D257" s="26" t="str">
        <f>鶏モデル!D257</f>
        <v/>
      </c>
      <c r="E257" s="41" t="e">
        <f ca="1">鶏モデル!E257</f>
        <v>#N/A</v>
      </c>
      <c r="F257" s="10"/>
      <c r="G257" s="3" t="e">
        <f t="shared" ca="1" si="12"/>
        <v>#N/A</v>
      </c>
      <c r="H257" s="3" t="e">
        <f ca="1">IF(鶏硝化判定!P257&gt;鶏硝化判定!$P$6,鶏硝化モデル!G257,0)</f>
        <v>#N/A</v>
      </c>
      <c r="I257" s="16" t="e">
        <f t="shared" ca="1" si="14"/>
        <v>#N/A</v>
      </c>
      <c r="J257" s="16" t="e">
        <f t="shared" ca="1" si="15"/>
        <v>#N/A</v>
      </c>
      <c r="K257" s="16" t="e">
        <f t="shared" ca="1" si="13"/>
        <v>#N/A</v>
      </c>
    </row>
    <row r="258" spans="3:11" ht="13.5">
      <c r="C258" s="2">
        <v>244</v>
      </c>
      <c r="D258" s="26" t="str">
        <f>鶏モデル!D258</f>
        <v/>
      </c>
      <c r="E258" s="41" t="e">
        <f ca="1">鶏モデル!E258</f>
        <v>#N/A</v>
      </c>
      <c r="F258" s="10"/>
      <c r="G258" s="3" t="e">
        <f t="shared" ca="1" si="12"/>
        <v>#N/A</v>
      </c>
      <c r="H258" s="3" t="e">
        <f ca="1">IF(鶏硝化判定!P258&gt;鶏硝化判定!$P$6,鶏硝化モデル!G258,0)</f>
        <v>#N/A</v>
      </c>
      <c r="I258" s="16" t="e">
        <f t="shared" ca="1" si="14"/>
        <v>#N/A</v>
      </c>
      <c r="J258" s="16" t="e">
        <f t="shared" ca="1" si="15"/>
        <v>#N/A</v>
      </c>
      <c r="K258" s="16" t="e">
        <f t="shared" ca="1" si="13"/>
        <v>#N/A</v>
      </c>
    </row>
    <row r="259" spans="3:11" ht="13.5">
      <c r="C259" s="2">
        <v>245</v>
      </c>
      <c r="D259" s="26" t="str">
        <f>鶏モデル!D259</f>
        <v/>
      </c>
      <c r="E259" s="41" t="e">
        <f ca="1">鶏モデル!E259</f>
        <v>#N/A</v>
      </c>
      <c r="F259" s="10"/>
      <c r="G259" s="3" t="e">
        <f t="shared" ca="1" si="12"/>
        <v>#N/A</v>
      </c>
      <c r="H259" s="3" t="e">
        <f ca="1">IF(鶏硝化判定!P259&gt;鶏硝化判定!$P$6,鶏硝化モデル!G259,0)</f>
        <v>#N/A</v>
      </c>
      <c r="I259" s="16" t="e">
        <f t="shared" ca="1" si="14"/>
        <v>#N/A</v>
      </c>
      <c r="J259" s="16" t="e">
        <f t="shared" ca="1" si="15"/>
        <v>#N/A</v>
      </c>
      <c r="K259" s="16" t="e">
        <f t="shared" ca="1" si="13"/>
        <v>#N/A</v>
      </c>
    </row>
    <row r="260" spans="3:11" ht="13.5">
      <c r="C260" s="2">
        <v>246</v>
      </c>
      <c r="D260" s="26" t="str">
        <f>鶏モデル!D260</f>
        <v/>
      </c>
      <c r="E260" s="41" t="e">
        <f ca="1">鶏モデル!E260</f>
        <v>#N/A</v>
      </c>
      <c r="F260" s="10"/>
      <c r="G260" s="3" t="e">
        <f t="shared" ca="1" si="12"/>
        <v>#N/A</v>
      </c>
      <c r="H260" s="3" t="e">
        <f ca="1">IF(鶏硝化判定!P260&gt;鶏硝化判定!$P$6,鶏硝化モデル!G260,0)</f>
        <v>#N/A</v>
      </c>
      <c r="I260" s="16" t="e">
        <f t="shared" ca="1" si="14"/>
        <v>#N/A</v>
      </c>
      <c r="J260" s="16" t="e">
        <f t="shared" ca="1" si="15"/>
        <v>#N/A</v>
      </c>
      <c r="K260" s="16" t="e">
        <f t="shared" ca="1" si="13"/>
        <v>#N/A</v>
      </c>
    </row>
    <row r="261" spans="3:11" ht="13.5">
      <c r="C261" s="2">
        <v>247</v>
      </c>
      <c r="D261" s="26" t="str">
        <f>鶏モデル!D261</f>
        <v/>
      </c>
      <c r="E261" s="41" t="e">
        <f ca="1">鶏モデル!E261</f>
        <v>#N/A</v>
      </c>
      <c r="F261" s="10"/>
      <c r="G261" s="3" t="e">
        <f t="shared" ca="1" si="12"/>
        <v>#N/A</v>
      </c>
      <c r="H261" s="3" t="e">
        <f ca="1">IF(鶏硝化判定!P261&gt;鶏硝化判定!$P$6,鶏硝化モデル!G261,0)</f>
        <v>#N/A</v>
      </c>
      <c r="I261" s="16" t="e">
        <f t="shared" ca="1" si="14"/>
        <v>#N/A</v>
      </c>
      <c r="J261" s="16" t="e">
        <f t="shared" ca="1" si="15"/>
        <v>#N/A</v>
      </c>
      <c r="K261" s="16" t="e">
        <f t="shared" ca="1" si="13"/>
        <v>#N/A</v>
      </c>
    </row>
    <row r="262" spans="3:11" ht="13.5">
      <c r="C262" s="2">
        <v>248</v>
      </c>
      <c r="D262" s="26" t="str">
        <f>鶏モデル!D262</f>
        <v/>
      </c>
      <c r="E262" s="41" t="e">
        <f ca="1">鶏モデル!E262</f>
        <v>#N/A</v>
      </c>
      <c r="F262" s="10"/>
      <c r="G262" s="3" t="e">
        <f t="shared" ca="1" si="12"/>
        <v>#N/A</v>
      </c>
      <c r="H262" s="3" t="e">
        <f ca="1">IF(鶏硝化判定!P262&gt;鶏硝化判定!$P$6,鶏硝化モデル!G262,0)</f>
        <v>#N/A</v>
      </c>
      <c r="I262" s="16" t="e">
        <f t="shared" ca="1" si="14"/>
        <v>#N/A</v>
      </c>
      <c r="J262" s="16" t="e">
        <f t="shared" ca="1" si="15"/>
        <v>#N/A</v>
      </c>
      <c r="K262" s="16" t="e">
        <f t="shared" ca="1" si="13"/>
        <v>#N/A</v>
      </c>
    </row>
    <row r="263" spans="3:11" ht="13.5">
      <c r="C263" s="2">
        <v>249</v>
      </c>
      <c r="D263" s="26" t="str">
        <f>鶏モデル!D263</f>
        <v/>
      </c>
      <c r="E263" s="41" t="e">
        <f ca="1">鶏モデル!E263</f>
        <v>#N/A</v>
      </c>
      <c r="F263" s="10"/>
      <c r="G263" s="3" t="e">
        <f t="shared" ca="1" si="12"/>
        <v>#N/A</v>
      </c>
      <c r="H263" s="3" t="e">
        <f ca="1">IF(鶏硝化判定!P263&gt;鶏硝化判定!$P$6,鶏硝化モデル!G263,0)</f>
        <v>#N/A</v>
      </c>
      <c r="I263" s="16" t="e">
        <f t="shared" ca="1" si="14"/>
        <v>#N/A</v>
      </c>
      <c r="J263" s="16" t="e">
        <f t="shared" ca="1" si="15"/>
        <v>#N/A</v>
      </c>
      <c r="K263" s="16" t="e">
        <f t="shared" ca="1" si="13"/>
        <v>#N/A</v>
      </c>
    </row>
    <row r="264" spans="3:11" ht="13.5">
      <c r="C264" s="2">
        <v>250</v>
      </c>
      <c r="D264" s="26" t="str">
        <f>鶏モデル!D264</f>
        <v/>
      </c>
      <c r="E264" s="41" t="e">
        <f ca="1">鶏モデル!E264</f>
        <v>#N/A</v>
      </c>
      <c r="F264" s="10"/>
      <c r="G264" s="3" t="e">
        <f t="shared" ca="1" si="12"/>
        <v>#N/A</v>
      </c>
      <c r="H264" s="3" t="e">
        <f ca="1">IF(鶏硝化判定!P264&gt;鶏硝化判定!$P$6,鶏硝化モデル!G264,0)</f>
        <v>#N/A</v>
      </c>
      <c r="I264" s="16" t="e">
        <f t="shared" ca="1" si="14"/>
        <v>#N/A</v>
      </c>
      <c r="J264" s="16" t="e">
        <f t="shared" ca="1" si="15"/>
        <v>#N/A</v>
      </c>
      <c r="K264" s="16" t="e">
        <f t="shared" ca="1" si="13"/>
        <v>#N/A</v>
      </c>
    </row>
    <row r="265" spans="3:11" ht="13.5">
      <c r="C265" s="2">
        <v>251</v>
      </c>
      <c r="D265" s="26" t="str">
        <f>鶏モデル!D265</f>
        <v/>
      </c>
      <c r="E265" s="41" t="e">
        <f ca="1">鶏モデル!E265</f>
        <v>#N/A</v>
      </c>
      <c r="F265" s="10"/>
      <c r="G265" s="3" t="e">
        <f t="shared" ca="1" si="12"/>
        <v>#N/A</v>
      </c>
      <c r="H265" s="3" t="e">
        <f ca="1">IF(鶏硝化判定!P265&gt;鶏硝化判定!$P$6,鶏硝化モデル!G265,0)</f>
        <v>#N/A</v>
      </c>
      <c r="I265" s="16" t="e">
        <f t="shared" ca="1" si="14"/>
        <v>#N/A</v>
      </c>
      <c r="J265" s="16" t="e">
        <f t="shared" ca="1" si="15"/>
        <v>#N/A</v>
      </c>
      <c r="K265" s="16" t="e">
        <f t="shared" ca="1" si="13"/>
        <v>#N/A</v>
      </c>
    </row>
    <row r="266" spans="3:11" ht="13.5">
      <c r="C266" s="2">
        <v>252</v>
      </c>
      <c r="D266" s="26" t="str">
        <f>鶏モデル!D266</f>
        <v/>
      </c>
      <c r="E266" s="41" t="e">
        <f ca="1">鶏モデル!E266</f>
        <v>#N/A</v>
      </c>
      <c r="F266" s="10"/>
      <c r="G266" s="3" t="e">
        <f t="shared" ca="1" si="12"/>
        <v>#N/A</v>
      </c>
      <c r="H266" s="3" t="e">
        <f ca="1">IF(鶏硝化判定!P266&gt;鶏硝化判定!$P$6,鶏硝化モデル!G266,0)</f>
        <v>#N/A</v>
      </c>
      <c r="I266" s="16" t="e">
        <f t="shared" ca="1" si="14"/>
        <v>#N/A</v>
      </c>
      <c r="J266" s="16" t="e">
        <f t="shared" ca="1" si="15"/>
        <v>#N/A</v>
      </c>
      <c r="K266" s="16" t="e">
        <f t="shared" ca="1" si="13"/>
        <v>#N/A</v>
      </c>
    </row>
    <row r="267" spans="3:11" ht="13.5">
      <c r="C267" s="2">
        <v>253</v>
      </c>
      <c r="D267" s="26" t="str">
        <f>鶏モデル!D267</f>
        <v/>
      </c>
      <c r="E267" s="41" t="e">
        <f ca="1">鶏モデル!E267</f>
        <v>#N/A</v>
      </c>
      <c r="F267" s="10"/>
      <c r="G267" s="3" t="e">
        <f t="shared" ca="1" si="12"/>
        <v>#N/A</v>
      </c>
      <c r="H267" s="3" t="e">
        <f ca="1">IF(鶏硝化判定!P267&gt;鶏硝化判定!$P$6,鶏硝化モデル!G267,0)</f>
        <v>#N/A</v>
      </c>
      <c r="I267" s="16" t="e">
        <f t="shared" ca="1" si="14"/>
        <v>#N/A</v>
      </c>
      <c r="J267" s="16" t="e">
        <f t="shared" ca="1" si="15"/>
        <v>#N/A</v>
      </c>
      <c r="K267" s="16" t="e">
        <f t="shared" ca="1" si="13"/>
        <v>#N/A</v>
      </c>
    </row>
    <row r="268" spans="3:11" ht="13.5">
      <c r="C268" s="2">
        <v>254</v>
      </c>
      <c r="D268" s="26" t="str">
        <f>鶏モデル!D268</f>
        <v/>
      </c>
      <c r="E268" s="41" t="e">
        <f ca="1">鶏モデル!E268</f>
        <v>#N/A</v>
      </c>
      <c r="F268" s="10"/>
      <c r="G268" s="3" t="e">
        <f t="shared" ca="1" si="12"/>
        <v>#N/A</v>
      </c>
      <c r="H268" s="3" t="e">
        <f ca="1">IF(鶏硝化判定!P268&gt;鶏硝化判定!$P$6,鶏硝化モデル!G268,0)</f>
        <v>#N/A</v>
      </c>
      <c r="I268" s="16" t="e">
        <f t="shared" ca="1" si="14"/>
        <v>#N/A</v>
      </c>
      <c r="J268" s="16" t="e">
        <f t="shared" ca="1" si="15"/>
        <v>#N/A</v>
      </c>
      <c r="K268" s="16" t="e">
        <f t="shared" ca="1" si="13"/>
        <v>#N/A</v>
      </c>
    </row>
    <row r="269" spans="3:11" ht="13.5">
      <c r="C269" s="2">
        <v>255</v>
      </c>
      <c r="D269" s="26" t="str">
        <f>鶏モデル!D269</f>
        <v/>
      </c>
      <c r="E269" s="41" t="e">
        <f ca="1">鶏モデル!E269</f>
        <v>#N/A</v>
      </c>
      <c r="F269" s="10"/>
      <c r="G269" s="3" t="e">
        <f t="shared" ca="1" si="12"/>
        <v>#N/A</v>
      </c>
      <c r="H269" s="3" t="e">
        <f ca="1">IF(鶏硝化判定!P269&gt;鶏硝化判定!$P$6,鶏硝化モデル!G269,0)</f>
        <v>#N/A</v>
      </c>
      <c r="I269" s="16" t="e">
        <f t="shared" ca="1" si="14"/>
        <v>#N/A</v>
      </c>
      <c r="J269" s="16" t="e">
        <f t="shared" ca="1" si="15"/>
        <v>#N/A</v>
      </c>
      <c r="K269" s="16" t="e">
        <f t="shared" ca="1" si="13"/>
        <v>#N/A</v>
      </c>
    </row>
    <row r="270" spans="3:11" ht="13.5">
      <c r="C270" s="2">
        <v>256</v>
      </c>
      <c r="D270" s="26" t="str">
        <f>鶏モデル!D270</f>
        <v/>
      </c>
      <c r="E270" s="41" t="e">
        <f ca="1">鶏モデル!E270</f>
        <v>#N/A</v>
      </c>
      <c r="F270" s="10"/>
      <c r="G270" s="3" t="e">
        <f t="shared" ca="1" si="12"/>
        <v>#N/A</v>
      </c>
      <c r="H270" s="3" t="e">
        <f ca="1">IF(鶏硝化判定!P270&gt;鶏硝化判定!$P$6,鶏硝化モデル!G270,0)</f>
        <v>#N/A</v>
      </c>
      <c r="I270" s="16" t="e">
        <f t="shared" ca="1" si="14"/>
        <v>#N/A</v>
      </c>
      <c r="J270" s="16" t="e">
        <f t="shared" ca="1" si="15"/>
        <v>#N/A</v>
      </c>
      <c r="K270" s="16" t="e">
        <f t="shared" ca="1" si="13"/>
        <v>#N/A</v>
      </c>
    </row>
    <row r="271" spans="3:11" ht="13.5">
      <c r="C271" s="2">
        <v>257</v>
      </c>
      <c r="D271" s="26" t="str">
        <f>鶏モデル!D271</f>
        <v/>
      </c>
      <c r="E271" s="41" t="e">
        <f ca="1">鶏モデル!E271</f>
        <v>#N/A</v>
      </c>
      <c r="F271" s="10"/>
      <c r="G271" s="3" t="e">
        <f t="shared" ref="G271:G334" ca="1" si="16">EXP($B$3*(E271-25)/(1.987*(273+E271)*298))</f>
        <v>#N/A</v>
      </c>
      <c r="H271" s="3" t="e">
        <f ca="1">IF(鶏硝化判定!P271&gt;鶏硝化判定!$P$6,鶏硝化モデル!G271,0)</f>
        <v>#N/A</v>
      </c>
      <c r="I271" s="16" t="e">
        <f t="shared" ca="1" si="14"/>
        <v>#N/A</v>
      </c>
      <c r="J271" s="16" t="e">
        <f t="shared" ca="1" si="15"/>
        <v>#N/A</v>
      </c>
      <c r="K271" s="16" t="e">
        <f t="shared" ref="K271:K334" ca="1" si="17">J271*2</f>
        <v>#N/A</v>
      </c>
    </row>
    <row r="272" spans="3:11" ht="13.5">
      <c r="C272" s="2">
        <v>258</v>
      </c>
      <c r="D272" s="26" t="str">
        <f>鶏モデル!D272</f>
        <v/>
      </c>
      <c r="E272" s="41" t="e">
        <f ca="1">鶏モデル!E272</f>
        <v>#N/A</v>
      </c>
      <c r="F272" s="10"/>
      <c r="G272" s="3" t="e">
        <f t="shared" ca="1" si="16"/>
        <v>#N/A</v>
      </c>
      <c r="H272" s="3" t="e">
        <f ca="1">IF(鶏硝化判定!P272&gt;鶏硝化判定!$P$6,鶏硝化モデル!G272,0)</f>
        <v>#N/A</v>
      </c>
      <c r="I272" s="16" t="e">
        <f t="shared" ref="I272:I335" ca="1" si="18">I271+H271</f>
        <v>#N/A</v>
      </c>
      <c r="J272" s="16" t="e">
        <f t="shared" ref="J272:J335" ca="1" si="19">I272*$B$4</f>
        <v>#N/A</v>
      </c>
      <c r="K272" s="16" t="e">
        <f t="shared" ca="1" si="17"/>
        <v>#N/A</v>
      </c>
    </row>
    <row r="273" spans="3:11" ht="13.5">
      <c r="C273" s="2">
        <v>259</v>
      </c>
      <c r="D273" s="26" t="str">
        <f>鶏モデル!D273</f>
        <v/>
      </c>
      <c r="E273" s="41" t="e">
        <f ca="1">鶏モデル!E273</f>
        <v>#N/A</v>
      </c>
      <c r="F273" s="10"/>
      <c r="G273" s="3" t="e">
        <f t="shared" ca="1" si="16"/>
        <v>#N/A</v>
      </c>
      <c r="H273" s="3" t="e">
        <f ca="1">IF(鶏硝化判定!P273&gt;鶏硝化判定!$P$6,鶏硝化モデル!G273,0)</f>
        <v>#N/A</v>
      </c>
      <c r="I273" s="16" t="e">
        <f t="shared" ca="1" si="18"/>
        <v>#N/A</v>
      </c>
      <c r="J273" s="16" t="e">
        <f t="shared" ca="1" si="19"/>
        <v>#N/A</v>
      </c>
      <c r="K273" s="16" t="e">
        <f t="shared" ca="1" si="17"/>
        <v>#N/A</v>
      </c>
    </row>
    <row r="274" spans="3:11" ht="13.5">
      <c r="C274" s="2">
        <v>260</v>
      </c>
      <c r="D274" s="26" t="str">
        <f>鶏モデル!D274</f>
        <v/>
      </c>
      <c r="E274" s="41" t="e">
        <f ca="1">鶏モデル!E274</f>
        <v>#N/A</v>
      </c>
      <c r="F274" s="10"/>
      <c r="G274" s="3" t="e">
        <f t="shared" ca="1" si="16"/>
        <v>#N/A</v>
      </c>
      <c r="H274" s="3" t="e">
        <f ca="1">IF(鶏硝化判定!P274&gt;鶏硝化判定!$P$6,鶏硝化モデル!G274,0)</f>
        <v>#N/A</v>
      </c>
      <c r="I274" s="16" t="e">
        <f t="shared" ca="1" si="18"/>
        <v>#N/A</v>
      </c>
      <c r="J274" s="16" t="e">
        <f t="shared" ca="1" si="19"/>
        <v>#N/A</v>
      </c>
      <c r="K274" s="16" t="e">
        <f t="shared" ca="1" si="17"/>
        <v>#N/A</v>
      </c>
    </row>
    <row r="275" spans="3:11" ht="13.5">
      <c r="C275" s="2">
        <v>261</v>
      </c>
      <c r="D275" s="26" t="str">
        <f>鶏モデル!D275</f>
        <v/>
      </c>
      <c r="E275" s="41" t="e">
        <f ca="1">鶏モデル!E275</f>
        <v>#N/A</v>
      </c>
      <c r="F275" s="10"/>
      <c r="G275" s="3" t="e">
        <f t="shared" ca="1" si="16"/>
        <v>#N/A</v>
      </c>
      <c r="H275" s="3" t="e">
        <f ca="1">IF(鶏硝化判定!P275&gt;鶏硝化判定!$P$6,鶏硝化モデル!G275,0)</f>
        <v>#N/A</v>
      </c>
      <c r="I275" s="16" t="e">
        <f t="shared" ca="1" si="18"/>
        <v>#N/A</v>
      </c>
      <c r="J275" s="16" t="e">
        <f t="shared" ca="1" si="19"/>
        <v>#N/A</v>
      </c>
      <c r="K275" s="16" t="e">
        <f t="shared" ca="1" si="17"/>
        <v>#N/A</v>
      </c>
    </row>
    <row r="276" spans="3:11" ht="13.5">
      <c r="C276" s="2">
        <v>262</v>
      </c>
      <c r="D276" s="26" t="str">
        <f>鶏モデル!D276</f>
        <v/>
      </c>
      <c r="E276" s="41" t="e">
        <f ca="1">鶏モデル!E276</f>
        <v>#N/A</v>
      </c>
      <c r="F276" s="10"/>
      <c r="G276" s="3" t="e">
        <f t="shared" ca="1" si="16"/>
        <v>#N/A</v>
      </c>
      <c r="H276" s="3" t="e">
        <f ca="1">IF(鶏硝化判定!P276&gt;鶏硝化判定!$P$6,鶏硝化モデル!G276,0)</f>
        <v>#N/A</v>
      </c>
      <c r="I276" s="16" t="e">
        <f t="shared" ca="1" si="18"/>
        <v>#N/A</v>
      </c>
      <c r="J276" s="16" t="e">
        <f t="shared" ca="1" si="19"/>
        <v>#N/A</v>
      </c>
      <c r="K276" s="16" t="e">
        <f t="shared" ca="1" si="17"/>
        <v>#N/A</v>
      </c>
    </row>
    <row r="277" spans="3:11" ht="13.5">
      <c r="C277" s="2">
        <v>263</v>
      </c>
      <c r="D277" s="26" t="str">
        <f>鶏モデル!D277</f>
        <v/>
      </c>
      <c r="E277" s="41" t="e">
        <f ca="1">鶏モデル!E277</f>
        <v>#N/A</v>
      </c>
      <c r="F277" s="10"/>
      <c r="G277" s="3" t="e">
        <f t="shared" ca="1" si="16"/>
        <v>#N/A</v>
      </c>
      <c r="H277" s="3" t="e">
        <f ca="1">IF(鶏硝化判定!P277&gt;鶏硝化判定!$P$6,鶏硝化モデル!G277,0)</f>
        <v>#N/A</v>
      </c>
      <c r="I277" s="16" t="e">
        <f t="shared" ca="1" si="18"/>
        <v>#N/A</v>
      </c>
      <c r="J277" s="16" t="e">
        <f t="shared" ca="1" si="19"/>
        <v>#N/A</v>
      </c>
      <c r="K277" s="16" t="e">
        <f t="shared" ca="1" si="17"/>
        <v>#N/A</v>
      </c>
    </row>
    <row r="278" spans="3:11" ht="13.5">
      <c r="C278" s="2">
        <v>264</v>
      </c>
      <c r="D278" s="26" t="str">
        <f>鶏モデル!D278</f>
        <v/>
      </c>
      <c r="E278" s="41" t="e">
        <f ca="1">鶏モデル!E278</f>
        <v>#N/A</v>
      </c>
      <c r="F278" s="10"/>
      <c r="G278" s="3" t="e">
        <f t="shared" ca="1" si="16"/>
        <v>#N/A</v>
      </c>
      <c r="H278" s="3" t="e">
        <f ca="1">IF(鶏硝化判定!P278&gt;鶏硝化判定!$P$6,鶏硝化モデル!G278,0)</f>
        <v>#N/A</v>
      </c>
      <c r="I278" s="16" t="e">
        <f t="shared" ca="1" si="18"/>
        <v>#N/A</v>
      </c>
      <c r="J278" s="16" t="e">
        <f t="shared" ca="1" si="19"/>
        <v>#N/A</v>
      </c>
      <c r="K278" s="16" t="e">
        <f t="shared" ca="1" si="17"/>
        <v>#N/A</v>
      </c>
    </row>
    <row r="279" spans="3:11" ht="13.5">
      <c r="C279" s="2">
        <v>265</v>
      </c>
      <c r="D279" s="26" t="str">
        <f>鶏モデル!D279</f>
        <v/>
      </c>
      <c r="E279" s="41" t="e">
        <f ca="1">鶏モデル!E279</f>
        <v>#N/A</v>
      </c>
      <c r="F279" s="10"/>
      <c r="G279" s="3" t="e">
        <f t="shared" ca="1" si="16"/>
        <v>#N/A</v>
      </c>
      <c r="H279" s="3" t="e">
        <f ca="1">IF(鶏硝化判定!P279&gt;鶏硝化判定!$P$6,鶏硝化モデル!G279,0)</f>
        <v>#N/A</v>
      </c>
      <c r="I279" s="16" t="e">
        <f t="shared" ca="1" si="18"/>
        <v>#N/A</v>
      </c>
      <c r="J279" s="16" t="e">
        <f t="shared" ca="1" si="19"/>
        <v>#N/A</v>
      </c>
      <c r="K279" s="16" t="e">
        <f t="shared" ca="1" si="17"/>
        <v>#N/A</v>
      </c>
    </row>
    <row r="280" spans="3:11" ht="13.5">
      <c r="C280" s="2">
        <v>266</v>
      </c>
      <c r="D280" s="26" t="str">
        <f>鶏モデル!D280</f>
        <v/>
      </c>
      <c r="E280" s="41" t="e">
        <f ca="1">鶏モデル!E280</f>
        <v>#N/A</v>
      </c>
      <c r="F280" s="10"/>
      <c r="G280" s="3" t="e">
        <f t="shared" ca="1" si="16"/>
        <v>#N/A</v>
      </c>
      <c r="H280" s="3" t="e">
        <f ca="1">IF(鶏硝化判定!P280&gt;鶏硝化判定!$P$6,鶏硝化モデル!G280,0)</f>
        <v>#N/A</v>
      </c>
      <c r="I280" s="16" t="e">
        <f t="shared" ca="1" si="18"/>
        <v>#N/A</v>
      </c>
      <c r="J280" s="16" t="e">
        <f t="shared" ca="1" si="19"/>
        <v>#N/A</v>
      </c>
      <c r="K280" s="16" t="e">
        <f t="shared" ca="1" si="17"/>
        <v>#N/A</v>
      </c>
    </row>
    <row r="281" spans="3:11" ht="13.5">
      <c r="C281" s="2">
        <v>267</v>
      </c>
      <c r="D281" s="26" t="str">
        <f>鶏モデル!D281</f>
        <v/>
      </c>
      <c r="E281" s="41" t="e">
        <f ca="1">鶏モデル!E281</f>
        <v>#N/A</v>
      </c>
      <c r="F281" s="10"/>
      <c r="G281" s="3" t="e">
        <f t="shared" ca="1" si="16"/>
        <v>#N/A</v>
      </c>
      <c r="H281" s="3" t="e">
        <f ca="1">IF(鶏硝化判定!P281&gt;鶏硝化判定!$P$6,鶏硝化モデル!G281,0)</f>
        <v>#N/A</v>
      </c>
      <c r="I281" s="16" t="e">
        <f t="shared" ca="1" si="18"/>
        <v>#N/A</v>
      </c>
      <c r="J281" s="16" t="e">
        <f t="shared" ca="1" si="19"/>
        <v>#N/A</v>
      </c>
      <c r="K281" s="16" t="e">
        <f t="shared" ca="1" si="17"/>
        <v>#N/A</v>
      </c>
    </row>
    <row r="282" spans="3:11" ht="13.5">
      <c r="C282" s="2">
        <v>268</v>
      </c>
      <c r="D282" s="26" t="str">
        <f>鶏モデル!D282</f>
        <v/>
      </c>
      <c r="E282" s="41" t="e">
        <f ca="1">鶏モデル!E282</f>
        <v>#N/A</v>
      </c>
      <c r="F282" s="10"/>
      <c r="G282" s="3" t="e">
        <f t="shared" ca="1" si="16"/>
        <v>#N/A</v>
      </c>
      <c r="H282" s="3" t="e">
        <f ca="1">IF(鶏硝化判定!P282&gt;鶏硝化判定!$P$6,鶏硝化モデル!G282,0)</f>
        <v>#N/A</v>
      </c>
      <c r="I282" s="16" t="e">
        <f t="shared" ca="1" si="18"/>
        <v>#N/A</v>
      </c>
      <c r="J282" s="16" t="e">
        <f t="shared" ca="1" si="19"/>
        <v>#N/A</v>
      </c>
      <c r="K282" s="16" t="e">
        <f t="shared" ca="1" si="17"/>
        <v>#N/A</v>
      </c>
    </row>
    <row r="283" spans="3:11" ht="13.5">
      <c r="C283" s="2">
        <v>269</v>
      </c>
      <c r="D283" s="26" t="str">
        <f>鶏モデル!D283</f>
        <v/>
      </c>
      <c r="E283" s="41" t="e">
        <f ca="1">鶏モデル!E283</f>
        <v>#N/A</v>
      </c>
      <c r="F283" s="10"/>
      <c r="G283" s="3" t="e">
        <f t="shared" ca="1" si="16"/>
        <v>#N/A</v>
      </c>
      <c r="H283" s="3" t="e">
        <f ca="1">IF(鶏硝化判定!P283&gt;鶏硝化判定!$P$6,鶏硝化モデル!G283,0)</f>
        <v>#N/A</v>
      </c>
      <c r="I283" s="16" t="e">
        <f t="shared" ca="1" si="18"/>
        <v>#N/A</v>
      </c>
      <c r="J283" s="16" t="e">
        <f t="shared" ca="1" si="19"/>
        <v>#N/A</v>
      </c>
      <c r="K283" s="16" t="e">
        <f t="shared" ca="1" si="17"/>
        <v>#N/A</v>
      </c>
    </row>
    <row r="284" spans="3:11" ht="13.5">
      <c r="C284" s="2">
        <v>270</v>
      </c>
      <c r="D284" s="26" t="str">
        <f>鶏モデル!D284</f>
        <v/>
      </c>
      <c r="E284" s="41" t="e">
        <f ca="1">鶏モデル!E284</f>
        <v>#N/A</v>
      </c>
      <c r="F284" s="10"/>
      <c r="G284" s="3" t="e">
        <f t="shared" ca="1" si="16"/>
        <v>#N/A</v>
      </c>
      <c r="H284" s="3" t="e">
        <f ca="1">IF(鶏硝化判定!P284&gt;鶏硝化判定!$P$6,鶏硝化モデル!G284,0)</f>
        <v>#N/A</v>
      </c>
      <c r="I284" s="16" t="e">
        <f t="shared" ca="1" si="18"/>
        <v>#N/A</v>
      </c>
      <c r="J284" s="16" t="e">
        <f t="shared" ca="1" si="19"/>
        <v>#N/A</v>
      </c>
      <c r="K284" s="16" t="e">
        <f t="shared" ca="1" si="17"/>
        <v>#N/A</v>
      </c>
    </row>
    <row r="285" spans="3:11" ht="13.5">
      <c r="C285" s="2">
        <v>271</v>
      </c>
      <c r="D285" s="26" t="str">
        <f>鶏モデル!D285</f>
        <v/>
      </c>
      <c r="E285" s="41" t="e">
        <f ca="1">鶏モデル!E285</f>
        <v>#N/A</v>
      </c>
      <c r="F285" s="10"/>
      <c r="G285" s="3" t="e">
        <f t="shared" ca="1" si="16"/>
        <v>#N/A</v>
      </c>
      <c r="H285" s="3" t="e">
        <f ca="1">IF(鶏硝化判定!P285&gt;鶏硝化判定!$P$6,鶏硝化モデル!G285,0)</f>
        <v>#N/A</v>
      </c>
      <c r="I285" s="16" t="e">
        <f t="shared" ca="1" si="18"/>
        <v>#N/A</v>
      </c>
      <c r="J285" s="16" t="e">
        <f t="shared" ca="1" si="19"/>
        <v>#N/A</v>
      </c>
      <c r="K285" s="16" t="e">
        <f t="shared" ca="1" si="17"/>
        <v>#N/A</v>
      </c>
    </row>
    <row r="286" spans="3:11" ht="13.5">
      <c r="C286" s="2">
        <v>272</v>
      </c>
      <c r="D286" s="26" t="str">
        <f>鶏モデル!D286</f>
        <v/>
      </c>
      <c r="E286" s="41" t="e">
        <f ca="1">鶏モデル!E286</f>
        <v>#N/A</v>
      </c>
      <c r="F286" s="10"/>
      <c r="G286" s="3" t="e">
        <f t="shared" ca="1" si="16"/>
        <v>#N/A</v>
      </c>
      <c r="H286" s="3" t="e">
        <f ca="1">IF(鶏硝化判定!P286&gt;鶏硝化判定!$P$6,鶏硝化モデル!G286,0)</f>
        <v>#N/A</v>
      </c>
      <c r="I286" s="16" t="e">
        <f t="shared" ca="1" si="18"/>
        <v>#N/A</v>
      </c>
      <c r="J286" s="16" t="e">
        <f t="shared" ca="1" si="19"/>
        <v>#N/A</v>
      </c>
      <c r="K286" s="16" t="e">
        <f t="shared" ca="1" si="17"/>
        <v>#N/A</v>
      </c>
    </row>
    <row r="287" spans="3:11" ht="13.5">
      <c r="C287" s="2">
        <v>273</v>
      </c>
      <c r="D287" s="26" t="str">
        <f>鶏モデル!D287</f>
        <v/>
      </c>
      <c r="E287" s="41" t="e">
        <f ca="1">鶏モデル!E287</f>
        <v>#N/A</v>
      </c>
      <c r="F287" s="10"/>
      <c r="G287" s="3" t="e">
        <f t="shared" ca="1" si="16"/>
        <v>#N/A</v>
      </c>
      <c r="H287" s="3" t="e">
        <f ca="1">IF(鶏硝化判定!P287&gt;鶏硝化判定!$P$6,鶏硝化モデル!G287,0)</f>
        <v>#N/A</v>
      </c>
      <c r="I287" s="16" t="e">
        <f t="shared" ca="1" si="18"/>
        <v>#N/A</v>
      </c>
      <c r="J287" s="16" t="e">
        <f t="shared" ca="1" si="19"/>
        <v>#N/A</v>
      </c>
      <c r="K287" s="16" t="e">
        <f t="shared" ca="1" si="17"/>
        <v>#N/A</v>
      </c>
    </row>
    <row r="288" spans="3:11" ht="13.5">
      <c r="C288" s="2">
        <v>274</v>
      </c>
      <c r="D288" s="26" t="str">
        <f>鶏モデル!D288</f>
        <v/>
      </c>
      <c r="E288" s="41" t="e">
        <f ca="1">鶏モデル!E288</f>
        <v>#N/A</v>
      </c>
      <c r="G288" s="3" t="e">
        <f t="shared" ca="1" si="16"/>
        <v>#N/A</v>
      </c>
      <c r="H288" s="3" t="e">
        <f ca="1">IF(鶏硝化判定!P288&gt;鶏硝化判定!$P$6,鶏硝化モデル!G288,0)</f>
        <v>#N/A</v>
      </c>
      <c r="I288" s="16" t="e">
        <f t="shared" ca="1" si="18"/>
        <v>#N/A</v>
      </c>
      <c r="J288" s="16" t="e">
        <f t="shared" ca="1" si="19"/>
        <v>#N/A</v>
      </c>
      <c r="K288" s="16" t="e">
        <f t="shared" ca="1" si="17"/>
        <v>#N/A</v>
      </c>
    </row>
    <row r="289" spans="3:11" ht="13.5">
      <c r="C289" s="2">
        <v>275</v>
      </c>
      <c r="D289" s="26" t="str">
        <f>鶏モデル!D289</f>
        <v/>
      </c>
      <c r="E289" s="41" t="e">
        <f ca="1">鶏モデル!E289</f>
        <v>#N/A</v>
      </c>
      <c r="G289" s="3" t="e">
        <f t="shared" ca="1" si="16"/>
        <v>#N/A</v>
      </c>
      <c r="H289" s="3" t="e">
        <f ca="1">IF(鶏硝化判定!P289&gt;鶏硝化判定!$P$6,鶏硝化モデル!G289,0)</f>
        <v>#N/A</v>
      </c>
      <c r="I289" s="16" t="e">
        <f t="shared" ca="1" si="18"/>
        <v>#N/A</v>
      </c>
      <c r="J289" s="16" t="e">
        <f t="shared" ca="1" si="19"/>
        <v>#N/A</v>
      </c>
      <c r="K289" s="16" t="e">
        <f t="shared" ca="1" si="17"/>
        <v>#N/A</v>
      </c>
    </row>
    <row r="290" spans="3:11" ht="13.5">
      <c r="C290" s="2">
        <v>276</v>
      </c>
      <c r="D290" s="26" t="str">
        <f>鶏モデル!D290</f>
        <v/>
      </c>
      <c r="E290" s="41" t="e">
        <f ca="1">鶏モデル!E290</f>
        <v>#N/A</v>
      </c>
      <c r="G290" s="3" t="e">
        <f t="shared" ca="1" si="16"/>
        <v>#N/A</v>
      </c>
      <c r="H290" s="3" t="e">
        <f ca="1">IF(鶏硝化判定!P290&gt;鶏硝化判定!$P$6,鶏硝化モデル!G290,0)</f>
        <v>#N/A</v>
      </c>
      <c r="I290" s="16" t="e">
        <f t="shared" ca="1" si="18"/>
        <v>#N/A</v>
      </c>
      <c r="J290" s="16" t="e">
        <f t="shared" ca="1" si="19"/>
        <v>#N/A</v>
      </c>
      <c r="K290" s="16" t="e">
        <f t="shared" ca="1" si="17"/>
        <v>#N/A</v>
      </c>
    </row>
    <row r="291" spans="3:11" ht="13.5">
      <c r="C291" s="2">
        <v>277</v>
      </c>
      <c r="D291" s="26" t="str">
        <f>鶏モデル!D291</f>
        <v/>
      </c>
      <c r="E291" s="41" t="e">
        <f ca="1">鶏モデル!E291</f>
        <v>#N/A</v>
      </c>
      <c r="G291" s="3" t="e">
        <f t="shared" ca="1" si="16"/>
        <v>#N/A</v>
      </c>
      <c r="H291" s="3" t="e">
        <f ca="1">IF(鶏硝化判定!P291&gt;鶏硝化判定!$P$6,鶏硝化モデル!G291,0)</f>
        <v>#N/A</v>
      </c>
      <c r="I291" s="16" t="e">
        <f t="shared" ca="1" si="18"/>
        <v>#N/A</v>
      </c>
      <c r="J291" s="16" t="e">
        <f t="shared" ca="1" si="19"/>
        <v>#N/A</v>
      </c>
      <c r="K291" s="16" t="e">
        <f t="shared" ca="1" si="17"/>
        <v>#N/A</v>
      </c>
    </row>
    <row r="292" spans="3:11" ht="13.5">
      <c r="C292" s="2">
        <v>278</v>
      </c>
      <c r="D292" s="26" t="str">
        <f>鶏モデル!D292</f>
        <v/>
      </c>
      <c r="E292" s="41" t="e">
        <f ca="1">鶏モデル!E292</f>
        <v>#N/A</v>
      </c>
      <c r="G292" s="3" t="e">
        <f t="shared" ca="1" si="16"/>
        <v>#N/A</v>
      </c>
      <c r="H292" s="3" t="e">
        <f ca="1">IF(鶏硝化判定!P292&gt;鶏硝化判定!$P$6,鶏硝化モデル!G292,0)</f>
        <v>#N/A</v>
      </c>
      <c r="I292" s="16" t="e">
        <f t="shared" ca="1" si="18"/>
        <v>#N/A</v>
      </c>
      <c r="J292" s="16" t="e">
        <f t="shared" ca="1" si="19"/>
        <v>#N/A</v>
      </c>
      <c r="K292" s="16" t="e">
        <f t="shared" ca="1" si="17"/>
        <v>#N/A</v>
      </c>
    </row>
    <row r="293" spans="3:11" ht="13.5">
      <c r="C293" s="2">
        <v>279</v>
      </c>
      <c r="D293" s="26" t="str">
        <f>鶏モデル!D293</f>
        <v/>
      </c>
      <c r="E293" s="41" t="e">
        <f ca="1">鶏モデル!E293</f>
        <v>#N/A</v>
      </c>
      <c r="G293" s="3" t="e">
        <f t="shared" ca="1" si="16"/>
        <v>#N/A</v>
      </c>
      <c r="H293" s="3" t="e">
        <f ca="1">IF(鶏硝化判定!P293&gt;鶏硝化判定!$P$6,鶏硝化モデル!G293,0)</f>
        <v>#N/A</v>
      </c>
      <c r="I293" s="16" t="e">
        <f t="shared" ca="1" si="18"/>
        <v>#N/A</v>
      </c>
      <c r="J293" s="16" t="e">
        <f t="shared" ca="1" si="19"/>
        <v>#N/A</v>
      </c>
      <c r="K293" s="16" t="e">
        <f t="shared" ca="1" si="17"/>
        <v>#N/A</v>
      </c>
    </row>
    <row r="294" spans="3:11" ht="13.5">
      <c r="C294" s="2">
        <v>280</v>
      </c>
      <c r="D294" s="26" t="str">
        <f>鶏モデル!D294</f>
        <v/>
      </c>
      <c r="E294" s="41" t="e">
        <f ca="1">鶏モデル!E294</f>
        <v>#N/A</v>
      </c>
      <c r="G294" s="3" t="e">
        <f t="shared" ca="1" si="16"/>
        <v>#N/A</v>
      </c>
      <c r="H294" s="3" t="e">
        <f ca="1">IF(鶏硝化判定!P294&gt;鶏硝化判定!$P$6,鶏硝化モデル!G294,0)</f>
        <v>#N/A</v>
      </c>
      <c r="I294" s="16" t="e">
        <f t="shared" ca="1" si="18"/>
        <v>#N/A</v>
      </c>
      <c r="J294" s="16" t="e">
        <f t="shared" ca="1" si="19"/>
        <v>#N/A</v>
      </c>
      <c r="K294" s="16" t="e">
        <f t="shared" ca="1" si="17"/>
        <v>#N/A</v>
      </c>
    </row>
    <row r="295" spans="3:11" ht="13.5">
      <c r="C295" s="2">
        <v>281</v>
      </c>
      <c r="D295" s="26" t="str">
        <f>鶏モデル!D295</f>
        <v/>
      </c>
      <c r="E295" s="41" t="e">
        <f ca="1">鶏モデル!E295</f>
        <v>#N/A</v>
      </c>
      <c r="G295" s="3" t="e">
        <f t="shared" ca="1" si="16"/>
        <v>#N/A</v>
      </c>
      <c r="H295" s="3" t="e">
        <f ca="1">IF(鶏硝化判定!P295&gt;鶏硝化判定!$P$6,鶏硝化モデル!G295,0)</f>
        <v>#N/A</v>
      </c>
      <c r="I295" s="16" t="e">
        <f t="shared" ca="1" si="18"/>
        <v>#N/A</v>
      </c>
      <c r="J295" s="16" t="e">
        <f t="shared" ca="1" si="19"/>
        <v>#N/A</v>
      </c>
      <c r="K295" s="16" t="e">
        <f t="shared" ca="1" si="17"/>
        <v>#N/A</v>
      </c>
    </row>
    <row r="296" spans="3:11" ht="13.5">
      <c r="C296" s="2">
        <v>282</v>
      </c>
      <c r="D296" s="26" t="str">
        <f>鶏モデル!D296</f>
        <v/>
      </c>
      <c r="E296" s="41" t="e">
        <f ca="1">鶏モデル!E296</f>
        <v>#N/A</v>
      </c>
      <c r="G296" s="3" t="e">
        <f t="shared" ca="1" si="16"/>
        <v>#N/A</v>
      </c>
      <c r="H296" s="3" t="e">
        <f ca="1">IF(鶏硝化判定!P296&gt;鶏硝化判定!$P$6,鶏硝化モデル!G296,0)</f>
        <v>#N/A</v>
      </c>
      <c r="I296" s="16" t="e">
        <f t="shared" ca="1" si="18"/>
        <v>#N/A</v>
      </c>
      <c r="J296" s="16" t="e">
        <f t="shared" ca="1" si="19"/>
        <v>#N/A</v>
      </c>
      <c r="K296" s="16" t="e">
        <f t="shared" ca="1" si="17"/>
        <v>#N/A</v>
      </c>
    </row>
    <row r="297" spans="3:11" ht="13.5">
      <c r="C297" s="2">
        <v>283</v>
      </c>
      <c r="D297" s="26" t="str">
        <f>鶏モデル!D297</f>
        <v/>
      </c>
      <c r="E297" s="41" t="e">
        <f ca="1">鶏モデル!E297</f>
        <v>#N/A</v>
      </c>
      <c r="G297" s="3" t="e">
        <f t="shared" ca="1" si="16"/>
        <v>#N/A</v>
      </c>
      <c r="H297" s="3" t="e">
        <f ca="1">IF(鶏硝化判定!P297&gt;鶏硝化判定!$P$6,鶏硝化モデル!G297,0)</f>
        <v>#N/A</v>
      </c>
      <c r="I297" s="16" t="e">
        <f t="shared" ca="1" si="18"/>
        <v>#N/A</v>
      </c>
      <c r="J297" s="16" t="e">
        <f t="shared" ca="1" si="19"/>
        <v>#N/A</v>
      </c>
      <c r="K297" s="16" t="e">
        <f t="shared" ca="1" si="17"/>
        <v>#N/A</v>
      </c>
    </row>
    <row r="298" spans="3:11" ht="13.5">
      <c r="C298" s="2">
        <v>284</v>
      </c>
      <c r="D298" s="26" t="str">
        <f>鶏モデル!D298</f>
        <v/>
      </c>
      <c r="E298" s="41" t="e">
        <f ca="1">鶏モデル!E298</f>
        <v>#N/A</v>
      </c>
      <c r="G298" s="3" t="e">
        <f t="shared" ca="1" si="16"/>
        <v>#N/A</v>
      </c>
      <c r="H298" s="3" t="e">
        <f ca="1">IF(鶏硝化判定!P298&gt;鶏硝化判定!$P$6,鶏硝化モデル!G298,0)</f>
        <v>#N/A</v>
      </c>
      <c r="I298" s="16" t="e">
        <f t="shared" ca="1" si="18"/>
        <v>#N/A</v>
      </c>
      <c r="J298" s="16" t="e">
        <f t="shared" ca="1" si="19"/>
        <v>#N/A</v>
      </c>
      <c r="K298" s="16" t="e">
        <f t="shared" ca="1" si="17"/>
        <v>#N/A</v>
      </c>
    </row>
    <row r="299" spans="3:11" ht="13.5">
      <c r="C299" s="2">
        <v>285</v>
      </c>
      <c r="D299" s="26" t="str">
        <f>鶏モデル!D299</f>
        <v/>
      </c>
      <c r="E299" s="41" t="e">
        <f ca="1">鶏モデル!E299</f>
        <v>#N/A</v>
      </c>
      <c r="G299" s="3" t="e">
        <f t="shared" ca="1" si="16"/>
        <v>#N/A</v>
      </c>
      <c r="H299" s="3" t="e">
        <f ca="1">IF(鶏硝化判定!P299&gt;鶏硝化判定!$P$6,鶏硝化モデル!G299,0)</f>
        <v>#N/A</v>
      </c>
      <c r="I299" s="16" t="e">
        <f t="shared" ca="1" si="18"/>
        <v>#N/A</v>
      </c>
      <c r="J299" s="16" t="e">
        <f t="shared" ca="1" si="19"/>
        <v>#N/A</v>
      </c>
      <c r="K299" s="16" t="e">
        <f t="shared" ca="1" si="17"/>
        <v>#N/A</v>
      </c>
    </row>
    <row r="300" spans="3:11" ht="13.5">
      <c r="C300" s="2">
        <v>286</v>
      </c>
      <c r="D300" s="26" t="str">
        <f>鶏モデル!D300</f>
        <v/>
      </c>
      <c r="E300" s="41" t="e">
        <f ca="1">鶏モデル!E300</f>
        <v>#N/A</v>
      </c>
      <c r="G300" s="3" t="e">
        <f t="shared" ca="1" si="16"/>
        <v>#N/A</v>
      </c>
      <c r="H300" s="3" t="e">
        <f ca="1">IF(鶏硝化判定!P300&gt;鶏硝化判定!$P$6,鶏硝化モデル!G300,0)</f>
        <v>#N/A</v>
      </c>
      <c r="I300" s="16" t="e">
        <f t="shared" ca="1" si="18"/>
        <v>#N/A</v>
      </c>
      <c r="J300" s="16" t="e">
        <f t="shared" ca="1" si="19"/>
        <v>#N/A</v>
      </c>
      <c r="K300" s="16" t="e">
        <f t="shared" ca="1" si="17"/>
        <v>#N/A</v>
      </c>
    </row>
    <row r="301" spans="3:11" ht="13.5">
      <c r="C301" s="2">
        <v>287</v>
      </c>
      <c r="D301" s="26" t="str">
        <f>鶏モデル!D301</f>
        <v/>
      </c>
      <c r="E301" s="41" t="e">
        <f ca="1">鶏モデル!E301</f>
        <v>#N/A</v>
      </c>
      <c r="G301" s="3" t="e">
        <f t="shared" ca="1" si="16"/>
        <v>#N/A</v>
      </c>
      <c r="H301" s="3" t="e">
        <f ca="1">IF(鶏硝化判定!P301&gt;鶏硝化判定!$P$6,鶏硝化モデル!G301,0)</f>
        <v>#N/A</v>
      </c>
      <c r="I301" s="16" t="e">
        <f t="shared" ca="1" si="18"/>
        <v>#N/A</v>
      </c>
      <c r="J301" s="16" t="e">
        <f t="shared" ca="1" si="19"/>
        <v>#N/A</v>
      </c>
      <c r="K301" s="16" t="e">
        <f t="shared" ca="1" si="17"/>
        <v>#N/A</v>
      </c>
    </row>
    <row r="302" spans="3:11" ht="13.5">
      <c r="C302" s="2">
        <v>288</v>
      </c>
      <c r="D302" s="26" t="str">
        <f>鶏モデル!D302</f>
        <v/>
      </c>
      <c r="E302" s="41" t="e">
        <f ca="1">鶏モデル!E302</f>
        <v>#N/A</v>
      </c>
      <c r="G302" s="3" t="e">
        <f t="shared" ca="1" si="16"/>
        <v>#N/A</v>
      </c>
      <c r="H302" s="3" t="e">
        <f ca="1">IF(鶏硝化判定!P302&gt;鶏硝化判定!$P$6,鶏硝化モデル!G302,0)</f>
        <v>#N/A</v>
      </c>
      <c r="I302" s="16" t="e">
        <f t="shared" ca="1" si="18"/>
        <v>#N/A</v>
      </c>
      <c r="J302" s="16" t="e">
        <f t="shared" ca="1" si="19"/>
        <v>#N/A</v>
      </c>
      <c r="K302" s="16" t="e">
        <f t="shared" ca="1" si="17"/>
        <v>#N/A</v>
      </c>
    </row>
    <row r="303" spans="3:11" ht="13.5">
      <c r="C303" s="2">
        <v>289</v>
      </c>
      <c r="D303" s="26" t="str">
        <f>鶏モデル!D303</f>
        <v/>
      </c>
      <c r="E303" s="41" t="e">
        <f ca="1">鶏モデル!E303</f>
        <v>#N/A</v>
      </c>
      <c r="G303" s="3" t="e">
        <f t="shared" ca="1" si="16"/>
        <v>#N/A</v>
      </c>
      <c r="H303" s="3" t="e">
        <f ca="1">IF(鶏硝化判定!P303&gt;鶏硝化判定!$P$6,鶏硝化モデル!G303,0)</f>
        <v>#N/A</v>
      </c>
      <c r="I303" s="16" t="e">
        <f t="shared" ca="1" si="18"/>
        <v>#N/A</v>
      </c>
      <c r="J303" s="16" t="e">
        <f t="shared" ca="1" si="19"/>
        <v>#N/A</v>
      </c>
      <c r="K303" s="16" t="e">
        <f t="shared" ca="1" si="17"/>
        <v>#N/A</v>
      </c>
    </row>
    <row r="304" spans="3:11" ht="13.5">
      <c r="C304" s="2">
        <v>290</v>
      </c>
      <c r="D304" s="26" t="str">
        <f>鶏モデル!D304</f>
        <v/>
      </c>
      <c r="E304" s="41" t="e">
        <f ca="1">鶏モデル!E304</f>
        <v>#N/A</v>
      </c>
      <c r="G304" s="3" t="e">
        <f t="shared" ca="1" si="16"/>
        <v>#N/A</v>
      </c>
      <c r="H304" s="3" t="e">
        <f ca="1">IF(鶏硝化判定!P304&gt;鶏硝化判定!$P$6,鶏硝化モデル!G304,0)</f>
        <v>#N/A</v>
      </c>
      <c r="I304" s="16" t="e">
        <f t="shared" ca="1" si="18"/>
        <v>#N/A</v>
      </c>
      <c r="J304" s="16" t="e">
        <f t="shared" ca="1" si="19"/>
        <v>#N/A</v>
      </c>
      <c r="K304" s="16" t="e">
        <f t="shared" ca="1" si="17"/>
        <v>#N/A</v>
      </c>
    </row>
    <row r="305" spans="3:11" ht="13.5">
      <c r="C305" s="2">
        <v>291</v>
      </c>
      <c r="D305" s="26" t="str">
        <f>鶏モデル!D305</f>
        <v/>
      </c>
      <c r="E305" s="41" t="e">
        <f ca="1">鶏モデル!E305</f>
        <v>#N/A</v>
      </c>
      <c r="G305" s="3" t="e">
        <f t="shared" ca="1" si="16"/>
        <v>#N/A</v>
      </c>
      <c r="H305" s="3" t="e">
        <f ca="1">IF(鶏硝化判定!P305&gt;鶏硝化判定!$P$6,鶏硝化モデル!G305,0)</f>
        <v>#N/A</v>
      </c>
      <c r="I305" s="16" t="e">
        <f t="shared" ca="1" si="18"/>
        <v>#N/A</v>
      </c>
      <c r="J305" s="16" t="e">
        <f t="shared" ca="1" si="19"/>
        <v>#N/A</v>
      </c>
      <c r="K305" s="16" t="e">
        <f t="shared" ca="1" si="17"/>
        <v>#N/A</v>
      </c>
    </row>
    <row r="306" spans="3:11" ht="13.5">
      <c r="C306" s="2">
        <v>292</v>
      </c>
      <c r="D306" s="26" t="str">
        <f>鶏モデル!D306</f>
        <v/>
      </c>
      <c r="E306" s="41" t="e">
        <f ca="1">鶏モデル!E306</f>
        <v>#N/A</v>
      </c>
      <c r="G306" s="3" t="e">
        <f t="shared" ca="1" si="16"/>
        <v>#N/A</v>
      </c>
      <c r="H306" s="3" t="e">
        <f ca="1">IF(鶏硝化判定!P306&gt;鶏硝化判定!$P$6,鶏硝化モデル!G306,0)</f>
        <v>#N/A</v>
      </c>
      <c r="I306" s="16" t="e">
        <f t="shared" ca="1" si="18"/>
        <v>#N/A</v>
      </c>
      <c r="J306" s="16" t="e">
        <f t="shared" ca="1" si="19"/>
        <v>#N/A</v>
      </c>
      <c r="K306" s="16" t="e">
        <f t="shared" ca="1" si="17"/>
        <v>#N/A</v>
      </c>
    </row>
    <row r="307" spans="3:11" ht="13.5">
      <c r="C307" s="2">
        <v>293</v>
      </c>
      <c r="D307" s="26" t="str">
        <f>鶏モデル!D307</f>
        <v/>
      </c>
      <c r="E307" s="41" t="e">
        <f ca="1">鶏モデル!E307</f>
        <v>#N/A</v>
      </c>
      <c r="G307" s="3" t="e">
        <f t="shared" ca="1" si="16"/>
        <v>#N/A</v>
      </c>
      <c r="H307" s="3" t="e">
        <f ca="1">IF(鶏硝化判定!P307&gt;鶏硝化判定!$P$6,鶏硝化モデル!G307,0)</f>
        <v>#N/A</v>
      </c>
      <c r="I307" s="16" t="e">
        <f t="shared" ca="1" si="18"/>
        <v>#N/A</v>
      </c>
      <c r="J307" s="16" t="e">
        <f t="shared" ca="1" si="19"/>
        <v>#N/A</v>
      </c>
      <c r="K307" s="16" t="e">
        <f t="shared" ca="1" si="17"/>
        <v>#N/A</v>
      </c>
    </row>
    <row r="308" spans="3:11" ht="13.5">
      <c r="C308" s="2">
        <v>294</v>
      </c>
      <c r="D308" s="26" t="str">
        <f>鶏モデル!D308</f>
        <v/>
      </c>
      <c r="E308" s="41" t="e">
        <f ca="1">鶏モデル!E308</f>
        <v>#N/A</v>
      </c>
      <c r="G308" s="3" t="e">
        <f t="shared" ca="1" si="16"/>
        <v>#N/A</v>
      </c>
      <c r="H308" s="3" t="e">
        <f ca="1">IF(鶏硝化判定!P308&gt;鶏硝化判定!$P$6,鶏硝化モデル!G308,0)</f>
        <v>#N/A</v>
      </c>
      <c r="I308" s="16" t="e">
        <f t="shared" ca="1" si="18"/>
        <v>#N/A</v>
      </c>
      <c r="J308" s="16" t="e">
        <f t="shared" ca="1" si="19"/>
        <v>#N/A</v>
      </c>
      <c r="K308" s="16" t="e">
        <f t="shared" ca="1" si="17"/>
        <v>#N/A</v>
      </c>
    </row>
    <row r="309" spans="3:11" ht="13.5">
      <c r="C309" s="2">
        <v>295</v>
      </c>
      <c r="D309" s="26" t="str">
        <f>鶏モデル!D309</f>
        <v/>
      </c>
      <c r="E309" s="41" t="e">
        <f ca="1">鶏モデル!E309</f>
        <v>#N/A</v>
      </c>
      <c r="G309" s="3" t="e">
        <f t="shared" ca="1" si="16"/>
        <v>#N/A</v>
      </c>
      <c r="H309" s="3" t="e">
        <f ca="1">IF(鶏硝化判定!P309&gt;鶏硝化判定!$P$6,鶏硝化モデル!G309,0)</f>
        <v>#N/A</v>
      </c>
      <c r="I309" s="16" t="e">
        <f t="shared" ca="1" si="18"/>
        <v>#N/A</v>
      </c>
      <c r="J309" s="16" t="e">
        <f t="shared" ca="1" si="19"/>
        <v>#N/A</v>
      </c>
      <c r="K309" s="16" t="e">
        <f t="shared" ca="1" si="17"/>
        <v>#N/A</v>
      </c>
    </row>
    <row r="310" spans="3:11" ht="13.5">
      <c r="C310" s="2">
        <v>296</v>
      </c>
      <c r="D310" s="26" t="str">
        <f>鶏モデル!D310</f>
        <v/>
      </c>
      <c r="E310" s="41" t="e">
        <f ca="1">鶏モデル!E310</f>
        <v>#N/A</v>
      </c>
      <c r="G310" s="3" t="e">
        <f t="shared" ca="1" si="16"/>
        <v>#N/A</v>
      </c>
      <c r="H310" s="3" t="e">
        <f ca="1">IF(鶏硝化判定!P310&gt;鶏硝化判定!$P$6,鶏硝化モデル!G310,0)</f>
        <v>#N/A</v>
      </c>
      <c r="I310" s="16" t="e">
        <f t="shared" ca="1" si="18"/>
        <v>#N/A</v>
      </c>
      <c r="J310" s="16" t="e">
        <f t="shared" ca="1" si="19"/>
        <v>#N/A</v>
      </c>
      <c r="K310" s="16" t="e">
        <f t="shared" ca="1" si="17"/>
        <v>#N/A</v>
      </c>
    </row>
    <row r="311" spans="3:11" ht="13.5">
      <c r="C311" s="2">
        <v>297</v>
      </c>
      <c r="D311" s="26" t="str">
        <f>鶏モデル!D311</f>
        <v/>
      </c>
      <c r="E311" s="41" t="e">
        <f ca="1">鶏モデル!E311</f>
        <v>#N/A</v>
      </c>
      <c r="G311" s="3" t="e">
        <f t="shared" ca="1" si="16"/>
        <v>#N/A</v>
      </c>
      <c r="H311" s="3" t="e">
        <f ca="1">IF(鶏硝化判定!P311&gt;鶏硝化判定!$P$6,鶏硝化モデル!G311,0)</f>
        <v>#N/A</v>
      </c>
      <c r="I311" s="16" t="e">
        <f t="shared" ca="1" si="18"/>
        <v>#N/A</v>
      </c>
      <c r="J311" s="16" t="e">
        <f t="shared" ca="1" si="19"/>
        <v>#N/A</v>
      </c>
      <c r="K311" s="16" t="e">
        <f t="shared" ca="1" si="17"/>
        <v>#N/A</v>
      </c>
    </row>
    <row r="312" spans="3:11" ht="13.5">
      <c r="C312" s="2">
        <v>298</v>
      </c>
      <c r="D312" s="26" t="str">
        <f>鶏モデル!D312</f>
        <v/>
      </c>
      <c r="E312" s="41" t="e">
        <f ca="1">鶏モデル!E312</f>
        <v>#N/A</v>
      </c>
      <c r="G312" s="3" t="e">
        <f t="shared" ca="1" si="16"/>
        <v>#N/A</v>
      </c>
      <c r="H312" s="3" t="e">
        <f ca="1">IF(鶏硝化判定!P312&gt;鶏硝化判定!$P$6,鶏硝化モデル!G312,0)</f>
        <v>#N/A</v>
      </c>
      <c r="I312" s="16" t="e">
        <f t="shared" ca="1" si="18"/>
        <v>#N/A</v>
      </c>
      <c r="J312" s="16" t="e">
        <f t="shared" ca="1" si="19"/>
        <v>#N/A</v>
      </c>
      <c r="K312" s="16" t="e">
        <f t="shared" ca="1" si="17"/>
        <v>#N/A</v>
      </c>
    </row>
    <row r="313" spans="3:11" ht="13.5">
      <c r="C313" s="2">
        <v>299</v>
      </c>
      <c r="D313" s="26" t="str">
        <f>鶏モデル!D313</f>
        <v/>
      </c>
      <c r="E313" s="41" t="e">
        <f ca="1">鶏モデル!E313</f>
        <v>#N/A</v>
      </c>
      <c r="G313" s="3" t="e">
        <f t="shared" ca="1" si="16"/>
        <v>#N/A</v>
      </c>
      <c r="H313" s="3" t="e">
        <f ca="1">IF(鶏硝化判定!P313&gt;鶏硝化判定!$P$6,鶏硝化モデル!G313,0)</f>
        <v>#N/A</v>
      </c>
      <c r="I313" s="16" t="e">
        <f t="shared" ca="1" si="18"/>
        <v>#N/A</v>
      </c>
      <c r="J313" s="16" t="e">
        <f t="shared" ca="1" si="19"/>
        <v>#N/A</v>
      </c>
      <c r="K313" s="16" t="e">
        <f t="shared" ca="1" si="17"/>
        <v>#N/A</v>
      </c>
    </row>
    <row r="314" spans="3:11" ht="13.5">
      <c r="C314" s="2">
        <v>300</v>
      </c>
      <c r="D314" s="26" t="str">
        <f>鶏モデル!D314</f>
        <v/>
      </c>
      <c r="E314" s="41" t="e">
        <f ca="1">鶏モデル!E314</f>
        <v>#N/A</v>
      </c>
      <c r="G314" s="3" t="e">
        <f t="shared" ca="1" si="16"/>
        <v>#N/A</v>
      </c>
      <c r="H314" s="3" t="e">
        <f ca="1">IF(鶏硝化判定!P314&gt;鶏硝化判定!$P$6,鶏硝化モデル!G314,0)</f>
        <v>#N/A</v>
      </c>
      <c r="I314" s="16" t="e">
        <f t="shared" ca="1" si="18"/>
        <v>#N/A</v>
      </c>
      <c r="J314" s="16" t="e">
        <f t="shared" ca="1" si="19"/>
        <v>#N/A</v>
      </c>
      <c r="K314" s="16" t="e">
        <f t="shared" ca="1" si="17"/>
        <v>#N/A</v>
      </c>
    </row>
    <row r="315" spans="3:11" ht="13.5">
      <c r="C315" s="2">
        <v>301</v>
      </c>
      <c r="D315" s="26" t="str">
        <f>鶏モデル!D315</f>
        <v/>
      </c>
      <c r="E315" s="41" t="e">
        <f ca="1">鶏モデル!E315</f>
        <v>#N/A</v>
      </c>
      <c r="G315" s="3" t="e">
        <f t="shared" ca="1" si="16"/>
        <v>#N/A</v>
      </c>
      <c r="H315" s="3" t="e">
        <f ca="1">IF(鶏硝化判定!P315&gt;鶏硝化判定!$P$6,鶏硝化モデル!G315,0)</f>
        <v>#N/A</v>
      </c>
      <c r="I315" s="16" t="e">
        <f t="shared" ca="1" si="18"/>
        <v>#N/A</v>
      </c>
      <c r="J315" s="16" t="e">
        <f t="shared" ca="1" si="19"/>
        <v>#N/A</v>
      </c>
      <c r="K315" s="16" t="e">
        <f t="shared" ca="1" si="17"/>
        <v>#N/A</v>
      </c>
    </row>
    <row r="316" spans="3:11" ht="13.5">
      <c r="C316" s="2">
        <v>302</v>
      </c>
      <c r="D316" s="26" t="str">
        <f>鶏モデル!D316</f>
        <v/>
      </c>
      <c r="E316" s="41" t="e">
        <f ca="1">鶏モデル!E316</f>
        <v>#N/A</v>
      </c>
      <c r="G316" s="3" t="e">
        <f t="shared" ca="1" si="16"/>
        <v>#N/A</v>
      </c>
      <c r="H316" s="3" t="e">
        <f ca="1">IF(鶏硝化判定!P316&gt;鶏硝化判定!$P$6,鶏硝化モデル!G316,0)</f>
        <v>#N/A</v>
      </c>
      <c r="I316" s="16" t="e">
        <f t="shared" ca="1" si="18"/>
        <v>#N/A</v>
      </c>
      <c r="J316" s="16" t="e">
        <f t="shared" ca="1" si="19"/>
        <v>#N/A</v>
      </c>
      <c r="K316" s="16" t="e">
        <f t="shared" ca="1" si="17"/>
        <v>#N/A</v>
      </c>
    </row>
    <row r="317" spans="3:11" ht="13.5">
      <c r="C317" s="2">
        <v>303</v>
      </c>
      <c r="D317" s="26" t="str">
        <f>鶏モデル!D317</f>
        <v/>
      </c>
      <c r="E317" s="41" t="e">
        <f ca="1">鶏モデル!E317</f>
        <v>#N/A</v>
      </c>
      <c r="G317" s="3" t="e">
        <f t="shared" ca="1" si="16"/>
        <v>#N/A</v>
      </c>
      <c r="H317" s="3" t="e">
        <f ca="1">IF(鶏硝化判定!P317&gt;鶏硝化判定!$P$6,鶏硝化モデル!G317,0)</f>
        <v>#N/A</v>
      </c>
      <c r="I317" s="16" t="e">
        <f t="shared" ca="1" si="18"/>
        <v>#N/A</v>
      </c>
      <c r="J317" s="16" t="e">
        <f t="shared" ca="1" si="19"/>
        <v>#N/A</v>
      </c>
      <c r="K317" s="16" t="e">
        <f t="shared" ca="1" si="17"/>
        <v>#N/A</v>
      </c>
    </row>
    <row r="318" spans="3:11" ht="13.5">
      <c r="C318" s="2">
        <v>304</v>
      </c>
      <c r="D318" s="26" t="str">
        <f>鶏モデル!D318</f>
        <v/>
      </c>
      <c r="E318" s="41" t="e">
        <f ca="1">鶏モデル!E318</f>
        <v>#N/A</v>
      </c>
      <c r="G318" s="3" t="e">
        <f t="shared" ca="1" si="16"/>
        <v>#N/A</v>
      </c>
      <c r="H318" s="3" t="e">
        <f ca="1">IF(鶏硝化判定!P318&gt;鶏硝化判定!$P$6,鶏硝化モデル!G318,0)</f>
        <v>#N/A</v>
      </c>
      <c r="I318" s="16" t="e">
        <f t="shared" ca="1" si="18"/>
        <v>#N/A</v>
      </c>
      <c r="J318" s="16" t="e">
        <f t="shared" ca="1" si="19"/>
        <v>#N/A</v>
      </c>
      <c r="K318" s="16" t="e">
        <f t="shared" ca="1" si="17"/>
        <v>#N/A</v>
      </c>
    </row>
    <row r="319" spans="3:11" ht="13.5">
      <c r="C319" s="2">
        <v>305</v>
      </c>
      <c r="D319" s="26" t="str">
        <f>鶏モデル!D319</f>
        <v/>
      </c>
      <c r="E319" s="41" t="e">
        <f ca="1">鶏モデル!E319</f>
        <v>#N/A</v>
      </c>
      <c r="G319" s="3" t="e">
        <f t="shared" ca="1" si="16"/>
        <v>#N/A</v>
      </c>
      <c r="H319" s="3" t="e">
        <f ca="1">IF(鶏硝化判定!P319&gt;鶏硝化判定!$P$6,鶏硝化モデル!G319,0)</f>
        <v>#N/A</v>
      </c>
      <c r="I319" s="16" t="e">
        <f t="shared" ca="1" si="18"/>
        <v>#N/A</v>
      </c>
      <c r="J319" s="16" t="e">
        <f t="shared" ca="1" si="19"/>
        <v>#N/A</v>
      </c>
      <c r="K319" s="16" t="e">
        <f t="shared" ca="1" si="17"/>
        <v>#N/A</v>
      </c>
    </row>
    <row r="320" spans="3:11" ht="13.5">
      <c r="C320" s="2">
        <v>306</v>
      </c>
      <c r="D320" s="26" t="str">
        <f>鶏モデル!D320</f>
        <v/>
      </c>
      <c r="E320" s="41" t="e">
        <f ca="1">鶏モデル!E320</f>
        <v>#N/A</v>
      </c>
      <c r="G320" s="3" t="e">
        <f t="shared" ca="1" si="16"/>
        <v>#N/A</v>
      </c>
      <c r="H320" s="3" t="e">
        <f ca="1">IF(鶏硝化判定!P320&gt;鶏硝化判定!$P$6,鶏硝化モデル!G320,0)</f>
        <v>#N/A</v>
      </c>
      <c r="I320" s="16" t="e">
        <f t="shared" ca="1" si="18"/>
        <v>#N/A</v>
      </c>
      <c r="J320" s="16" t="e">
        <f t="shared" ca="1" si="19"/>
        <v>#N/A</v>
      </c>
      <c r="K320" s="16" t="e">
        <f t="shared" ca="1" si="17"/>
        <v>#N/A</v>
      </c>
    </row>
    <row r="321" spans="3:11" ht="13.5">
      <c r="C321" s="2">
        <v>307</v>
      </c>
      <c r="D321" s="26" t="str">
        <f>鶏モデル!D321</f>
        <v/>
      </c>
      <c r="E321" s="41" t="e">
        <f ca="1">鶏モデル!E321</f>
        <v>#N/A</v>
      </c>
      <c r="G321" s="3" t="e">
        <f t="shared" ca="1" si="16"/>
        <v>#N/A</v>
      </c>
      <c r="H321" s="3" t="e">
        <f ca="1">IF(鶏硝化判定!P321&gt;鶏硝化判定!$P$6,鶏硝化モデル!G321,0)</f>
        <v>#N/A</v>
      </c>
      <c r="I321" s="16" t="e">
        <f t="shared" ca="1" si="18"/>
        <v>#N/A</v>
      </c>
      <c r="J321" s="16" t="e">
        <f t="shared" ca="1" si="19"/>
        <v>#N/A</v>
      </c>
      <c r="K321" s="16" t="e">
        <f t="shared" ca="1" si="17"/>
        <v>#N/A</v>
      </c>
    </row>
    <row r="322" spans="3:11" ht="13.5">
      <c r="C322" s="2">
        <v>308</v>
      </c>
      <c r="D322" s="26" t="str">
        <f>鶏モデル!D322</f>
        <v/>
      </c>
      <c r="E322" s="41" t="e">
        <f ca="1">鶏モデル!E322</f>
        <v>#N/A</v>
      </c>
      <c r="G322" s="3" t="e">
        <f t="shared" ca="1" si="16"/>
        <v>#N/A</v>
      </c>
      <c r="H322" s="3" t="e">
        <f ca="1">IF(鶏硝化判定!P322&gt;鶏硝化判定!$P$6,鶏硝化モデル!G322,0)</f>
        <v>#N/A</v>
      </c>
      <c r="I322" s="16" t="e">
        <f t="shared" ca="1" si="18"/>
        <v>#N/A</v>
      </c>
      <c r="J322" s="16" t="e">
        <f t="shared" ca="1" si="19"/>
        <v>#N/A</v>
      </c>
      <c r="K322" s="16" t="e">
        <f t="shared" ca="1" si="17"/>
        <v>#N/A</v>
      </c>
    </row>
    <row r="323" spans="3:11" ht="13.5">
      <c r="C323" s="2">
        <v>309</v>
      </c>
      <c r="D323" s="26" t="str">
        <f>鶏モデル!D323</f>
        <v/>
      </c>
      <c r="E323" s="41" t="e">
        <f ca="1">鶏モデル!E323</f>
        <v>#N/A</v>
      </c>
      <c r="G323" s="3" t="e">
        <f t="shared" ca="1" si="16"/>
        <v>#N/A</v>
      </c>
      <c r="H323" s="3" t="e">
        <f ca="1">IF(鶏硝化判定!P323&gt;鶏硝化判定!$P$6,鶏硝化モデル!G323,0)</f>
        <v>#N/A</v>
      </c>
      <c r="I323" s="16" t="e">
        <f t="shared" ca="1" si="18"/>
        <v>#N/A</v>
      </c>
      <c r="J323" s="16" t="e">
        <f t="shared" ca="1" si="19"/>
        <v>#N/A</v>
      </c>
      <c r="K323" s="16" t="e">
        <f t="shared" ca="1" si="17"/>
        <v>#N/A</v>
      </c>
    </row>
    <row r="324" spans="3:11" ht="13.5">
      <c r="C324" s="2">
        <v>310</v>
      </c>
      <c r="D324" s="26" t="str">
        <f>鶏モデル!D324</f>
        <v/>
      </c>
      <c r="E324" s="41" t="e">
        <f ca="1">鶏モデル!E324</f>
        <v>#N/A</v>
      </c>
      <c r="G324" s="3" t="e">
        <f t="shared" ca="1" si="16"/>
        <v>#N/A</v>
      </c>
      <c r="H324" s="3" t="e">
        <f ca="1">IF(鶏硝化判定!P324&gt;鶏硝化判定!$P$6,鶏硝化モデル!G324,0)</f>
        <v>#N/A</v>
      </c>
      <c r="I324" s="16" t="e">
        <f t="shared" ca="1" si="18"/>
        <v>#N/A</v>
      </c>
      <c r="J324" s="16" t="e">
        <f t="shared" ca="1" si="19"/>
        <v>#N/A</v>
      </c>
      <c r="K324" s="16" t="e">
        <f t="shared" ca="1" si="17"/>
        <v>#N/A</v>
      </c>
    </row>
    <row r="325" spans="3:11" ht="13.5">
      <c r="C325" s="2">
        <v>311</v>
      </c>
      <c r="D325" s="26" t="str">
        <f>鶏モデル!D325</f>
        <v/>
      </c>
      <c r="E325" s="41" t="e">
        <f ca="1">鶏モデル!E325</f>
        <v>#N/A</v>
      </c>
      <c r="G325" s="3" t="e">
        <f t="shared" ca="1" si="16"/>
        <v>#N/A</v>
      </c>
      <c r="H325" s="3" t="e">
        <f ca="1">IF(鶏硝化判定!P325&gt;鶏硝化判定!$P$6,鶏硝化モデル!G325,0)</f>
        <v>#N/A</v>
      </c>
      <c r="I325" s="16" t="e">
        <f t="shared" ca="1" si="18"/>
        <v>#N/A</v>
      </c>
      <c r="J325" s="16" t="e">
        <f t="shared" ca="1" si="19"/>
        <v>#N/A</v>
      </c>
      <c r="K325" s="16" t="e">
        <f t="shared" ca="1" si="17"/>
        <v>#N/A</v>
      </c>
    </row>
    <row r="326" spans="3:11" ht="13.5">
      <c r="C326" s="2">
        <v>312</v>
      </c>
      <c r="D326" s="26" t="str">
        <f>鶏モデル!D326</f>
        <v/>
      </c>
      <c r="E326" s="41" t="e">
        <f ca="1">鶏モデル!E326</f>
        <v>#N/A</v>
      </c>
      <c r="G326" s="3" t="e">
        <f t="shared" ca="1" si="16"/>
        <v>#N/A</v>
      </c>
      <c r="H326" s="3" t="e">
        <f ca="1">IF(鶏硝化判定!P326&gt;鶏硝化判定!$P$6,鶏硝化モデル!G326,0)</f>
        <v>#N/A</v>
      </c>
      <c r="I326" s="16" t="e">
        <f t="shared" ca="1" si="18"/>
        <v>#N/A</v>
      </c>
      <c r="J326" s="16" t="e">
        <f t="shared" ca="1" si="19"/>
        <v>#N/A</v>
      </c>
      <c r="K326" s="16" t="e">
        <f t="shared" ca="1" si="17"/>
        <v>#N/A</v>
      </c>
    </row>
    <row r="327" spans="3:11" ht="13.5">
      <c r="C327" s="2">
        <v>313</v>
      </c>
      <c r="D327" s="26" t="str">
        <f>鶏モデル!D327</f>
        <v/>
      </c>
      <c r="E327" s="41" t="e">
        <f ca="1">鶏モデル!E327</f>
        <v>#N/A</v>
      </c>
      <c r="G327" s="3" t="e">
        <f t="shared" ca="1" si="16"/>
        <v>#N/A</v>
      </c>
      <c r="H327" s="3" t="e">
        <f ca="1">IF(鶏硝化判定!P327&gt;鶏硝化判定!$P$6,鶏硝化モデル!G327,0)</f>
        <v>#N/A</v>
      </c>
      <c r="I327" s="16" t="e">
        <f t="shared" ca="1" si="18"/>
        <v>#N/A</v>
      </c>
      <c r="J327" s="16" t="e">
        <f t="shared" ca="1" si="19"/>
        <v>#N/A</v>
      </c>
      <c r="K327" s="16" t="e">
        <f t="shared" ca="1" si="17"/>
        <v>#N/A</v>
      </c>
    </row>
    <row r="328" spans="3:11" ht="13.5">
      <c r="C328" s="2">
        <v>314</v>
      </c>
      <c r="D328" s="26" t="str">
        <f>鶏モデル!D328</f>
        <v/>
      </c>
      <c r="E328" s="41" t="e">
        <f ca="1">鶏モデル!E328</f>
        <v>#N/A</v>
      </c>
      <c r="G328" s="3" t="e">
        <f t="shared" ca="1" si="16"/>
        <v>#N/A</v>
      </c>
      <c r="H328" s="3" t="e">
        <f ca="1">IF(鶏硝化判定!P328&gt;鶏硝化判定!$P$6,鶏硝化モデル!G328,0)</f>
        <v>#N/A</v>
      </c>
      <c r="I328" s="16" t="e">
        <f t="shared" ca="1" si="18"/>
        <v>#N/A</v>
      </c>
      <c r="J328" s="16" t="e">
        <f t="shared" ca="1" si="19"/>
        <v>#N/A</v>
      </c>
      <c r="K328" s="16" t="e">
        <f t="shared" ca="1" si="17"/>
        <v>#N/A</v>
      </c>
    </row>
    <row r="329" spans="3:11" ht="13.5">
      <c r="C329" s="2">
        <v>315</v>
      </c>
      <c r="D329" s="26" t="str">
        <f>鶏モデル!D329</f>
        <v/>
      </c>
      <c r="E329" s="41" t="e">
        <f ca="1">鶏モデル!E329</f>
        <v>#N/A</v>
      </c>
      <c r="G329" s="3" t="e">
        <f t="shared" ca="1" si="16"/>
        <v>#N/A</v>
      </c>
      <c r="H329" s="3" t="e">
        <f ca="1">IF(鶏硝化判定!P329&gt;鶏硝化判定!$P$6,鶏硝化モデル!G329,0)</f>
        <v>#N/A</v>
      </c>
      <c r="I329" s="16" t="e">
        <f t="shared" ca="1" si="18"/>
        <v>#N/A</v>
      </c>
      <c r="J329" s="16" t="e">
        <f t="shared" ca="1" si="19"/>
        <v>#N/A</v>
      </c>
      <c r="K329" s="16" t="e">
        <f t="shared" ca="1" si="17"/>
        <v>#N/A</v>
      </c>
    </row>
    <row r="330" spans="3:11" ht="13.5">
      <c r="C330" s="2">
        <v>316</v>
      </c>
      <c r="D330" s="26" t="str">
        <f>鶏モデル!D330</f>
        <v/>
      </c>
      <c r="E330" s="41" t="e">
        <f ca="1">鶏モデル!E330</f>
        <v>#N/A</v>
      </c>
      <c r="G330" s="3" t="e">
        <f t="shared" ca="1" si="16"/>
        <v>#N/A</v>
      </c>
      <c r="H330" s="3" t="e">
        <f ca="1">IF(鶏硝化判定!P330&gt;鶏硝化判定!$P$6,鶏硝化モデル!G330,0)</f>
        <v>#N/A</v>
      </c>
      <c r="I330" s="16" t="e">
        <f t="shared" ca="1" si="18"/>
        <v>#N/A</v>
      </c>
      <c r="J330" s="16" t="e">
        <f t="shared" ca="1" si="19"/>
        <v>#N/A</v>
      </c>
      <c r="K330" s="16" t="e">
        <f t="shared" ca="1" si="17"/>
        <v>#N/A</v>
      </c>
    </row>
    <row r="331" spans="3:11" ht="13.5">
      <c r="C331" s="2">
        <v>317</v>
      </c>
      <c r="D331" s="26" t="str">
        <f>鶏モデル!D331</f>
        <v/>
      </c>
      <c r="E331" s="41" t="e">
        <f ca="1">鶏モデル!E331</f>
        <v>#N/A</v>
      </c>
      <c r="G331" s="3" t="e">
        <f t="shared" ca="1" si="16"/>
        <v>#N/A</v>
      </c>
      <c r="H331" s="3" t="e">
        <f ca="1">IF(鶏硝化判定!P331&gt;鶏硝化判定!$P$6,鶏硝化モデル!G331,0)</f>
        <v>#N/A</v>
      </c>
      <c r="I331" s="16" t="e">
        <f t="shared" ca="1" si="18"/>
        <v>#N/A</v>
      </c>
      <c r="J331" s="16" t="e">
        <f t="shared" ca="1" si="19"/>
        <v>#N/A</v>
      </c>
      <c r="K331" s="16" t="e">
        <f t="shared" ca="1" si="17"/>
        <v>#N/A</v>
      </c>
    </row>
    <row r="332" spans="3:11" ht="13.5">
      <c r="C332" s="2">
        <v>318</v>
      </c>
      <c r="D332" s="26" t="str">
        <f>鶏モデル!D332</f>
        <v/>
      </c>
      <c r="E332" s="41" t="e">
        <f ca="1">鶏モデル!E332</f>
        <v>#N/A</v>
      </c>
      <c r="G332" s="3" t="e">
        <f t="shared" ca="1" si="16"/>
        <v>#N/A</v>
      </c>
      <c r="H332" s="3" t="e">
        <f ca="1">IF(鶏硝化判定!P332&gt;鶏硝化判定!$P$6,鶏硝化モデル!G332,0)</f>
        <v>#N/A</v>
      </c>
      <c r="I332" s="16" t="e">
        <f t="shared" ca="1" si="18"/>
        <v>#N/A</v>
      </c>
      <c r="J332" s="16" t="e">
        <f t="shared" ca="1" si="19"/>
        <v>#N/A</v>
      </c>
      <c r="K332" s="16" t="e">
        <f t="shared" ca="1" si="17"/>
        <v>#N/A</v>
      </c>
    </row>
    <row r="333" spans="3:11" ht="13.5">
      <c r="C333" s="2">
        <v>319</v>
      </c>
      <c r="D333" s="26" t="str">
        <f>鶏モデル!D333</f>
        <v/>
      </c>
      <c r="E333" s="41" t="e">
        <f ca="1">鶏モデル!E333</f>
        <v>#N/A</v>
      </c>
      <c r="G333" s="3" t="e">
        <f t="shared" ca="1" si="16"/>
        <v>#N/A</v>
      </c>
      <c r="H333" s="3" t="e">
        <f ca="1">IF(鶏硝化判定!P333&gt;鶏硝化判定!$P$6,鶏硝化モデル!G333,0)</f>
        <v>#N/A</v>
      </c>
      <c r="I333" s="16" t="e">
        <f t="shared" ca="1" si="18"/>
        <v>#N/A</v>
      </c>
      <c r="J333" s="16" t="e">
        <f t="shared" ca="1" si="19"/>
        <v>#N/A</v>
      </c>
      <c r="K333" s="16" t="e">
        <f t="shared" ca="1" si="17"/>
        <v>#N/A</v>
      </c>
    </row>
    <row r="334" spans="3:11" ht="13.5">
      <c r="C334" s="2">
        <v>320</v>
      </c>
      <c r="D334" s="26" t="str">
        <f>鶏モデル!D334</f>
        <v/>
      </c>
      <c r="E334" s="41" t="e">
        <f ca="1">鶏モデル!E334</f>
        <v>#N/A</v>
      </c>
      <c r="G334" s="3" t="e">
        <f t="shared" ca="1" si="16"/>
        <v>#N/A</v>
      </c>
      <c r="H334" s="3" t="e">
        <f ca="1">IF(鶏硝化判定!P334&gt;鶏硝化判定!$P$6,鶏硝化モデル!G334,0)</f>
        <v>#N/A</v>
      </c>
      <c r="I334" s="16" t="e">
        <f t="shared" ca="1" si="18"/>
        <v>#N/A</v>
      </c>
      <c r="J334" s="16" t="e">
        <f t="shared" ca="1" si="19"/>
        <v>#N/A</v>
      </c>
      <c r="K334" s="16" t="e">
        <f t="shared" ca="1" si="17"/>
        <v>#N/A</v>
      </c>
    </row>
    <row r="335" spans="3:11" ht="13.5">
      <c r="C335" s="2">
        <v>321</v>
      </c>
      <c r="D335" s="26" t="str">
        <f>鶏モデル!D335</f>
        <v/>
      </c>
      <c r="E335" s="41" t="e">
        <f ca="1">鶏モデル!E335</f>
        <v>#N/A</v>
      </c>
      <c r="G335" s="3" t="e">
        <f t="shared" ref="G335:G398" ca="1" si="20">EXP($B$3*(E335-25)/(1.987*(273+E335)*298))</f>
        <v>#N/A</v>
      </c>
      <c r="H335" s="3" t="e">
        <f ca="1">IF(鶏硝化判定!P335&gt;鶏硝化判定!$P$6,鶏硝化モデル!G335,0)</f>
        <v>#N/A</v>
      </c>
      <c r="I335" s="16" t="e">
        <f t="shared" ca="1" si="18"/>
        <v>#N/A</v>
      </c>
      <c r="J335" s="16" t="e">
        <f t="shared" ca="1" si="19"/>
        <v>#N/A</v>
      </c>
      <c r="K335" s="16" t="e">
        <f t="shared" ref="K335:K398" ca="1" si="21">J335*2</f>
        <v>#N/A</v>
      </c>
    </row>
    <row r="336" spans="3:11" ht="13.5">
      <c r="C336" s="2">
        <v>322</v>
      </c>
      <c r="D336" s="26" t="str">
        <f>鶏モデル!D336</f>
        <v/>
      </c>
      <c r="E336" s="41" t="e">
        <f ca="1">鶏モデル!E336</f>
        <v>#N/A</v>
      </c>
      <c r="G336" s="3" t="e">
        <f t="shared" ca="1" si="20"/>
        <v>#N/A</v>
      </c>
      <c r="H336" s="3" t="e">
        <f ca="1">IF(鶏硝化判定!P336&gt;鶏硝化判定!$P$6,鶏硝化モデル!G336,0)</f>
        <v>#N/A</v>
      </c>
      <c r="I336" s="16" t="e">
        <f t="shared" ref="I336:I399" ca="1" si="22">I335+H335</f>
        <v>#N/A</v>
      </c>
      <c r="J336" s="16" t="e">
        <f t="shared" ref="J336:J399" ca="1" si="23">I336*$B$4</f>
        <v>#N/A</v>
      </c>
      <c r="K336" s="16" t="e">
        <f t="shared" ca="1" si="21"/>
        <v>#N/A</v>
      </c>
    </row>
    <row r="337" spans="3:11" ht="13.5">
      <c r="C337" s="2">
        <v>323</v>
      </c>
      <c r="D337" s="26" t="str">
        <f>鶏モデル!D337</f>
        <v/>
      </c>
      <c r="E337" s="41" t="e">
        <f ca="1">鶏モデル!E337</f>
        <v>#N/A</v>
      </c>
      <c r="G337" s="3" t="e">
        <f t="shared" ca="1" si="20"/>
        <v>#N/A</v>
      </c>
      <c r="H337" s="3" t="e">
        <f ca="1">IF(鶏硝化判定!P337&gt;鶏硝化判定!$P$6,鶏硝化モデル!G337,0)</f>
        <v>#N/A</v>
      </c>
      <c r="I337" s="16" t="e">
        <f t="shared" ca="1" si="22"/>
        <v>#N/A</v>
      </c>
      <c r="J337" s="16" t="e">
        <f t="shared" ca="1" si="23"/>
        <v>#N/A</v>
      </c>
      <c r="K337" s="16" t="e">
        <f t="shared" ca="1" si="21"/>
        <v>#N/A</v>
      </c>
    </row>
    <row r="338" spans="3:11" ht="13.5">
      <c r="C338" s="2">
        <v>324</v>
      </c>
      <c r="D338" s="26" t="str">
        <f>鶏モデル!D338</f>
        <v/>
      </c>
      <c r="E338" s="41" t="e">
        <f ca="1">鶏モデル!E338</f>
        <v>#N/A</v>
      </c>
      <c r="G338" s="3" t="e">
        <f t="shared" ca="1" si="20"/>
        <v>#N/A</v>
      </c>
      <c r="H338" s="3" t="e">
        <f ca="1">IF(鶏硝化判定!P338&gt;鶏硝化判定!$P$6,鶏硝化モデル!G338,0)</f>
        <v>#N/A</v>
      </c>
      <c r="I338" s="16" t="e">
        <f t="shared" ca="1" si="22"/>
        <v>#N/A</v>
      </c>
      <c r="J338" s="16" t="e">
        <f t="shared" ca="1" si="23"/>
        <v>#N/A</v>
      </c>
      <c r="K338" s="16" t="e">
        <f t="shared" ca="1" si="21"/>
        <v>#N/A</v>
      </c>
    </row>
    <row r="339" spans="3:11" ht="13.5">
      <c r="C339" s="2">
        <v>325</v>
      </c>
      <c r="D339" s="26" t="str">
        <f>鶏モデル!D339</f>
        <v/>
      </c>
      <c r="E339" s="41" t="e">
        <f ca="1">鶏モデル!E339</f>
        <v>#N/A</v>
      </c>
      <c r="G339" s="3" t="e">
        <f t="shared" ca="1" si="20"/>
        <v>#N/A</v>
      </c>
      <c r="H339" s="3" t="e">
        <f ca="1">IF(鶏硝化判定!P339&gt;鶏硝化判定!$P$6,鶏硝化モデル!G339,0)</f>
        <v>#N/A</v>
      </c>
      <c r="I339" s="16" t="e">
        <f t="shared" ca="1" si="22"/>
        <v>#N/A</v>
      </c>
      <c r="J339" s="16" t="e">
        <f t="shared" ca="1" si="23"/>
        <v>#N/A</v>
      </c>
      <c r="K339" s="16" t="e">
        <f t="shared" ca="1" si="21"/>
        <v>#N/A</v>
      </c>
    </row>
    <row r="340" spans="3:11" ht="13.5">
      <c r="C340" s="2">
        <v>326</v>
      </c>
      <c r="D340" s="26" t="str">
        <f>鶏モデル!D340</f>
        <v/>
      </c>
      <c r="E340" s="41" t="e">
        <f ca="1">鶏モデル!E340</f>
        <v>#N/A</v>
      </c>
      <c r="G340" s="3" t="e">
        <f t="shared" ca="1" si="20"/>
        <v>#N/A</v>
      </c>
      <c r="H340" s="3" t="e">
        <f ca="1">IF(鶏硝化判定!P340&gt;鶏硝化判定!$P$6,鶏硝化モデル!G340,0)</f>
        <v>#N/A</v>
      </c>
      <c r="I340" s="16" t="e">
        <f t="shared" ca="1" si="22"/>
        <v>#N/A</v>
      </c>
      <c r="J340" s="16" t="e">
        <f t="shared" ca="1" si="23"/>
        <v>#N/A</v>
      </c>
      <c r="K340" s="16" t="e">
        <f t="shared" ca="1" si="21"/>
        <v>#N/A</v>
      </c>
    </row>
    <row r="341" spans="3:11" ht="13.5">
      <c r="C341" s="2">
        <v>327</v>
      </c>
      <c r="D341" s="26" t="str">
        <f>鶏モデル!D341</f>
        <v/>
      </c>
      <c r="E341" s="41" t="e">
        <f ca="1">鶏モデル!E341</f>
        <v>#N/A</v>
      </c>
      <c r="G341" s="3" t="e">
        <f t="shared" ca="1" si="20"/>
        <v>#N/A</v>
      </c>
      <c r="H341" s="3" t="e">
        <f ca="1">IF(鶏硝化判定!P341&gt;鶏硝化判定!$P$6,鶏硝化モデル!G341,0)</f>
        <v>#N/A</v>
      </c>
      <c r="I341" s="16" t="e">
        <f t="shared" ca="1" si="22"/>
        <v>#N/A</v>
      </c>
      <c r="J341" s="16" t="e">
        <f t="shared" ca="1" si="23"/>
        <v>#N/A</v>
      </c>
      <c r="K341" s="16" t="e">
        <f t="shared" ca="1" si="21"/>
        <v>#N/A</v>
      </c>
    </row>
    <row r="342" spans="3:11" ht="13.5">
      <c r="C342" s="2">
        <v>328</v>
      </c>
      <c r="D342" s="26" t="str">
        <f>鶏モデル!D342</f>
        <v/>
      </c>
      <c r="E342" s="41" t="e">
        <f ca="1">鶏モデル!E342</f>
        <v>#N/A</v>
      </c>
      <c r="G342" s="3" t="e">
        <f t="shared" ca="1" si="20"/>
        <v>#N/A</v>
      </c>
      <c r="H342" s="3" t="e">
        <f ca="1">IF(鶏硝化判定!P342&gt;鶏硝化判定!$P$6,鶏硝化モデル!G342,0)</f>
        <v>#N/A</v>
      </c>
      <c r="I342" s="16" t="e">
        <f t="shared" ca="1" si="22"/>
        <v>#N/A</v>
      </c>
      <c r="J342" s="16" t="e">
        <f t="shared" ca="1" si="23"/>
        <v>#N/A</v>
      </c>
      <c r="K342" s="16" t="e">
        <f t="shared" ca="1" si="21"/>
        <v>#N/A</v>
      </c>
    </row>
    <row r="343" spans="3:11" ht="13.5">
      <c r="C343" s="2">
        <v>329</v>
      </c>
      <c r="D343" s="26" t="str">
        <f>鶏モデル!D343</f>
        <v/>
      </c>
      <c r="E343" s="41" t="e">
        <f ca="1">鶏モデル!E343</f>
        <v>#N/A</v>
      </c>
      <c r="G343" s="3" t="e">
        <f t="shared" ca="1" si="20"/>
        <v>#N/A</v>
      </c>
      <c r="H343" s="3" t="e">
        <f ca="1">IF(鶏硝化判定!P343&gt;鶏硝化判定!$P$6,鶏硝化モデル!G343,0)</f>
        <v>#N/A</v>
      </c>
      <c r="I343" s="16" t="e">
        <f t="shared" ca="1" si="22"/>
        <v>#N/A</v>
      </c>
      <c r="J343" s="16" t="e">
        <f t="shared" ca="1" si="23"/>
        <v>#N/A</v>
      </c>
      <c r="K343" s="16" t="e">
        <f t="shared" ca="1" si="21"/>
        <v>#N/A</v>
      </c>
    </row>
    <row r="344" spans="3:11" ht="13.5">
      <c r="C344" s="2">
        <v>330</v>
      </c>
      <c r="D344" s="26" t="str">
        <f>鶏モデル!D344</f>
        <v/>
      </c>
      <c r="E344" s="41" t="e">
        <f ca="1">鶏モデル!E344</f>
        <v>#N/A</v>
      </c>
      <c r="G344" s="3" t="e">
        <f t="shared" ca="1" si="20"/>
        <v>#N/A</v>
      </c>
      <c r="H344" s="3" t="e">
        <f ca="1">IF(鶏硝化判定!P344&gt;鶏硝化判定!$P$6,鶏硝化モデル!G344,0)</f>
        <v>#N/A</v>
      </c>
      <c r="I344" s="16" t="e">
        <f t="shared" ca="1" si="22"/>
        <v>#N/A</v>
      </c>
      <c r="J344" s="16" t="e">
        <f t="shared" ca="1" si="23"/>
        <v>#N/A</v>
      </c>
      <c r="K344" s="16" t="e">
        <f t="shared" ca="1" si="21"/>
        <v>#N/A</v>
      </c>
    </row>
    <row r="345" spans="3:11" ht="13.5">
      <c r="C345" s="2">
        <v>331</v>
      </c>
      <c r="D345" s="26" t="str">
        <f>鶏モデル!D345</f>
        <v/>
      </c>
      <c r="E345" s="41" t="e">
        <f ca="1">鶏モデル!E345</f>
        <v>#N/A</v>
      </c>
      <c r="G345" s="3" t="e">
        <f t="shared" ca="1" si="20"/>
        <v>#N/A</v>
      </c>
      <c r="H345" s="3" t="e">
        <f ca="1">IF(鶏硝化判定!P345&gt;鶏硝化判定!$P$6,鶏硝化モデル!G345,0)</f>
        <v>#N/A</v>
      </c>
      <c r="I345" s="16" t="e">
        <f t="shared" ca="1" si="22"/>
        <v>#N/A</v>
      </c>
      <c r="J345" s="16" t="e">
        <f t="shared" ca="1" si="23"/>
        <v>#N/A</v>
      </c>
      <c r="K345" s="16" t="e">
        <f t="shared" ca="1" si="21"/>
        <v>#N/A</v>
      </c>
    </row>
    <row r="346" spans="3:11" ht="13.5">
      <c r="C346" s="2">
        <v>332</v>
      </c>
      <c r="D346" s="26" t="str">
        <f>鶏モデル!D346</f>
        <v/>
      </c>
      <c r="E346" s="41" t="e">
        <f ca="1">鶏モデル!E346</f>
        <v>#N/A</v>
      </c>
      <c r="G346" s="3" t="e">
        <f t="shared" ca="1" si="20"/>
        <v>#N/A</v>
      </c>
      <c r="H346" s="3" t="e">
        <f ca="1">IF(鶏硝化判定!P346&gt;鶏硝化判定!$P$6,鶏硝化モデル!G346,0)</f>
        <v>#N/A</v>
      </c>
      <c r="I346" s="16" t="e">
        <f t="shared" ca="1" si="22"/>
        <v>#N/A</v>
      </c>
      <c r="J346" s="16" t="e">
        <f t="shared" ca="1" si="23"/>
        <v>#N/A</v>
      </c>
      <c r="K346" s="16" t="e">
        <f t="shared" ca="1" si="21"/>
        <v>#N/A</v>
      </c>
    </row>
    <row r="347" spans="3:11" ht="13.5">
      <c r="C347" s="2">
        <v>333</v>
      </c>
      <c r="D347" s="26" t="str">
        <f>鶏モデル!D347</f>
        <v/>
      </c>
      <c r="E347" s="41" t="e">
        <f ca="1">鶏モデル!E347</f>
        <v>#N/A</v>
      </c>
      <c r="G347" s="3" t="e">
        <f t="shared" ca="1" si="20"/>
        <v>#N/A</v>
      </c>
      <c r="H347" s="3" t="e">
        <f ca="1">IF(鶏硝化判定!P347&gt;鶏硝化判定!$P$6,鶏硝化モデル!G347,0)</f>
        <v>#N/A</v>
      </c>
      <c r="I347" s="16" t="e">
        <f t="shared" ca="1" si="22"/>
        <v>#N/A</v>
      </c>
      <c r="J347" s="16" t="e">
        <f t="shared" ca="1" si="23"/>
        <v>#N/A</v>
      </c>
      <c r="K347" s="16" t="e">
        <f t="shared" ca="1" si="21"/>
        <v>#N/A</v>
      </c>
    </row>
    <row r="348" spans="3:11" ht="13.5">
      <c r="C348" s="2">
        <v>334</v>
      </c>
      <c r="D348" s="26" t="str">
        <f>鶏モデル!D348</f>
        <v/>
      </c>
      <c r="E348" s="41" t="e">
        <f ca="1">鶏モデル!E348</f>
        <v>#N/A</v>
      </c>
      <c r="G348" s="3" t="e">
        <f t="shared" ca="1" si="20"/>
        <v>#N/A</v>
      </c>
      <c r="H348" s="3" t="e">
        <f ca="1">IF(鶏硝化判定!P348&gt;鶏硝化判定!$P$6,鶏硝化モデル!G348,0)</f>
        <v>#N/A</v>
      </c>
      <c r="I348" s="16" t="e">
        <f t="shared" ca="1" si="22"/>
        <v>#N/A</v>
      </c>
      <c r="J348" s="16" t="e">
        <f t="shared" ca="1" si="23"/>
        <v>#N/A</v>
      </c>
      <c r="K348" s="16" t="e">
        <f t="shared" ca="1" si="21"/>
        <v>#N/A</v>
      </c>
    </row>
    <row r="349" spans="3:11" ht="13.5">
      <c r="C349" s="2">
        <v>335</v>
      </c>
      <c r="D349" s="26" t="str">
        <f>鶏モデル!D349</f>
        <v/>
      </c>
      <c r="E349" s="41" t="e">
        <f ca="1">鶏モデル!E349</f>
        <v>#N/A</v>
      </c>
      <c r="G349" s="3" t="e">
        <f t="shared" ca="1" si="20"/>
        <v>#N/A</v>
      </c>
      <c r="H349" s="3" t="e">
        <f ca="1">IF(鶏硝化判定!P349&gt;鶏硝化判定!$P$6,鶏硝化モデル!G349,0)</f>
        <v>#N/A</v>
      </c>
      <c r="I349" s="16" t="e">
        <f t="shared" ca="1" si="22"/>
        <v>#N/A</v>
      </c>
      <c r="J349" s="16" t="e">
        <f t="shared" ca="1" si="23"/>
        <v>#N/A</v>
      </c>
      <c r="K349" s="16" t="e">
        <f t="shared" ca="1" si="21"/>
        <v>#N/A</v>
      </c>
    </row>
    <row r="350" spans="3:11" ht="13.5">
      <c r="C350" s="2">
        <v>336</v>
      </c>
      <c r="D350" s="26" t="str">
        <f>鶏モデル!D350</f>
        <v/>
      </c>
      <c r="E350" s="41" t="e">
        <f ca="1">鶏モデル!E350</f>
        <v>#N/A</v>
      </c>
      <c r="G350" s="3" t="e">
        <f t="shared" ca="1" si="20"/>
        <v>#N/A</v>
      </c>
      <c r="H350" s="3" t="e">
        <f ca="1">IF(鶏硝化判定!P350&gt;鶏硝化判定!$P$6,鶏硝化モデル!G350,0)</f>
        <v>#N/A</v>
      </c>
      <c r="I350" s="16" t="e">
        <f t="shared" ca="1" si="22"/>
        <v>#N/A</v>
      </c>
      <c r="J350" s="16" t="e">
        <f t="shared" ca="1" si="23"/>
        <v>#N/A</v>
      </c>
      <c r="K350" s="16" t="e">
        <f t="shared" ca="1" si="21"/>
        <v>#N/A</v>
      </c>
    </row>
    <row r="351" spans="3:11" ht="13.5">
      <c r="C351" s="2">
        <v>337</v>
      </c>
      <c r="D351" s="26" t="str">
        <f>鶏モデル!D351</f>
        <v/>
      </c>
      <c r="E351" s="41" t="e">
        <f ca="1">鶏モデル!E351</f>
        <v>#N/A</v>
      </c>
      <c r="G351" s="3" t="e">
        <f t="shared" ca="1" si="20"/>
        <v>#N/A</v>
      </c>
      <c r="H351" s="3" t="e">
        <f ca="1">IF(鶏硝化判定!P351&gt;鶏硝化判定!$P$6,鶏硝化モデル!G351,0)</f>
        <v>#N/A</v>
      </c>
      <c r="I351" s="16" t="e">
        <f t="shared" ca="1" si="22"/>
        <v>#N/A</v>
      </c>
      <c r="J351" s="16" t="e">
        <f t="shared" ca="1" si="23"/>
        <v>#N/A</v>
      </c>
      <c r="K351" s="16" t="e">
        <f t="shared" ca="1" si="21"/>
        <v>#N/A</v>
      </c>
    </row>
    <row r="352" spans="3:11" ht="13.5">
      <c r="C352" s="2">
        <v>338</v>
      </c>
      <c r="D352" s="26" t="str">
        <f>鶏モデル!D352</f>
        <v/>
      </c>
      <c r="E352" s="41" t="e">
        <f ca="1">鶏モデル!E352</f>
        <v>#N/A</v>
      </c>
      <c r="G352" s="3" t="e">
        <f t="shared" ca="1" si="20"/>
        <v>#N/A</v>
      </c>
      <c r="H352" s="3" t="e">
        <f ca="1">IF(鶏硝化判定!P352&gt;鶏硝化判定!$P$6,鶏硝化モデル!G352,0)</f>
        <v>#N/A</v>
      </c>
      <c r="I352" s="16" t="e">
        <f t="shared" ca="1" si="22"/>
        <v>#N/A</v>
      </c>
      <c r="J352" s="16" t="e">
        <f t="shared" ca="1" si="23"/>
        <v>#N/A</v>
      </c>
      <c r="K352" s="16" t="e">
        <f t="shared" ca="1" si="21"/>
        <v>#N/A</v>
      </c>
    </row>
    <row r="353" spans="3:11" ht="13.5">
      <c r="C353" s="2">
        <v>339</v>
      </c>
      <c r="D353" s="26" t="str">
        <f>鶏モデル!D353</f>
        <v/>
      </c>
      <c r="E353" s="41" t="e">
        <f ca="1">鶏モデル!E353</f>
        <v>#N/A</v>
      </c>
      <c r="G353" s="3" t="e">
        <f t="shared" ca="1" si="20"/>
        <v>#N/A</v>
      </c>
      <c r="H353" s="3" t="e">
        <f ca="1">IF(鶏硝化判定!P353&gt;鶏硝化判定!$P$6,鶏硝化モデル!G353,0)</f>
        <v>#N/A</v>
      </c>
      <c r="I353" s="16" t="e">
        <f t="shared" ca="1" si="22"/>
        <v>#N/A</v>
      </c>
      <c r="J353" s="16" t="e">
        <f t="shared" ca="1" si="23"/>
        <v>#N/A</v>
      </c>
      <c r="K353" s="16" t="e">
        <f t="shared" ca="1" si="21"/>
        <v>#N/A</v>
      </c>
    </row>
    <row r="354" spans="3:11" ht="13.5">
      <c r="C354" s="2">
        <v>340</v>
      </c>
      <c r="D354" s="26" t="str">
        <f>鶏モデル!D354</f>
        <v/>
      </c>
      <c r="E354" s="41" t="e">
        <f ca="1">鶏モデル!E354</f>
        <v>#N/A</v>
      </c>
      <c r="G354" s="3" t="e">
        <f t="shared" ca="1" si="20"/>
        <v>#N/A</v>
      </c>
      <c r="H354" s="3" t="e">
        <f ca="1">IF(鶏硝化判定!P354&gt;鶏硝化判定!$P$6,鶏硝化モデル!G354,0)</f>
        <v>#N/A</v>
      </c>
      <c r="I354" s="16" t="e">
        <f t="shared" ca="1" si="22"/>
        <v>#N/A</v>
      </c>
      <c r="J354" s="16" t="e">
        <f t="shared" ca="1" si="23"/>
        <v>#N/A</v>
      </c>
      <c r="K354" s="16" t="e">
        <f t="shared" ca="1" si="21"/>
        <v>#N/A</v>
      </c>
    </row>
    <row r="355" spans="3:11" ht="13.5">
      <c r="C355" s="2">
        <v>341</v>
      </c>
      <c r="D355" s="26" t="str">
        <f>鶏モデル!D355</f>
        <v/>
      </c>
      <c r="E355" s="41" t="e">
        <f ca="1">鶏モデル!E355</f>
        <v>#N/A</v>
      </c>
      <c r="G355" s="3" t="e">
        <f t="shared" ca="1" si="20"/>
        <v>#N/A</v>
      </c>
      <c r="H355" s="3" t="e">
        <f ca="1">IF(鶏硝化判定!P355&gt;鶏硝化判定!$P$6,鶏硝化モデル!G355,0)</f>
        <v>#N/A</v>
      </c>
      <c r="I355" s="16" t="e">
        <f t="shared" ca="1" si="22"/>
        <v>#N/A</v>
      </c>
      <c r="J355" s="16" t="e">
        <f t="shared" ca="1" si="23"/>
        <v>#N/A</v>
      </c>
      <c r="K355" s="16" t="e">
        <f t="shared" ca="1" si="21"/>
        <v>#N/A</v>
      </c>
    </row>
    <row r="356" spans="3:11" ht="13.5">
      <c r="C356" s="2">
        <v>342</v>
      </c>
      <c r="D356" s="26" t="str">
        <f>鶏モデル!D356</f>
        <v/>
      </c>
      <c r="E356" s="41" t="e">
        <f ca="1">鶏モデル!E356</f>
        <v>#N/A</v>
      </c>
      <c r="G356" s="3" t="e">
        <f t="shared" ca="1" si="20"/>
        <v>#N/A</v>
      </c>
      <c r="H356" s="3" t="e">
        <f ca="1">IF(鶏硝化判定!P356&gt;鶏硝化判定!$P$6,鶏硝化モデル!G356,0)</f>
        <v>#N/A</v>
      </c>
      <c r="I356" s="16" t="e">
        <f t="shared" ca="1" si="22"/>
        <v>#N/A</v>
      </c>
      <c r="J356" s="16" t="e">
        <f t="shared" ca="1" si="23"/>
        <v>#N/A</v>
      </c>
      <c r="K356" s="16" t="e">
        <f t="shared" ca="1" si="21"/>
        <v>#N/A</v>
      </c>
    </row>
    <row r="357" spans="3:11" ht="13.5">
      <c r="C357" s="2">
        <v>343</v>
      </c>
      <c r="D357" s="26" t="str">
        <f>鶏モデル!D357</f>
        <v/>
      </c>
      <c r="E357" s="41" t="e">
        <f ca="1">鶏モデル!E357</f>
        <v>#N/A</v>
      </c>
      <c r="G357" s="3" t="e">
        <f t="shared" ca="1" si="20"/>
        <v>#N/A</v>
      </c>
      <c r="H357" s="3" t="e">
        <f ca="1">IF(鶏硝化判定!P357&gt;鶏硝化判定!$P$6,鶏硝化モデル!G357,0)</f>
        <v>#N/A</v>
      </c>
      <c r="I357" s="16" t="e">
        <f t="shared" ca="1" si="22"/>
        <v>#N/A</v>
      </c>
      <c r="J357" s="16" t="e">
        <f t="shared" ca="1" si="23"/>
        <v>#N/A</v>
      </c>
      <c r="K357" s="16" t="e">
        <f t="shared" ca="1" si="21"/>
        <v>#N/A</v>
      </c>
    </row>
    <row r="358" spans="3:11" ht="13.5">
      <c r="C358" s="2">
        <v>344</v>
      </c>
      <c r="D358" s="26" t="str">
        <f>鶏モデル!D358</f>
        <v/>
      </c>
      <c r="E358" s="41" t="e">
        <f ca="1">鶏モデル!E358</f>
        <v>#N/A</v>
      </c>
      <c r="G358" s="3" t="e">
        <f t="shared" ca="1" si="20"/>
        <v>#N/A</v>
      </c>
      <c r="H358" s="3" t="e">
        <f ca="1">IF(鶏硝化判定!P358&gt;鶏硝化判定!$P$6,鶏硝化モデル!G358,0)</f>
        <v>#N/A</v>
      </c>
      <c r="I358" s="16" t="e">
        <f t="shared" ca="1" si="22"/>
        <v>#N/A</v>
      </c>
      <c r="J358" s="16" t="e">
        <f t="shared" ca="1" si="23"/>
        <v>#N/A</v>
      </c>
      <c r="K358" s="16" t="e">
        <f t="shared" ca="1" si="21"/>
        <v>#N/A</v>
      </c>
    </row>
    <row r="359" spans="3:11" ht="13.5">
      <c r="C359" s="2">
        <v>345</v>
      </c>
      <c r="D359" s="26" t="str">
        <f>鶏モデル!D359</f>
        <v/>
      </c>
      <c r="E359" s="41" t="e">
        <f ca="1">鶏モデル!E359</f>
        <v>#N/A</v>
      </c>
      <c r="G359" s="3" t="e">
        <f t="shared" ca="1" si="20"/>
        <v>#N/A</v>
      </c>
      <c r="H359" s="3" t="e">
        <f ca="1">IF(鶏硝化判定!P359&gt;鶏硝化判定!$P$6,鶏硝化モデル!G359,0)</f>
        <v>#N/A</v>
      </c>
      <c r="I359" s="16" t="e">
        <f t="shared" ca="1" si="22"/>
        <v>#N/A</v>
      </c>
      <c r="J359" s="16" t="e">
        <f t="shared" ca="1" si="23"/>
        <v>#N/A</v>
      </c>
      <c r="K359" s="16" t="e">
        <f t="shared" ca="1" si="21"/>
        <v>#N/A</v>
      </c>
    </row>
    <row r="360" spans="3:11" ht="13.5">
      <c r="C360" s="2">
        <v>346</v>
      </c>
      <c r="D360" s="26" t="str">
        <f>鶏モデル!D360</f>
        <v/>
      </c>
      <c r="E360" s="41" t="e">
        <f ca="1">鶏モデル!E360</f>
        <v>#N/A</v>
      </c>
      <c r="G360" s="3" t="e">
        <f t="shared" ca="1" si="20"/>
        <v>#N/A</v>
      </c>
      <c r="H360" s="3" t="e">
        <f ca="1">IF(鶏硝化判定!P360&gt;鶏硝化判定!$P$6,鶏硝化モデル!G360,0)</f>
        <v>#N/A</v>
      </c>
      <c r="I360" s="16" t="e">
        <f t="shared" ca="1" si="22"/>
        <v>#N/A</v>
      </c>
      <c r="J360" s="16" t="e">
        <f t="shared" ca="1" si="23"/>
        <v>#N/A</v>
      </c>
      <c r="K360" s="16" t="e">
        <f t="shared" ca="1" si="21"/>
        <v>#N/A</v>
      </c>
    </row>
    <row r="361" spans="3:11" ht="13.5">
      <c r="C361" s="2">
        <v>347</v>
      </c>
      <c r="D361" s="26" t="str">
        <f>鶏モデル!D361</f>
        <v/>
      </c>
      <c r="E361" s="41" t="e">
        <f ca="1">鶏モデル!E361</f>
        <v>#N/A</v>
      </c>
      <c r="G361" s="3" t="e">
        <f t="shared" ca="1" si="20"/>
        <v>#N/A</v>
      </c>
      <c r="H361" s="3" t="e">
        <f ca="1">IF(鶏硝化判定!P361&gt;鶏硝化判定!$P$6,鶏硝化モデル!G361,0)</f>
        <v>#N/A</v>
      </c>
      <c r="I361" s="16" t="e">
        <f t="shared" ca="1" si="22"/>
        <v>#N/A</v>
      </c>
      <c r="J361" s="16" t="e">
        <f t="shared" ca="1" si="23"/>
        <v>#N/A</v>
      </c>
      <c r="K361" s="16" t="e">
        <f t="shared" ca="1" si="21"/>
        <v>#N/A</v>
      </c>
    </row>
    <row r="362" spans="3:11" ht="13.5">
      <c r="C362" s="2">
        <v>348</v>
      </c>
      <c r="D362" s="26" t="str">
        <f>鶏モデル!D362</f>
        <v/>
      </c>
      <c r="E362" s="41" t="e">
        <f ca="1">鶏モデル!E362</f>
        <v>#N/A</v>
      </c>
      <c r="G362" s="3" t="e">
        <f t="shared" ca="1" si="20"/>
        <v>#N/A</v>
      </c>
      <c r="H362" s="3" t="e">
        <f ca="1">IF(鶏硝化判定!P362&gt;鶏硝化判定!$P$6,鶏硝化モデル!G362,0)</f>
        <v>#N/A</v>
      </c>
      <c r="I362" s="16" t="e">
        <f t="shared" ca="1" si="22"/>
        <v>#N/A</v>
      </c>
      <c r="J362" s="16" t="e">
        <f t="shared" ca="1" si="23"/>
        <v>#N/A</v>
      </c>
      <c r="K362" s="16" t="e">
        <f t="shared" ca="1" si="21"/>
        <v>#N/A</v>
      </c>
    </row>
    <row r="363" spans="3:11" ht="13.5">
      <c r="C363" s="2">
        <v>349</v>
      </c>
      <c r="D363" s="26" t="str">
        <f>鶏モデル!D363</f>
        <v/>
      </c>
      <c r="E363" s="41" t="e">
        <f ca="1">鶏モデル!E363</f>
        <v>#N/A</v>
      </c>
      <c r="G363" s="3" t="e">
        <f t="shared" ca="1" si="20"/>
        <v>#N/A</v>
      </c>
      <c r="H363" s="3" t="e">
        <f ca="1">IF(鶏硝化判定!P363&gt;鶏硝化判定!$P$6,鶏硝化モデル!G363,0)</f>
        <v>#N/A</v>
      </c>
      <c r="I363" s="16" t="e">
        <f t="shared" ca="1" si="22"/>
        <v>#N/A</v>
      </c>
      <c r="J363" s="16" t="e">
        <f t="shared" ca="1" si="23"/>
        <v>#N/A</v>
      </c>
      <c r="K363" s="16" t="e">
        <f t="shared" ca="1" si="21"/>
        <v>#N/A</v>
      </c>
    </row>
    <row r="364" spans="3:11" ht="13.5">
      <c r="C364" s="2">
        <v>350</v>
      </c>
      <c r="D364" s="26" t="str">
        <f>鶏モデル!D364</f>
        <v/>
      </c>
      <c r="E364" s="41" t="e">
        <f ca="1">鶏モデル!E364</f>
        <v>#N/A</v>
      </c>
      <c r="G364" s="3" t="e">
        <f t="shared" ca="1" si="20"/>
        <v>#N/A</v>
      </c>
      <c r="H364" s="3" t="e">
        <f ca="1">IF(鶏硝化判定!P364&gt;鶏硝化判定!$P$6,鶏硝化モデル!G364,0)</f>
        <v>#N/A</v>
      </c>
      <c r="I364" s="16" t="e">
        <f t="shared" ca="1" si="22"/>
        <v>#N/A</v>
      </c>
      <c r="J364" s="16" t="e">
        <f t="shared" ca="1" si="23"/>
        <v>#N/A</v>
      </c>
      <c r="K364" s="16" t="e">
        <f t="shared" ca="1" si="21"/>
        <v>#N/A</v>
      </c>
    </row>
    <row r="365" spans="3:11" ht="13.5">
      <c r="C365" s="2">
        <v>351</v>
      </c>
      <c r="D365" s="26" t="str">
        <f>鶏モデル!D365</f>
        <v/>
      </c>
      <c r="E365" s="41" t="e">
        <f ca="1">鶏モデル!E365</f>
        <v>#N/A</v>
      </c>
      <c r="G365" s="3" t="e">
        <f t="shared" ca="1" si="20"/>
        <v>#N/A</v>
      </c>
      <c r="H365" s="3" t="e">
        <f ca="1">IF(鶏硝化判定!P365&gt;鶏硝化判定!$P$6,鶏硝化モデル!G365,0)</f>
        <v>#N/A</v>
      </c>
      <c r="I365" s="16" t="e">
        <f t="shared" ca="1" si="22"/>
        <v>#N/A</v>
      </c>
      <c r="J365" s="16" t="e">
        <f t="shared" ca="1" si="23"/>
        <v>#N/A</v>
      </c>
      <c r="K365" s="16" t="e">
        <f t="shared" ca="1" si="21"/>
        <v>#N/A</v>
      </c>
    </row>
    <row r="366" spans="3:11" ht="13.5">
      <c r="C366" s="2">
        <v>352</v>
      </c>
      <c r="D366" s="26" t="str">
        <f>鶏モデル!D366</f>
        <v/>
      </c>
      <c r="E366" s="41" t="e">
        <f ca="1">鶏モデル!E366</f>
        <v>#N/A</v>
      </c>
      <c r="G366" s="3" t="e">
        <f t="shared" ca="1" si="20"/>
        <v>#N/A</v>
      </c>
      <c r="H366" s="3" t="e">
        <f ca="1">IF(鶏硝化判定!P366&gt;鶏硝化判定!$P$6,鶏硝化モデル!G366,0)</f>
        <v>#N/A</v>
      </c>
      <c r="I366" s="16" t="e">
        <f t="shared" ca="1" si="22"/>
        <v>#N/A</v>
      </c>
      <c r="J366" s="16" t="e">
        <f t="shared" ca="1" si="23"/>
        <v>#N/A</v>
      </c>
      <c r="K366" s="16" t="e">
        <f t="shared" ca="1" si="21"/>
        <v>#N/A</v>
      </c>
    </row>
    <row r="367" spans="3:11" ht="13.5">
      <c r="C367" s="2">
        <v>353</v>
      </c>
      <c r="D367" s="26" t="str">
        <f>鶏モデル!D367</f>
        <v/>
      </c>
      <c r="E367" s="41" t="e">
        <f ca="1">鶏モデル!E367</f>
        <v>#N/A</v>
      </c>
      <c r="G367" s="3" t="e">
        <f t="shared" ca="1" si="20"/>
        <v>#N/A</v>
      </c>
      <c r="H367" s="3" t="e">
        <f ca="1">IF(鶏硝化判定!P367&gt;鶏硝化判定!$P$6,鶏硝化モデル!G367,0)</f>
        <v>#N/A</v>
      </c>
      <c r="I367" s="16" t="e">
        <f t="shared" ca="1" si="22"/>
        <v>#N/A</v>
      </c>
      <c r="J367" s="16" t="e">
        <f t="shared" ca="1" si="23"/>
        <v>#N/A</v>
      </c>
      <c r="K367" s="16" t="e">
        <f t="shared" ca="1" si="21"/>
        <v>#N/A</v>
      </c>
    </row>
    <row r="368" spans="3:11" ht="13.5">
      <c r="C368" s="2">
        <v>354</v>
      </c>
      <c r="D368" s="26" t="str">
        <f>鶏モデル!D368</f>
        <v/>
      </c>
      <c r="E368" s="41" t="e">
        <f ca="1">鶏モデル!E368</f>
        <v>#N/A</v>
      </c>
      <c r="G368" s="3" t="e">
        <f t="shared" ca="1" si="20"/>
        <v>#N/A</v>
      </c>
      <c r="H368" s="3" t="e">
        <f ca="1">IF(鶏硝化判定!P368&gt;鶏硝化判定!$P$6,鶏硝化モデル!G368,0)</f>
        <v>#N/A</v>
      </c>
      <c r="I368" s="16" t="e">
        <f t="shared" ca="1" si="22"/>
        <v>#N/A</v>
      </c>
      <c r="J368" s="16" t="e">
        <f t="shared" ca="1" si="23"/>
        <v>#N/A</v>
      </c>
      <c r="K368" s="16" t="e">
        <f t="shared" ca="1" si="21"/>
        <v>#N/A</v>
      </c>
    </row>
    <row r="369" spans="3:11" ht="13.5">
      <c r="C369" s="2">
        <v>355</v>
      </c>
      <c r="D369" s="26" t="str">
        <f>鶏モデル!D369</f>
        <v/>
      </c>
      <c r="E369" s="41" t="e">
        <f ca="1">鶏モデル!E369</f>
        <v>#N/A</v>
      </c>
      <c r="G369" s="3" t="e">
        <f t="shared" ca="1" si="20"/>
        <v>#N/A</v>
      </c>
      <c r="H369" s="3" t="e">
        <f ca="1">IF(鶏硝化判定!P369&gt;鶏硝化判定!$P$6,鶏硝化モデル!G369,0)</f>
        <v>#N/A</v>
      </c>
      <c r="I369" s="16" t="e">
        <f t="shared" ca="1" si="22"/>
        <v>#N/A</v>
      </c>
      <c r="J369" s="16" t="e">
        <f t="shared" ca="1" si="23"/>
        <v>#N/A</v>
      </c>
      <c r="K369" s="16" t="e">
        <f t="shared" ca="1" si="21"/>
        <v>#N/A</v>
      </c>
    </row>
    <row r="370" spans="3:11" ht="13.5">
      <c r="C370" s="2">
        <v>356</v>
      </c>
      <c r="D370" s="26" t="str">
        <f>鶏モデル!D370</f>
        <v/>
      </c>
      <c r="E370" s="41" t="e">
        <f ca="1">鶏モデル!E370</f>
        <v>#N/A</v>
      </c>
      <c r="G370" s="3" t="e">
        <f t="shared" ca="1" si="20"/>
        <v>#N/A</v>
      </c>
      <c r="H370" s="3" t="e">
        <f ca="1">IF(鶏硝化判定!P370&gt;鶏硝化判定!$P$6,鶏硝化モデル!G370,0)</f>
        <v>#N/A</v>
      </c>
      <c r="I370" s="16" t="e">
        <f t="shared" ca="1" si="22"/>
        <v>#N/A</v>
      </c>
      <c r="J370" s="16" t="e">
        <f t="shared" ca="1" si="23"/>
        <v>#N/A</v>
      </c>
      <c r="K370" s="16" t="e">
        <f t="shared" ca="1" si="21"/>
        <v>#N/A</v>
      </c>
    </row>
    <row r="371" spans="3:11" ht="13.5">
      <c r="C371" s="2">
        <v>357</v>
      </c>
      <c r="D371" s="26" t="str">
        <f>鶏モデル!D371</f>
        <v/>
      </c>
      <c r="E371" s="41" t="e">
        <f ca="1">鶏モデル!E371</f>
        <v>#N/A</v>
      </c>
      <c r="G371" s="3" t="e">
        <f t="shared" ca="1" si="20"/>
        <v>#N/A</v>
      </c>
      <c r="H371" s="3" t="e">
        <f ca="1">IF(鶏硝化判定!P371&gt;鶏硝化判定!$P$6,鶏硝化モデル!G371,0)</f>
        <v>#N/A</v>
      </c>
      <c r="I371" s="16" t="e">
        <f t="shared" ca="1" si="22"/>
        <v>#N/A</v>
      </c>
      <c r="J371" s="16" t="e">
        <f t="shared" ca="1" si="23"/>
        <v>#N/A</v>
      </c>
      <c r="K371" s="16" t="e">
        <f t="shared" ca="1" si="21"/>
        <v>#N/A</v>
      </c>
    </row>
    <row r="372" spans="3:11" ht="13.5">
      <c r="C372" s="2">
        <v>358</v>
      </c>
      <c r="D372" s="26" t="str">
        <f>鶏モデル!D372</f>
        <v/>
      </c>
      <c r="E372" s="41" t="e">
        <f ca="1">鶏モデル!E372</f>
        <v>#N/A</v>
      </c>
      <c r="G372" s="3" t="e">
        <f t="shared" ca="1" si="20"/>
        <v>#N/A</v>
      </c>
      <c r="H372" s="3" t="e">
        <f ca="1">IF(鶏硝化判定!P372&gt;鶏硝化判定!$P$6,鶏硝化モデル!G372,0)</f>
        <v>#N/A</v>
      </c>
      <c r="I372" s="16" t="e">
        <f t="shared" ca="1" si="22"/>
        <v>#N/A</v>
      </c>
      <c r="J372" s="16" t="e">
        <f t="shared" ca="1" si="23"/>
        <v>#N/A</v>
      </c>
      <c r="K372" s="16" t="e">
        <f t="shared" ca="1" si="21"/>
        <v>#N/A</v>
      </c>
    </row>
    <row r="373" spans="3:11" ht="13.5">
      <c r="C373" s="2">
        <v>359</v>
      </c>
      <c r="D373" s="26" t="str">
        <f>鶏モデル!D373</f>
        <v/>
      </c>
      <c r="E373" s="41" t="e">
        <f ca="1">鶏モデル!E373</f>
        <v>#N/A</v>
      </c>
      <c r="G373" s="3" t="e">
        <f t="shared" ca="1" si="20"/>
        <v>#N/A</v>
      </c>
      <c r="H373" s="3" t="e">
        <f ca="1">IF(鶏硝化判定!P373&gt;鶏硝化判定!$P$6,鶏硝化モデル!G373,0)</f>
        <v>#N/A</v>
      </c>
      <c r="I373" s="16" t="e">
        <f t="shared" ca="1" si="22"/>
        <v>#N/A</v>
      </c>
      <c r="J373" s="16" t="e">
        <f t="shared" ca="1" si="23"/>
        <v>#N/A</v>
      </c>
      <c r="K373" s="16" t="e">
        <f t="shared" ca="1" si="21"/>
        <v>#N/A</v>
      </c>
    </row>
    <row r="374" spans="3:11" ht="13.5">
      <c r="C374" s="2">
        <v>360</v>
      </c>
      <c r="D374" s="26" t="str">
        <f>鶏モデル!D374</f>
        <v/>
      </c>
      <c r="E374" s="41" t="e">
        <f ca="1">鶏モデル!E374</f>
        <v>#N/A</v>
      </c>
      <c r="G374" s="3" t="e">
        <f t="shared" ca="1" si="20"/>
        <v>#N/A</v>
      </c>
      <c r="H374" s="3" t="e">
        <f ca="1">IF(鶏硝化判定!P374&gt;鶏硝化判定!$P$6,鶏硝化モデル!G374,0)</f>
        <v>#N/A</v>
      </c>
      <c r="I374" s="16" t="e">
        <f t="shared" ca="1" si="22"/>
        <v>#N/A</v>
      </c>
      <c r="J374" s="16" t="e">
        <f t="shared" ca="1" si="23"/>
        <v>#N/A</v>
      </c>
      <c r="K374" s="16" t="e">
        <f t="shared" ca="1" si="21"/>
        <v>#N/A</v>
      </c>
    </row>
    <row r="375" spans="3:11" ht="13.5">
      <c r="C375" s="2">
        <v>361</v>
      </c>
      <c r="D375" s="26" t="str">
        <f>鶏モデル!D375</f>
        <v/>
      </c>
      <c r="E375" s="41" t="e">
        <f ca="1">鶏モデル!E375</f>
        <v>#N/A</v>
      </c>
      <c r="G375" s="3" t="e">
        <f t="shared" ca="1" si="20"/>
        <v>#N/A</v>
      </c>
      <c r="H375" s="3" t="e">
        <f ca="1">IF(鶏硝化判定!P375&gt;鶏硝化判定!$P$6,鶏硝化モデル!G375,0)</f>
        <v>#N/A</v>
      </c>
      <c r="I375" s="16" t="e">
        <f t="shared" ca="1" si="22"/>
        <v>#N/A</v>
      </c>
      <c r="J375" s="16" t="e">
        <f t="shared" ca="1" si="23"/>
        <v>#N/A</v>
      </c>
      <c r="K375" s="16" t="e">
        <f t="shared" ca="1" si="21"/>
        <v>#N/A</v>
      </c>
    </row>
    <row r="376" spans="3:11" ht="13.5">
      <c r="C376" s="2">
        <v>362</v>
      </c>
      <c r="D376" s="26" t="str">
        <f>鶏モデル!D376</f>
        <v/>
      </c>
      <c r="E376" s="41" t="e">
        <f ca="1">鶏モデル!E376</f>
        <v>#N/A</v>
      </c>
      <c r="G376" s="3" t="e">
        <f t="shared" ca="1" si="20"/>
        <v>#N/A</v>
      </c>
      <c r="H376" s="3" t="e">
        <f ca="1">IF(鶏硝化判定!P376&gt;鶏硝化判定!$P$6,鶏硝化モデル!G376,0)</f>
        <v>#N/A</v>
      </c>
      <c r="I376" s="16" t="e">
        <f t="shared" ca="1" si="22"/>
        <v>#N/A</v>
      </c>
      <c r="J376" s="16" t="e">
        <f t="shared" ca="1" si="23"/>
        <v>#N/A</v>
      </c>
      <c r="K376" s="16" t="e">
        <f t="shared" ca="1" si="21"/>
        <v>#N/A</v>
      </c>
    </row>
    <row r="377" spans="3:11" ht="13.5">
      <c r="C377" s="2">
        <v>363</v>
      </c>
      <c r="D377" s="26" t="str">
        <f>鶏モデル!D377</f>
        <v/>
      </c>
      <c r="E377" s="41" t="e">
        <f ca="1">鶏モデル!E377</f>
        <v>#N/A</v>
      </c>
      <c r="G377" s="3" t="e">
        <f t="shared" ca="1" si="20"/>
        <v>#N/A</v>
      </c>
      <c r="H377" s="3" t="e">
        <f ca="1">IF(鶏硝化判定!P377&gt;鶏硝化判定!$P$6,鶏硝化モデル!G377,0)</f>
        <v>#N/A</v>
      </c>
      <c r="I377" s="16" t="e">
        <f t="shared" ca="1" si="22"/>
        <v>#N/A</v>
      </c>
      <c r="J377" s="16" t="e">
        <f t="shared" ca="1" si="23"/>
        <v>#N/A</v>
      </c>
      <c r="K377" s="16" t="e">
        <f t="shared" ca="1" si="21"/>
        <v>#N/A</v>
      </c>
    </row>
    <row r="378" spans="3:11" ht="13.5">
      <c r="C378" s="2">
        <v>364</v>
      </c>
      <c r="D378" s="26" t="str">
        <f>鶏モデル!D378</f>
        <v/>
      </c>
      <c r="E378" s="41" t="e">
        <f ca="1">鶏モデル!E378</f>
        <v>#N/A</v>
      </c>
      <c r="G378" s="3" t="e">
        <f t="shared" ca="1" si="20"/>
        <v>#N/A</v>
      </c>
      <c r="H378" s="3" t="e">
        <f ca="1">IF(鶏硝化判定!P378&gt;鶏硝化判定!$P$6,鶏硝化モデル!G378,0)</f>
        <v>#N/A</v>
      </c>
      <c r="I378" s="16" t="e">
        <f t="shared" ca="1" si="22"/>
        <v>#N/A</v>
      </c>
      <c r="J378" s="16" t="e">
        <f t="shared" ca="1" si="23"/>
        <v>#N/A</v>
      </c>
      <c r="K378" s="16" t="e">
        <f t="shared" ca="1" si="21"/>
        <v>#N/A</v>
      </c>
    </row>
    <row r="379" spans="3:11" ht="13.5">
      <c r="C379" s="2">
        <v>365</v>
      </c>
      <c r="D379" s="26" t="str">
        <f>鶏モデル!D379</f>
        <v/>
      </c>
      <c r="E379" s="41" t="e">
        <f ca="1">鶏モデル!E379</f>
        <v>#N/A</v>
      </c>
      <c r="G379" s="3" t="e">
        <f t="shared" ca="1" si="20"/>
        <v>#N/A</v>
      </c>
      <c r="H379" s="3" t="e">
        <f ca="1">IF(鶏硝化判定!P379&gt;鶏硝化判定!$P$6,鶏硝化モデル!G379,0)</f>
        <v>#N/A</v>
      </c>
      <c r="I379" s="16" t="e">
        <f t="shared" ca="1" si="22"/>
        <v>#N/A</v>
      </c>
      <c r="J379" s="16" t="e">
        <f t="shared" ca="1" si="23"/>
        <v>#N/A</v>
      </c>
      <c r="K379" s="16" t="e">
        <f t="shared" ca="1" si="21"/>
        <v>#N/A</v>
      </c>
    </row>
    <row r="380" spans="3:11" ht="13.5">
      <c r="C380" s="2">
        <v>366</v>
      </c>
      <c r="D380" s="26" t="str">
        <f>鶏モデル!D380</f>
        <v/>
      </c>
      <c r="E380" s="41" t="e">
        <f ca="1">鶏モデル!E380</f>
        <v>#N/A</v>
      </c>
      <c r="G380" s="3" t="e">
        <f t="shared" ca="1" si="20"/>
        <v>#N/A</v>
      </c>
      <c r="H380" s="3" t="e">
        <f ca="1">IF(鶏硝化判定!P380&gt;鶏硝化判定!$P$6,鶏硝化モデル!G380,0)</f>
        <v>#N/A</v>
      </c>
      <c r="I380" s="16" t="e">
        <f t="shared" ca="1" si="22"/>
        <v>#N/A</v>
      </c>
      <c r="J380" s="16" t="e">
        <f t="shared" ca="1" si="23"/>
        <v>#N/A</v>
      </c>
      <c r="K380" s="16" t="e">
        <f t="shared" ca="1" si="21"/>
        <v>#N/A</v>
      </c>
    </row>
    <row r="381" spans="3:11" ht="13.5">
      <c r="C381" s="2">
        <v>367</v>
      </c>
      <c r="D381" s="26" t="str">
        <f>鶏モデル!D381</f>
        <v/>
      </c>
      <c r="E381" s="41" t="e">
        <f ca="1">鶏モデル!E381</f>
        <v>#N/A</v>
      </c>
      <c r="G381" s="3" t="e">
        <f t="shared" ca="1" si="20"/>
        <v>#N/A</v>
      </c>
      <c r="H381" s="3" t="e">
        <f ca="1">IF(鶏硝化判定!P381&gt;鶏硝化判定!$P$6,鶏硝化モデル!G381,0)</f>
        <v>#N/A</v>
      </c>
      <c r="I381" s="16" t="e">
        <f t="shared" ca="1" si="22"/>
        <v>#N/A</v>
      </c>
      <c r="J381" s="16" t="e">
        <f t="shared" ca="1" si="23"/>
        <v>#N/A</v>
      </c>
      <c r="K381" s="16" t="e">
        <f t="shared" ca="1" si="21"/>
        <v>#N/A</v>
      </c>
    </row>
    <row r="382" spans="3:11" ht="13.5">
      <c r="C382" s="2">
        <v>368</v>
      </c>
      <c r="D382" s="26" t="str">
        <f>鶏モデル!D382</f>
        <v/>
      </c>
      <c r="E382" s="41" t="e">
        <f ca="1">鶏モデル!E382</f>
        <v>#N/A</v>
      </c>
      <c r="G382" s="3" t="e">
        <f t="shared" ca="1" si="20"/>
        <v>#N/A</v>
      </c>
      <c r="H382" s="3" t="e">
        <f ca="1">IF(鶏硝化判定!P382&gt;鶏硝化判定!$P$6,鶏硝化モデル!G382,0)</f>
        <v>#N/A</v>
      </c>
      <c r="I382" s="16" t="e">
        <f t="shared" ca="1" si="22"/>
        <v>#N/A</v>
      </c>
      <c r="J382" s="16" t="e">
        <f t="shared" ca="1" si="23"/>
        <v>#N/A</v>
      </c>
      <c r="K382" s="16" t="e">
        <f t="shared" ca="1" si="21"/>
        <v>#N/A</v>
      </c>
    </row>
    <row r="383" spans="3:11" ht="13.5">
      <c r="C383" s="2">
        <v>369</v>
      </c>
      <c r="D383" s="26" t="str">
        <f>鶏モデル!D383</f>
        <v/>
      </c>
      <c r="E383" s="41" t="e">
        <f ca="1">鶏モデル!E383</f>
        <v>#N/A</v>
      </c>
      <c r="G383" s="3" t="e">
        <f t="shared" ca="1" si="20"/>
        <v>#N/A</v>
      </c>
      <c r="H383" s="3" t="e">
        <f ca="1">IF(鶏硝化判定!P383&gt;鶏硝化判定!$P$6,鶏硝化モデル!G383,0)</f>
        <v>#N/A</v>
      </c>
      <c r="I383" s="16" t="e">
        <f t="shared" ca="1" si="22"/>
        <v>#N/A</v>
      </c>
      <c r="J383" s="16" t="e">
        <f t="shared" ca="1" si="23"/>
        <v>#N/A</v>
      </c>
      <c r="K383" s="16" t="e">
        <f t="shared" ca="1" si="21"/>
        <v>#N/A</v>
      </c>
    </row>
    <row r="384" spans="3:11" ht="13.5">
      <c r="C384" s="2">
        <v>370</v>
      </c>
      <c r="D384" s="26" t="str">
        <f>鶏モデル!D384</f>
        <v/>
      </c>
      <c r="E384" s="41" t="e">
        <f ca="1">鶏モデル!E384</f>
        <v>#N/A</v>
      </c>
      <c r="G384" s="3" t="e">
        <f t="shared" ca="1" si="20"/>
        <v>#N/A</v>
      </c>
      <c r="H384" s="3" t="e">
        <f ca="1">IF(鶏硝化判定!P384&gt;鶏硝化判定!$P$6,鶏硝化モデル!G384,0)</f>
        <v>#N/A</v>
      </c>
      <c r="I384" s="16" t="e">
        <f t="shared" ca="1" si="22"/>
        <v>#N/A</v>
      </c>
      <c r="J384" s="16" t="e">
        <f t="shared" ca="1" si="23"/>
        <v>#N/A</v>
      </c>
      <c r="K384" s="16" t="e">
        <f t="shared" ca="1" si="21"/>
        <v>#N/A</v>
      </c>
    </row>
    <row r="385" spans="3:11" ht="13.5">
      <c r="C385" s="2">
        <v>371</v>
      </c>
      <c r="D385" s="26" t="str">
        <f>鶏モデル!D385</f>
        <v/>
      </c>
      <c r="E385" s="41" t="e">
        <f ca="1">鶏モデル!E385</f>
        <v>#N/A</v>
      </c>
      <c r="G385" s="3" t="e">
        <f t="shared" ca="1" si="20"/>
        <v>#N/A</v>
      </c>
      <c r="H385" s="3" t="e">
        <f ca="1">IF(鶏硝化判定!P385&gt;鶏硝化判定!$P$6,鶏硝化モデル!G385,0)</f>
        <v>#N/A</v>
      </c>
      <c r="I385" s="16" t="e">
        <f t="shared" ca="1" si="22"/>
        <v>#N/A</v>
      </c>
      <c r="J385" s="16" t="e">
        <f t="shared" ca="1" si="23"/>
        <v>#N/A</v>
      </c>
      <c r="K385" s="16" t="e">
        <f t="shared" ca="1" si="21"/>
        <v>#N/A</v>
      </c>
    </row>
    <row r="386" spans="3:11" ht="13.5">
      <c r="C386" s="2">
        <v>372</v>
      </c>
      <c r="D386" s="26" t="str">
        <f>鶏モデル!D386</f>
        <v/>
      </c>
      <c r="E386" s="41" t="e">
        <f ca="1">鶏モデル!E386</f>
        <v>#N/A</v>
      </c>
      <c r="G386" s="3" t="e">
        <f t="shared" ca="1" si="20"/>
        <v>#N/A</v>
      </c>
      <c r="H386" s="3" t="e">
        <f ca="1">IF(鶏硝化判定!P386&gt;鶏硝化判定!$P$6,鶏硝化モデル!G386,0)</f>
        <v>#N/A</v>
      </c>
      <c r="I386" s="16" t="e">
        <f t="shared" ca="1" si="22"/>
        <v>#N/A</v>
      </c>
      <c r="J386" s="16" t="e">
        <f t="shared" ca="1" si="23"/>
        <v>#N/A</v>
      </c>
      <c r="K386" s="16" t="e">
        <f t="shared" ca="1" si="21"/>
        <v>#N/A</v>
      </c>
    </row>
    <row r="387" spans="3:11" ht="13.5">
      <c r="C387" s="2">
        <v>373</v>
      </c>
      <c r="D387" s="26" t="str">
        <f>鶏モデル!D387</f>
        <v/>
      </c>
      <c r="E387" s="41" t="e">
        <f ca="1">鶏モデル!E387</f>
        <v>#N/A</v>
      </c>
      <c r="G387" s="3" t="e">
        <f t="shared" ca="1" si="20"/>
        <v>#N/A</v>
      </c>
      <c r="H387" s="3" t="e">
        <f ca="1">IF(鶏硝化判定!P387&gt;鶏硝化判定!$P$6,鶏硝化モデル!G387,0)</f>
        <v>#N/A</v>
      </c>
      <c r="I387" s="16" t="e">
        <f t="shared" ca="1" si="22"/>
        <v>#N/A</v>
      </c>
      <c r="J387" s="16" t="e">
        <f t="shared" ca="1" si="23"/>
        <v>#N/A</v>
      </c>
      <c r="K387" s="16" t="e">
        <f t="shared" ca="1" si="21"/>
        <v>#N/A</v>
      </c>
    </row>
    <row r="388" spans="3:11" ht="13.5">
      <c r="C388" s="2">
        <v>374</v>
      </c>
      <c r="D388" s="26" t="str">
        <f>鶏モデル!D388</f>
        <v/>
      </c>
      <c r="E388" s="41" t="e">
        <f ca="1">鶏モデル!E388</f>
        <v>#N/A</v>
      </c>
      <c r="G388" s="3" t="e">
        <f t="shared" ca="1" si="20"/>
        <v>#N/A</v>
      </c>
      <c r="H388" s="3" t="e">
        <f ca="1">IF(鶏硝化判定!P388&gt;鶏硝化判定!$P$6,鶏硝化モデル!G388,0)</f>
        <v>#N/A</v>
      </c>
      <c r="I388" s="16" t="e">
        <f t="shared" ca="1" si="22"/>
        <v>#N/A</v>
      </c>
      <c r="J388" s="16" t="e">
        <f t="shared" ca="1" si="23"/>
        <v>#N/A</v>
      </c>
      <c r="K388" s="16" t="e">
        <f t="shared" ca="1" si="21"/>
        <v>#N/A</v>
      </c>
    </row>
    <row r="389" spans="3:11" ht="13.5">
      <c r="C389" s="2">
        <v>375</v>
      </c>
      <c r="D389" s="26" t="str">
        <f>鶏モデル!D389</f>
        <v/>
      </c>
      <c r="E389" s="41" t="e">
        <f ca="1">鶏モデル!E389</f>
        <v>#N/A</v>
      </c>
      <c r="G389" s="3" t="e">
        <f t="shared" ca="1" si="20"/>
        <v>#N/A</v>
      </c>
      <c r="H389" s="3" t="e">
        <f ca="1">IF(鶏硝化判定!P389&gt;鶏硝化判定!$P$6,鶏硝化モデル!G389,0)</f>
        <v>#N/A</v>
      </c>
      <c r="I389" s="16" t="e">
        <f t="shared" ca="1" si="22"/>
        <v>#N/A</v>
      </c>
      <c r="J389" s="16" t="e">
        <f t="shared" ca="1" si="23"/>
        <v>#N/A</v>
      </c>
      <c r="K389" s="16" t="e">
        <f t="shared" ca="1" si="21"/>
        <v>#N/A</v>
      </c>
    </row>
    <row r="390" spans="3:11" ht="13.5">
      <c r="C390" s="2">
        <v>376</v>
      </c>
      <c r="D390" s="26" t="str">
        <f>鶏モデル!D390</f>
        <v/>
      </c>
      <c r="E390" s="41" t="e">
        <f ca="1">鶏モデル!E390</f>
        <v>#N/A</v>
      </c>
      <c r="G390" s="3" t="e">
        <f t="shared" ca="1" si="20"/>
        <v>#N/A</v>
      </c>
      <c r="H390" s="3" t="e">
        <f ca="1">IF(鶏硝化判定!P390&gt;鶏硝化判定!$P$6,鶏硝化モデル!G390,0)</f>
        <v>#N/A</v>
      </c>
      <c r="I390" s="16" t="e">
        <f t="shared" ca="1" si="22"/>
        <v>#N/A</v>
      </c>
      <c r="J390" s="16" t="e">
        <f t="shared" ca="1" si="23"/>
        <v>#N/A</v>
      </c>
      <c r="K390" s="16" t="e">
        <f t="shared" ca="1" si="21"/>
        <v>#N/A</v>
      </c>
    </row>
    <row r="391" spans="3:11" ht="13.5">
      <c r="C391" s="2">
        <v>377</v>
      </c>
      <c r="D391" s="26" t="str">
        <f>鶏モデル!D391</f>
        <v/>
      </c>
      <c r="E391" s="41" t="e">
        <f ca="1">鶏モデル!E391</f>
        <v>#N/A</v>
      </c>
      <c r="G391" s="3" t="e">
        <f t="shared" ca="1" si="20"/>
        <v>#N/A</v>
      </c>
      <c r="H391" s="3" t="e">
        <f ca="1">IF(鶏硝化判定!P391&gt;鶏硝化判定!$P$6,鶏硝化モデル!G391,0)</f>
        <v>#N/A</v>
      </c>
      <c r="I391" s="16" t="e">
        <f t="shared" ca="1" si="22"/>
        <v>#N/A</v>
      </c>
      <c r="J391" s="16" t="e">
        <f t="shared" ca="1" si="23"/>
        <v>#N/A</v>
      </c>
      <c r="K391" s="16" t="e">
        <f t="shared" ca="1" si="21"/>
        <v>#N/A</v>
      </c>
    </row>
    <row r="392" spans="3:11" ht="13.5">
      <c r="C392" s="2">
        <v>378</v>
      </c>
      <c r="D392" s="26" t="str">
        <f>鶏モデル!D392</f>
        <v/>
      </c>
      <c r="E392" s="41" t="e">
        <f ca="1">鶏モデル!E392</f>
        <v>#N/A</v>
      </c>
      <c r="G392" s="3" t="e">
        <f t="shared" ca="1" si="20"/>
        <v>#N/A</v>
      </c>
      <c r="H392" s="3" t="e">
        <f ca="1">IF(鶏硝化判定!P392&gt;鶏硝化判定!$P$6,鶏硝化モデル!G392,0)</f>
        <v>#N/A</v>
      </c>
      <c r="I392" s="16" t="e">
        <f t="shared" ca="1" si="22"/>
        <v>#N/A</v>
      </c>
      <c r="J392" s="16" t="e">
        <f t="shared" ca="1" si="23"/>
        <v>#N/A</v>
      </c>
      <c r="K392" s="16" t="e">
        <f t="shared" ca="1" si="21"/>
        <v>#N/A</v>
      </c>
    </row>
    <row r="393" spans="3:11" ht="13.5">
      <c r="C393" s="2">
        <v>379</v>
      </c>
      <c r="D393" s="26" t="str">
        <f>鶏モデル!D393</f>
        <v/>
      </c>
      <c r="E393" s="41" t="e">
        <f ca="1">鶏モデル!E393</f>
        <v>#N/A</v>
      </c>
      <c r="G393" s="3" t="e">
        <f t="shared" ca="1" si="20"/>
        <v>#N/A</v>
      </c>
      <c r="H393" s="3" t="e">
        <f ca="1">IF(鶏硝化判定!P393&gt;鶏硝化判定!$P$6,鶏硝化モデル!G393,0)</f>
        <v>#N/A</v>
      </c>
      <c r="I393" s="16" t="e">
        <f t="shared" ca="1" si="22"/>
        <v>#N/A</v>
      </c>
      <c r="J393" s="16" t="e">
        <f t="shared" ca="1" si="23"/>
        <v>#N/A</v>
      </c>
      <c r="K393" s="16" t="e">
        <f t="shared" ca="1" si="21"/>
        <v>#N/A</v>
      </c>
    </row>
    <row r="394" spans="3:11" ht="13.5">
      <c r="C394" s="2">
        <v>380</v>
      </c>
      <c r="D394" s="26" t="str">
        <f>鶏モデル!D394</f>
        <v/>
      </c>
      <c r="E394" s="41" t="e">
        <f ca="1">鶏モデル!E394</f>
        <v>#N/A</v>
      </c>
      <c r="G394" s="3" t="e">
        <f t="shared" ca="1" si="20"/>
        <v>#N/A</v>
      </c>
      <c r="H394" s="3" t="e">
        <f ca="1">IF(鶏硝化判定!P394&gt;鶏硝化判定!$P$6,鶏硝化モデル!G394,0)</f>
        <v>#N/A</v>
      </c>
      <c r="I394" s="16" t="e">
        <f t="shared" ca="1" si="22"/>
        <v>#N/A</v>
      </c>
      <c r="J394" s="16" t="e">
        <f t="shared" ca="1" si="23"/>
        <v>#N/A</v>
      </c>
      <c r="K394" s="16" t="e">
        <f t="shared" ca="1" si="21"/>
        <v>#N/A</v>
      </c>
    </row>
    <row r="395" spans="3:11" ht="13.5">
      <c r="C395" s="2">
        <v>381</v>
      </c>
      <c r="D395" s="26" t="str">
        <f>鶏モデル!D395</f>
        <v/>
      </c>
      <c r="E395" s="41" t="e">
        <f ca="1">鶏モデル!E395</f>
        <v>#N/A</v>
      </c>
      <c r="G395" s="3" t="e">
        <f t="shared" ca="1" si="20"/>
        <v>#N/A</v>
      </c>
      <c r="H395" s="3" t="e">
        <f ca="1">IF(鶏硝化判定!P395&gt;鶏硝化判定!$P$6,鶏硝化モデル!G395,0)</f>
        <v>#N/A</v>
      </c>
      <c r="I395" s="16" t="e">
        <f t="shared" ca="1" si="22"/>
        <v>#N/A</v>
      </c>
      <c r="J395" s="16" t="e">
        <f t="shared" ca="1" si="23"/>
        <v>#N/A</v>
      </c>
      <c r="K395" s="16" t="e">
        <f t="shared" ca="1" si="21"/>
        <v>#N/A</v>
      </c>
    </row>
    <row r="396" spans="3:11" ht="13.5">
      <c r="C396" s="2">
        <v>382</v>
      </c>
      <c r="D396" s="26" t="str">
        <f>鶏モデル!D396</f>
        <v/>
      </c>
      <c r="E396" s="41" t="e">
        <f ca="1">鶏モデル!E396</f>
        <v>#N/A</v>
      </c>
      <c r="G396" s="3" t="e">
        <f t="shared" ca="1" si="20"/>
        <v>#N/A</v>
      </c>
      <c r="H396" s="3" t="e">
        <f ca="1">IF(鶏硝化判定!P396&gt;鶏硝化判定!$P$6,鶏硝化モデル!G396,0)</f>
        <v>#N/A</v>
      </c>
      <c r="I396" s="16" t="e">
        <f t="shared" ca="1" si="22"/>
        <v>#N/A</v>
      </c>
      <c r="J396" s="16" t="e">
        <f t="shared" ca="1" si="23"/>
        <v>#N/A</v>
      </c>
      <c r="K396" s="16" t="e">
        <f t="shared" ca="1" si="21"/>
        <v>#N/A</v>
      </c>
    </row>
    <row r="397" spans="3:11" ht="13.5">
      <c r="C397" s="2">
        <v>383</v>
      </c>
      <c r="D397" s="26" t="str">
        <f>鶏モデル!D397</f>
        <v/>
      </c>
      <c r="E397" s="41" t="e">
        <f ca="1">鶏モデル!E397</f>
        <v>#N/A</v>
      </c>
      <c r="G397" s="3" t="e">
        <f t="shared" ca="1" si="20"/>
        <v>#N/A</v>
      </c>
      <c r="H397" s="3" t="e">
        <f ca="1">IF(鶏硝化判定!P397&gt;鶏硝化判定!$P$6,鶏硝化モデル!G397,0)</f>
        <v>#N/A</v>
      </c>
      <c r="I397" s="16" t="e">
        <f t="shared" ca="1" si="22"/>
        <v>#N/A</v>
      </c>
      <c r="J397" s="16" t="e">
        <f t="shared" ca="1" si="23"/>
        <v>#N/A</v>
      </c>
      <c r="K397" s="16" t="e">
        <f t="shared" ca="1" si="21"/>
        <v>#N/A</v>
      </c>
    </row>
    <row r="398" spans="3:11" ht="13.5">
      <c r="C398" s="2">
        <v>384</v>
      </c>
      <c r="D398" s="26" t="str">
        <f>鶏モデル!D398</f>
        <v/>
      </c>
      <c r="E398" s="41" t="e">
        <f ca="1">鶏モデル!E398</f>
        <v>#N/A</v>
      </c>
      <c r="G398" s="3" t="e">
        <f t="shared" ca="1" si="20"/>
        <v>#N/A</v>
      </c>
      <c r="H398" s="3" t="e">
        <f ca="1">IF(鶏硝化判定!P398&gt;鶏硝化判定!$P$6,鶏硝化モデル!G398,0)</f>
        <v>#N/A</v>
      </c>
      <c r="I398" s="16" t="e">
        <f t="shared" ca="1" si="22"/>
        <v>#N/A</v>
      </c>
      <c r="J398" s="16" t="e">
        <f t="shared" ca="1" si="23"/>
        <v>#N/A</v>
      </c>
      <c r="K398" s="16" t="e">
        <f t="shared" ca="1" si="21"/>
        <v>#N/A</v>
      </c>
    </row>
    <row r="399" spans="3:11" ht="13.5">
      <c r="C399" s="2">
        <v>385</v>
      </c>
      <c r="D399" s="26" t="str">
        <f>鶏モデル!D399</f>
        <v/>
      </c>
      <c r="E399" s="41" t="e">
        <f ca="1">鶏モデル!E399</f>
        <v>#N/A</v>
      </c>
      <c r="G399" s="3" t="e">
        <f t="shared" ref="G399:G462" ca="1" si="24">EXP($B$3*(E399-25)/(1.987*(273+E399)*298))</f>
        <v>#N/A</v>
      </c>
      <c r="H399" s="3" t="e">
        <f ca="1">IF(鶏硝化判定!P399&gt;鶏硝化判定!$P$6,鶏硝化モデル!G399,0)</f>
        <v>#N/A</v>
      </c>
      <c r="I399" s="16" t="e">
        <f t="shared" ca="1" si="22"/>
        <v>#N/A</v>
      </c>
      <c r="J399" s="16" t="e">
        <f t="shared" ca="1" si="23"/>
        <v>#N/A</v>
      </c>
      <c r="K399" s="16" t="e">
        <f t="shared" ref="K399:K462" ca="1" si="25">J399*2</f>
        <v>#N/A</v>
      </c>
    </row>
    <row r="400" spans="3:11" ht="13.5">
      <c r="C400" s="2">
        <v>386</v>
      </c>
      <c r="D400" s="26" t="str">
        <f>鶏モデル!D400</f>
        <v/>
      </c>
      <c r="E400" s="41" t="e">
        <f ca="1">鶏モデル!E400</f>
        <v>#N/A</v>
      </c>
      <c r="G400" s="3" t="e">
        <f t="shared" ca="1" si="24"/>
        <v>#N/A</v>
      </c>
      <c r="H400" s="3" t="e">
        <f ca="1">IF(鶏硝化判定!P400&gt;鶏硝化判定!$P$6,鶏硝化モデル!G400,0)</f>
        <v>#N/A</v>
      </c>
      <c r="I400" s="16" t="e">
        <f t="shared" ref="I400:I463" ca="1" si="26">I399+H399</f>
        <v>#N/A</v>
      </c>
      <c r="J400" s="16" t="e">
        <f t="shared" ref="J400:J463" ca="1" si="27">I400*$B$4</f>
        <v>#N/A</v>
      </c>
      <c r="K400" s="16" t="e">
        <f t="shared" ca="1" si="25"/>
        <v>#N/A</v>
      </c>
    </row>
    <row r="401" spans="3:11" ht="13.5">
      <c r="C401" s="2">
        <v>387</v>
      </c>
      <c r="D401" s="26" t="str">
        <f>鶏モデル!D401</f>
        <v/>
      </c>
      <c r="E401" s="41" t="e">
        <f ca="1">鶏モデル!E401</f>
        <v>#N/A</v>
      </c>
      <c r="G401" s="3" t="e">
        <f t="shared" ca="1" si="24"/>
        <v>#N/A</v>
      </c>
      <c r="H401" s="3" t="e">
        <f ca="1">IF(鶏硝化判定!P401&gt;鶏硝化判定!$P$6,鶏硝化モデル!G401,0)</f>
        <v>#N/A</v>
      </c>
      <c r="I401" s="16" t="e">
        <f t="shared" ca="1" si="26"/>
        <v>#N/A</v>
      </c>
      <c r="J401" s="16" t="e">
        <f t="shared" ca="1" si="27"/>
        <v>#N/A</v>
      </c>
      <c r="K401" s="16" t="e">
        <f t="shared" ca="1" si="25"/>
        <v>#N/A</v>
      </c>
    </row>
    <row r="402" spans="3:11" ht="13.5">
      <c r="C402" s="2">
        <v>388</v>
      </c>
      <c r="D402" s="26" t="str">
        <f>鶏モデル!D402</f>
        <v/>
      </c>
      <c r="E402" s="41" t="e">
        <f ca="1">鶏モデル!E402</f>
        <v>#N/A</v>
      </c>
      <c r="G402" s="3" t="e">
        <f t="shared" ca="1" si="24"/>
        <v>#N/A</v>
      </c>
      <c r="H402" s="3" t="e">
        <f ca="1">IF(鶏硝化判定!P402&gt;鶏硝化判定!$P$6,鶏硝化モデル!G402,0)</f>
        <v>#N/A</v>
      </c>
      <c r="I402" s="16" t="e">
        <f t="shared" ca="1" si="26"/>
        <v>#N/A</v>
      </c>
      <c r="J402" s="16" t="e">
        <f t="shared" ca="1" si="27"/>
        <v>#N/A</v>
      </c>
      <c r="K402" s="16" t="e">
        <f t="shared" ca="1" si="25"/>
        <v>#N/A</v>
      </c>
    </row>
    <row r="403" spans="3:11" ht="13.5">
      <c r="C403" s="2">
        <v>389</v>
      </c>
      <c r="D403" s="26" t="str">
        <f>鶏モデル!D403</f>
        <v/>
      </c>
      <c r="E403" s="41" t="e">
        <f ca="1">鶏モデル!E403</f>
        <v>#N/A</v>
      </c>
      <c r="G403" s="3" t="e">
        <f t="shared" ca="1" si="24"/>
        <v>#N/A</v>
      </c>
      <c r="H403" s="3" t="e">
        <f ca="1">IF(鶏硝化判定!P403&gt;鶏硝化判定!$P$6,鶏硝化モデル!G403,0)</f>
        <v>#N/A</v>
      </c>
      <c r="I403" s="16" t="e">
        <f t="shared" ca="1" si="26"/>
        <v>#N/A</v>
      </c>
      <c r="J403" s="16" t="e">
        <f t="shared" ca="1" si="27"/>
        <v>#N/A</v>
      </c>
      <c r="K403" s="16" t="e">
        <f t="shared" ca="1" si="25"/>
        <v>#N/A</v>
      </c>
    </row>
    <row r="404" spans="3:11" ht="13.5">
      <c r="C404" s="2">
        <v>390</v>
      </c>
      <c r="D404" s="26" t="str">
        <f>鶏モデル!D404</f>
        <v/>
      </c>
      <c r="E404" s="41" t="e">
        <f ca="1">鶏モデル!E404</f>
        <v>#N/A</v>
      </c>
      <c r="G404" s="3" t="e">
        <f t="shared" ca="1" si="24"/>
        <v>#N/A</v>
      </c>
      <c r="H404" s="3" t="e">
        <f ca="1">IF(鶏硝化判定!P404&gt;鶏硝化判定!$P$6,鶏硝化モデル!G404,0)</f>
        <v>#N/A</v>
      </c>
      <c r="I404" s="16" t="e">
        <f t="shared" ca="1" si="26"/>
        <v>#N/A</v>
      </c>
      <c r="J404" s="16" t="e">
        <f t="shared" ca="1" si="27"/>
        <v>#N/A</v>
      </c>
      <c r="K404" s="16" t="e">
        <f t="shared" ca="1" si="25"/>
        <v>#N/A</v>
      </c>
    </row>
    <row r="405" spans="3:11" ht="13.5">
      <c r="C405" s="2">
        <v>391</v>
      </c>
      <c r="D405" s="26" t="str">
        <f>鶏モデル!D405</f>
        <v/>
      </c>
      <c r="E405" s="41" t="e">
        <f ca="1">鶏モデル!E405</f>
        <v>#N/A</v>
      </c>
      <c r="G405" s="3" t="e">
        <f t="shared" ca="1" si="24"/>
        <v>#N/A</v>
      </c>
      <c r="H405" s="3" t="e">
        <f ca="1">IF(鶏硝化判定!P405&gt;鶏硝化判定!$P$6,鶏硝化モデル!G405,0)</f>
        <v>#N/A</v>
      </c>
      <c r="I405" s="16" t="e">
        <f t="shared" ca="1" si="26"/>
        <v>#N/A</v>
      </c>
      <c r="J405" s="16" t="e">
        <f t="shared" ca="1" si="27"/>
        <v>#N/A</v>
      </c>
      <c r="K405" s="16" t="e">
        <f t="shared" ca="1" si="25"/>
        <v>#N/A</v>
      </c>
    </row>
    <row r="406" spans="3:11" ht="13.5">
      <c r="C406" s="2">
        <v>392</v>
      </c>
      <c r="D406" s="26" t="str">
        <f>鶏モデル!D406</f>
        <v/>
      </c>
      <c r="E406" s="41" t="e">
        <f ca="1">鶏モデル!E406</f>
        <v>#N/A</v>
      </c>
      <c r="G406" s="3" t="e">
        <f t="shared" ca="1" si="24"/>
        <v>#N/A</v>
      </c>
      <c r="H406" s="3" t="e">
        <f ca="1">IF(鶏硝化判定!P406&gt;鶏硝化判定!$P$6,鶏硝化モデル!G406,0)</f>
        <v>#N/A</v>
      </c>
      <c r="I406" s="16" t="e">
        <f t="shared" ca="1" si="26"/>
        <v>#N/A</v>
      </c>
      <c r="J406" s="16" t="e">
        <f t="shared" ca="1" si="27"/>
        <v>#N/A</v>
      </c>
      <c r="K406" s="16" t="e">
        <f t="shared" ca="1" si="25"/>
        <v>#N/A</v>
      </c>
    </row>
    <row r="407" spans="3:11" ht="13.5">
      <c r="C407" s="2">
        <v>393</v>
      </c>
      <c r="D407" s="26" t="str">
        <f>鶏モデル!D407</f>
        <v/>
      </c>
      <c r="E407" s="41" t="e">
        <f ca="1">鶏モデル!E407</f>
        <v>#N/A</v>
      </c>
      <c r="G407" s="3" t="e">
        <f t="shared" ca="1" si="24"/>
        <v>#N/A</v>
      </c>
      <c r="H407" s="3" t="e">
        <f ca="1">IF(鶏硝化判定!P407&gt;鶏硝化判定!$P$6,鶏硝化モデル!G407,0)</f>
        <v>#N/A</v>
      </c>
      <c r="I407" s="16" t="e">
        <f t="shared" ca="1" si="26"/>
        <v>#N/A</v>
      </c>
      <c r="J407" s="16" t="e">
        <f t="shared" ca="1" si="27"/>
        <v>#N/A</v>
      </c>
      <c r="K407" s="16" t="e">
        <f t="shared" ca="1" si="25"/>
        <v>#N/A</v>
      </c>
    </row>
    <row r="408" spans="3:11" ht="13.5">
      <c r="C408" s="2">
        <v>394</v>
      </c>
      <c r="D408" s="26" t="str">
        <f>鶏モデル!D408</f>
        <v/>
      </c>
      <c r="E408" s="41" t="e">
        <f ca="1">鶏モデル!E408</f>
        <v>#N/A</v>
      </c>
      <c r="G408" s="3" t="e">
        <f t="shared" ca="1" si="24"/>
        <v>#N/A</v>
      </c>
      <c r="H408" s="3" t="e">
        <f ca="1">IF(鶏硝化判定!P408&gt;鶏硝化判定!$P$6,鶏硝化モデル!G408,0)</f>
        <v>#N/A</v>
      </c>
      <c r="I408" s="16" t="e">
        <f t="shared" ca="1" si="26"/>
        <v>#N/A</v>
      </c>
      <c r="J408" s="16" t="e">
        <f t="shared" ca="1" si="27"/>
        <v>#N/A</v>
      </c>
      <c r="K408" s="16" t="e">
        <f t="shared" ca="1" si="25"/>
        <v>#N/A</v>
      </c>
    </row>
    <row r="409" spans="3:11" ht="13.5">
      <c r="C409" s="2">
        <v>395</v>
      </c>
      <c r="D409" s="26" t="str">
        <f>鶏モデル!D409</f>
        <v/>
      </c>
      <c r="E409" s="41" t="e">
        <f ca="1">鶏モデル!E409</f>
        <v>#N/A</v>
      </c>
      <c r="G409" s="3" t="e">
        <f t="shared" ca="1" si="24"/>
        <v>#N/A</v>
      </c>
      <c r="H409" s="3" t="e">
        <f ca="1">IF(鶏硝化判定!P409&gt;鶏硝化判定!$P$6,鶏硝化モデル!G409,0)</f>
        <v>#N/A</v>
      </c>
      <c r="I409" s="16" t="e">
        <f t="shared" ca="1" si="26"/>
        <v>#N/A</v>
      </c>
      <c r="J409" s="16" t="e">
        <f t="shared" ca="1" si="27"/>
        <v>#N/A</v>
      </c>
      <c r="K409" s="16" t="e">
        <f t="shared" ca="1" si="25"/>
        <v>#N/A</v>
      </c>
    </row>
    <row r="410" spans="3:11" ht="13.5">
      <c r="C410" s="2">
        <v>396</v>
      </c>
      <c r="D410" s="26" t="str">
        <f>鶏モデル!D410</f>
        <v/>
      </c>
      <c r="E410" s="41" t="e">
        <f ca="1">鶏モデル!E410</f>
        <v>#N/A</v>
      </c>
      <c r="G410" s="3" t="e">
        <f t="shared" ca="1" si="24"/>
        <v>#N/A</v>
      </c>
      <c r="H410" s="3" t="e">
        <f ca="1">IF(鶏硝化判定!P410&gt;鶏硝化判定!$P$6,鶏硝化モデル!G410,0)</f>
        <v>#N/A</v>
      </c>
      <c r="I410" s="16" t="e">
        <f t="shared" ca="1" si="26"/>
        <v>#N/A</v>
      </c>
      <c r="J410" s="16" t="e">
        <f t="shared" ca="1" si="27"/>
        <v>#N/A</v>
      </c>
      <c r="K410" s="16" t="e">
        <f t="shared" ca="1" si="25"/>
        <v>#N/A</v>
      </c>
    </row>
    <row r="411" spans="3:11" ht="13.5">
      <c r="C411" s="2">
        <v>397</v>
      </c>
      <c r="D411" s="26" t="str">
        <f>鶏モデル!D411</f>
        <v/>
      </c>
      <c r="E411" s="41" t="e">
        <f ca="1">鶏モデル!E411</f>
        <v>#N/A</v>
      </c>
      <c r="G411" s="3" t="e">
        <f t="shared" ca="1" si="24"/>
        <v>#N/A</v>
      </c>
      <c r="H411" s="3" t="e">
        <f ca="1">IF(鶏硝化判定!P411&gt;鶏硝化判定!$P$6,鶏硝化モデル!G411,0)</f>
        <v>#N/A</v>
      </c>
      <c r="I411" s="16" t="e">
        <f t="shared" ca="1" si="26"/>
        <v>#N/A</v>
      </c>
      <c r="J411" s="16" t="e">
        <f t="shared" ca="1" si="27"/>
        <v>#N/A</v>
      </c>
      <c r="K411" s="16" t="e">
        <f t="shared" ca="1" si="25"/>
        <v>#N/A</v>
      </c>
    </row>
    <row r="412" spans="3:11" ht="13.5">
      <c r="C412" s="2">
        <v>398</v>
      </c>
      <c r="D412" s="26" t="str">
        <f>鶏モデル!D412</f>
        <v/>
      </c>
      <c r="E412" s="41" t="e">
        <f ca="1">鶏モデル!E412</f>
        <v>#N/A</v>
      </c>
      <c r="G412" s="3" t="e">
        <f t="shared" ca="1" si="24"/>
        <v>#N/A</v>
      </c>
      <c r="H412" s="3" t="e">
        <f ca="1">IF(鶏硝化判定!P412&gt;鶏硝化判定!$P$6,鶏硝化モデル!G412,0)</f>
        <v>#N/A</v>
      </c>
      <c r="I412" s="16" t="e">
        <f t="shared" ca="1" si="26"/>
        <v>#N/A</v>
      </c>
      <c r="J412" s="16" t="e">
        <f t="shared" ca="1" si="27"/>
        <v>#N/A</v>
      </c>
      <c r="K412" s="16" t="e">
        <f t="shared" ca="1" si="25"/>
        <v>#N/A</v>
      </c>
    </row>
    <row r="413" spans="3:11" ht="13.5">
      <c r="C413" s="2">
        <v>399</v>
      </c>
      <c r="D413" s="26" t="str">
        <f>鶏モデル!D413</f>
        <v/>
      </c>
      <c r="E413" s="41" t="e">
        <f ca="1">鶏モデル!E413</f>
        <v>#N/A</v>
      </c>
      <c r="G413" s="3" t="e">
        <f t="shared" ca="1" si="24"/>
        <v>#N/A</v>
      </c>
      <c r="H413" s="3" t="e">
        <f ca="1">IF(鶏硝化判定!P413&gt;鶏硝化判定!$P$6,鶏硝化モデル!G413,0)</f>
        <v>#N/A</v>
      </c>
      <c r="I413" s="16" t="e">
        <f t="shared" ca="1" si="26"/>
        <v>#N/A</v>
      </c>
      <c r="J413" s="16" t="e">
        <f t="shared" ca="1" si="27"/>
        <v>#N/A</v>
      </c>
      <c r="K413" s="16" t="e">
        <f t="shared" ca="1" si="25"/>
        <v>#N/A</v>
      </c>
    </row>
    <row r="414" spans="3:11" ht="13.5">
      <c r="C414" s="2">
        <v>400</v>
      </c>
      <c r="D414" s="26" t="str">
        <f>鶏モデル!D414</f>
        <v/>
      </c>
      <c r="E414" s="41" t="e">
        <f ca="1">鶏モデル!E414</f>
        <v>#N/A</v>
      </c>
      <c r="G414" s="3" t="e">
        <f t="shared" ca="1" si="24"/>
        <v>#N/A</v>
      </c>
      <c r="H414" s="3" t="e">
        <f ca="1">IF(鶏硝化判定!P414&gt;鶏硝化判定!$P$6,鶏硝化モデル!G414,0)</f>
        <v>#N/A</v>
      </c>
      <c r="I414" s="16" t="e">
        <f t="shared" ca="1" si="26"/>
        <v>#N/A</v>
      </c>
      <c r="J414" s="16" t="e">
        <f t="shared" ca="1" si="27"/>
        <v>#N/A</v>
      </c>
      <c r="K414" s="16" t="e">
        <f t="shared" ca="1" si="25"/>
        <v>#N/A</v>
      </c>
    </row>
    <row r="415" spans="3:11" ht="13.5">
      <c r="C415" s="2">
        <v>401</v>
      </c>
      <c r="D415" s="26" t="str">
        <f>鶏モデル!D415</f>
        <v/>
      </c>
      <c r="E415" s="41" t="e">
        <f ca="1">鶏モデル!E415</f>
        <v>#N/A</v>
      </c>
      <c r="G415" s="3" t="e">
        <f t="shared" ca="1" si="24"/>
        <v>#N/A</v>
      </c>
      <c r="H415" s="3" t="e">
        <f ca="1">IF(鶏硝化判定!P415&gt;鶏硝化判定!$P$6,鶏硝化モデル!G415,0)</f>
        <v>#N/A</v>
      </c>
      <c r="I415" s="16" t="e">
        <f t="shared" ca="1" si="26"/>
        <v>#N/A</v>
      </c>
      <c r="J415" s="16" t="e">
        <f t="shared" ca="1" si="27"/>
        <v>#N/A</v>
      </c>
      <c r="K415" s="16" t="e">
        <f t="shared" ca="1" si="25"/>
        <v>#N/A</v>
      </c>
    </row>
    <row r="416" spans="3:11" ht="13.5">
      <c r="C416" s="2">
        <v>402</v>
      </c>
      <c r="D416" s="26" t="str">
        <f>鶏モデル!D416</f>
        <v/>
      </c>
      <c r="E416" s="41" t="e">
        <f ca="1">鶏モデル!E416</f>
        <v>#N/A</v>
      </c>
      <c r="G416" s="3" t="e">
        <f t="shared" ca="1" si="24"/>
        <v>#N/A</v>
      </c>
      <c r="H416" s="3" t="e">
        <f ca="1">IF(鶏硝化判定!P416&gt;鶏硝化判定!$P$6,鶏硝化モデル!G416,0)</f>
        <v>#N/A</v>
      </c>
      <c r="I416" s="16" t="e">
        <f t="shared" ca="1" si="26"/>
        <v>#N/A</v>
      </c>
      <c r="J416" s="16" t="e">
        <f t="shared" ca="1" si="27"/>
        <v>#N/A</v>
      </c>
      <c r="K416" s="16" t="e">
        <f t="shared" ca="1" si="25"/>
        <v>#N/A</v>
      </c>
    </row>
    <row r="417" spans="3:11" ht="13.5">
      <c r="C417" s="2">
        <v>403</v>
      </c>
      <c r="D417" s="26" t="str">
        <f>鶏モデル!D417</f>
        <v/>
      </c>
      <c r="E417" s="41" t="e">
        <f ca="1">鶏モデル!E417</f>
        <v>#N/A</v>
      </c>
      <c r="G417" s="3" t="e">
        <f t="shared" ca="1" si="24"/>
        <v>#N/A</v>
      </c>
      <c r="H417" s="3" t="e">
        <f ca="1">IF(鶏硝化判定!P417&gt;鶏硝化判定!$P$6,鶏硝化モデル!G417,0)</f>
        <v>#N/A</v>
      </c>
      <c r="I417" s="16" t="e">
        <f t="shared" ca="1" si="26"/>
        <v>#N/A</v>
      </c>
      <c r="J417" s="16" t="e">
        <f t="shared" ca="1" si="27"/>
        <v>#N/A</v>
      </c>
      <c r="K417" s="16" t="e">
        <f t="shared" ca="1" si="25"/>
        <v>#N/A</v>
      </c>
    </row>
    <row r="418" spans="3:11" ht="13.5">
      <c r="C418" s="2">
        <v>404</v>
      </c>
      <c r="D418" s="26" t="str">
        <f>鶏モデル!D418</f>
        <v/>
      </c>
      <c r="E418" s="41" t="e">
        <f ca="1">鶏モデル!E418</f>
        <v>#N/A</v>
      </c>
      <c r="G418" s="3" t="e">
        <f t="shared" ca="1" si="24"/>
        <v>#N/A</v>
      </c>
      <c r="H418" s="3" t="e">
        <f ca="1">IF(鶏硝化判定!P418&gt;鶏硝化判定!$P$6,鶏硝化モデル!G418,0)</f>
        <v>#N/A</v>
      </c>
      <c r="I418" s="16" t="e">
        <f t="shared" ca="1" si="26"/>
        <v>#N/A</v>
      </c>
      <c r="J418" s="16" t="e">
        <f t="shared" ca="1" si="27"/>
        <v>#N/A</v>
      </c>
      <c r="K418" s="16" t="e">
        <f t="shared" ca="1" si="25"/>
        <v>#N/A</v>
      </c>
    </row>
    <row r="419" spans="3:11" ht="13.5">
      <c r="C419" s="2">
        <v>405</v>
      </c>
      <c r="D419" s="26" t="str">
        <f>鶏モデル!D419</f>
        <v/>
      </c>
      <c r="E419" s="41" t="e">
        <f ca="1">鶏モデル!E419</f>
        <v>#N/A</v>
      </c>
      <c r="G419" s="3" t="e">
        <f t="shared" ca="1" si="24"/>
        <v>#N/A</v>
      </c>
      <c r="H419" s="3" t="e">
        <f ca="1">IF(鶏硝化判定!P419&gt;鶏硝化判定!$P$6,鶏硝化モデル!G419,0)</f>
        <v>#N/A</v>
      </c>
      <c r="I419" s="16" t="e">
        <f t="shared" ca="1" si="26"/>
        <v>#N/A</v>
      </c>
      <c r="J419" s="16" t="e">
        <f t="shared" ca="1" si="27"/>
        <v>#N/A</v>
      </c>
      <c r="K419" s="16" t="e">
        <f t="shared" ca="1" si="25"/>
        <v>#N/A</v>
      </c>
    </row>
    <row r="420" spans="3:11" ht="13.5">
      <c r="C420" s="2">
        <v>406</v>
      </c>
      <c r="D420" s="26" t="str">
        <f>鶏モデル!D420</f>
        <v/>
      </c>
      <c r="E420" s="41" t="e">
        <f ca="1">鶏モデル!E420</f>
        <v>#N/A</v>
      </c>
      <c r="G420" s="3" t="e">
        <f t="shared" ca="1" si="24"/>
        <v>#N/A</v>
      </c>
      <c r="H420" s="3" t="e">
        <f ca="1">IF(鶏硝化判定!P420&gt;鶏硝化判定!$P$6,鶏硝化モデル!G420,0)</f>
        <v>#N/A</v>
      </c>
      <c r="I420" s="16" t="e">
        <f t="shared" ca="1" si="26"/>
        <v>#N/A</v>
      </c>
      <c r="J420" s="16" t="e">
        <f t="shared" ca="1" si="27"/>
        <v>#N/A</v>
      </c>
      <c r="K420" s="16" t="e">
        <f t="shared" ca="1" si="25"/>
        <v>#N/A</v>
      </c>
    </row>
    <row r="421" spans="3:11" ht="13.5">
      <c r="C421" s="2">
        <v>407</v>
      </c>
      <c r="D421" s="26" t="str">
        <f>鶏モデル!D421</f>
        <v/>
      </c>
      <c r="E421" s="41" t="e">
        <f ca="1">鶏モデル!E421</f>
        <v>#N/A</v>
      </c>
      <c r="G421" s="3" t="e">
        <f t="shared" ca="1" si="24"/>
        <v>#N/A</v>
      </c>
      <c r="H421" s="3" t="e">
        <f ca="1">IF(鶏硝化判定!P421&gt;鶏硝化判定!$P$6,鶏硝化モデル!G421,0)</f>
        <v>#N/A</v>
      </c>
      <c r="I421" s="16" t="e">
        <f t="shared" ca="1" si="26"/>
        <v>#N/A</v>
      </c>
      <c r="J421" s="16" t="e">
        <f t="shared" ca="1" si="27"/>
        <v>#N/A</v>
      </c>
      <c r="K421" s="16" t="e">
        <f t="shared" ca="1" si="25"/>
        <v>#N/A</v>
      </c>
    </row>
    <row r="422" spans="3:11" ht="13.5">
      <c r="C422" s="2">
        <v>408</v>
      </c>
      <c r="D422" s="26" t="str">
        <f>鶏モデル!D422</f>
        <v/>
      </c>
      <c r="E422" s="41" t="e">
        <f ca="1">鶏モデル!E422</f>
        <v>#N/A</v>
      </c>
      <c r="G422" s="3" t="e">
        <f t="shared" ca="1" si="24"/>
        <v>#N/A</v>
      </c>
      <c r="H422" s="3" t="e">
        <f ca="1">IF(鶏硝化判定!P422&gt;鶏硝化判定!$P$6,鶏硝化モデル!G422,0)</f>
        <v>#N/A</v>
      </c>
      <c r="I422" s="16" t="e">
        <f t="shared" ca="1" si="26"/>
        <v>#N/A</v>
      </c>
      <c r="J422" s="16" t="e">
        <f t="shared" ca="1" si="27"/>
        <v>#N/A</v>
      </c>
      <c r="K422" s="16" t="e">
        <f t="shared" ca="1" si="25"/>
        <v>#N/A</v>
      </c>
    </row>
    <row r="423" spans="3:11" ht="13.5">
      <c r="C423" s="2">
        <v>409</v>
      </c>
      <c r="D423" s="26" t="str">
        <f>鶏モデル!D423</f>
        <v/>
      </c>
      <c r="E423" s="41" t="e">
        <f ca="1">鶏モデル!E423</f>
        <v>#N/A</v>
      </c>
      <c r="G423" s="3" t="e">
        <f t="shared" ca="1" si="24"/>
        <v>#N/A</v>
      </c>
      <c r="H423" s="3" t="e">
        <f ca="1">IF(鶏硝化判定!P423&gt;鶏硝化判定!$P$6,鶏硝化モデル!G423,0)</f>
        <v>#N/A</v>
      </c>
      <c r="I423" s="16" t="e">
        <f t="shared" ca="1" si="26"/>
        <v>#N/A</v>
      </c>
      <c r="J423" s="16" t="e">
        <f t="shared" ca="1" si="27"/>
        <v>#N/A</v>
      </c>
      <c r="K423" s="16" t="e">
        <f t="shared" ca="1" si="25"/>
        <v>#N/A</v>
      </c>
    </row>
    <row r="424" spans="3:11" ht="13.5">
      <c r="C424" s="2">
        <v>410</v>
      </c>
      <c r="D424" s="26" t="str">
        <f>鶏モデル!D424</f>
        <v/>
      </c>
      <c r="E424" s="41" t="e">
        <f ca="1">鶏モデル!E424</f>
        <v>#N/A</v>
      </c>
      <c r="G424" s="3" t="e">
        <f t="shared" ca="1" si="24"/>
        <v>#N/A</v>
      </c>
      <c r="H424" s="3" t="e">
        <f ca="1">IF(鶏硝化判定!P424&gt;鶏硝化判定!$P$6,鶏硝化モデル!G424,0)</f>
        <v>#N/A</v>
      </c>
      <c r="I424" s="16" t="e">
        <f t="shared" ca="1" si="26"/>
        <v>#N/A</v>
      </c>
      <c r="J424" s="16" t="e">
        <f t="shared" ca="1" si="27"/>
        <v>#N/A</v>
      </c>
      <c r="K424" s="16" t="e">
        <f t="shared" ca="1" si="25"/>
        <v>#N/A</v>
      </c>
    </row>
    <row r="425" spans="3:11" ht="13.5">
      <c r="C425" s="2">
        <v>411</v>
      </c>
      <c r="D425" s="26" t="str">
        <f>鶏モデル!D425</f>
        <v/>
      </c>
      <c r="E425" s="41" t="e">
        <f ca="1">鶏モデル!E425</f>
        <v>#N/A</v>
      </c>
      <c r="G425" s="3" t="e">
        <f t="shared" ca="1" si="24"/>
        <v>#N/A</v>
      </c>
      <c r="H425" s="3" t="e">
        <f ca="1">IF(鶏硝化判定!P425&gt;鶏硝化判定!$P$6,鶏硝化モデル!G425,0)</f>
        <v>#N/A</v>
      </c>
      <c r="I425" s="16" t="e">
        <f t="shared" ca="1" si="26"/>
        <v>#N/A</v>
      </c>
      <c r="J425" s="16" t="e">
        <f t="shared" ca="1" si="27"/>
        <v>#N/A</v>
      </c>
      <c r="K425" s="16" t="e">
        <f t="shared" ca="1" si="25"/>
        <v>#N/A</v>
      </c>
    </row>
    <row r="426" spans="3:11" ht="13.5">
      <c r="C426" s="2">
        <v>412</v>
      </c>
      <c r="D426" s="26" t="str">
        <f>鶏モデル!D426</f>
        <v/>
      </c>
      <c r="E426" s="41" t="e">
        <f ca="1">鶏モデル!E426</f>
        <v>#N/A</v>
      </c>
      <c r="G426" s="3" t="e">
        <f t="shared" ca="1" si="24"/>
        <v>#N/A</v>
      </c>
      <c r="H426" s="3" t="e">
        <f ca="1">IF(鶏硝化判定!P426&gt;鶏硝化判定!$P$6,鶏硝化モデル!G426,0)</f>
        <v>#N/A</v>
      </c>
      <c r="I426" s="16" t="e">
        <f t="shared" ca="1" si="26"/>
        <v>#N/A</v>
      </c>
      <c r="J426" s="16" t="e">
        <f t="shared" ca="1" si="27"/>
        <v>#N/A</v>
      </c>
      <c r="K426" s="16" t="e">
        <f t="shared" ca="1" si="25"/>
        <v>#N/A</v>
      </c>
    </row>
    <row r="427" spans="3:11" ht="13.5">
      <c r="C427" s="2">
        <v>413</v>
      </c>
      <c r="D427" s="26" t="str">
        <f>鶏モデル!D427</f>
        <v/>
      </c>
      <c r="E427" s="41" t="e">
        <f ca="1">鶏モデル!E427</f>
        <v>#N/A</v>
      </c>
      <c r="G427" s="3" t="e">
        <f t="shared" ca="1" si="24"/>
        <v>#N/A</v>
      </c>
      <c r="H427" s="3" t="e">
        <f ca="1">IF(鶏硝化判定!P427&gt;鶏硝化判定!$P$6,鶏硝化モデル!G427,0)</f>
        <v>#N/A</v>
      </c>
      <c r="I427" s="16" t="e">
        <f t="shared" ca="1" si="26"/>
        <v>#N/A</v>
      </c>
      <c r="J427" s="16" t="e">
        <f t="shared" ca="1" si="27"/>
        <v>#N/A</v>
      </c>
      <c r="K427" s="16" t="e">
        <f t="shared" ca="1" si="25"/>
        <v>#N/A</v>
      </c>
    </row>
    <row r="428" spans="3:11" ht="13.5">
      <c r="C428" s="2">
        <v>414</v>
      </c>
      <c r="D428" s="26" t="str">
        <f>鶏モデル!D428</f>
        <v/>
      </c>
      <c r="E428" s="41" t="e">
        <f ca="1">鶏モデル!E428</f>
        <v>#N/A</v>
      </c>
      <c r="G428" s="3" t="e">
        <f t="shared" ca="1" si="24"/>
        <v>#N/A</v>
      </c>
      <c r="H428" s="3" t="e">
        <f ca="1">IF(鶏硝化判定!P428&gt;鶏硝化判定!$P$6,鶏硝化モデル!G428,0)</f>
        <v>#N/A</v>
      </c>
      <c r="I428" s="16" t="e">
        <f t="shared" ca="1" si="26"/>
        <v>#N/A</v>
      </c>
      <c r="J428" s="16" t="e">
        <f t="shared" ca="1" si="27"/>
        <v>#N/A</v>
      </c>
      <c r="K428" s="16" t="e">
        <f t="shared" ca="1" si="25"/>
        <v>#N/A</v>
      </c>
    </row>
    <row r="429" spans="3:11" ht="13.5">
      <c r="C429" s="2">
        <v>415</v>
      </c>
      <c r="D429" s="26" t="str">
        <f>鶏モデル!D429</f>
        <v/>
      </c>
      <c r="E429" s="41" t="e">
        <f ca="1">鶏モデル!E429</f>
        <v>#N/A</v>
      </c>
      <c r="G429" s="3" t="e">
        <f t="shared" ca="1" si="24"/>
        <v>#N/A</v>
      </c>
      <c r="H429" s="3" t="e">
        <f ca="1">IF(鶏硝化判定!P429&gt;鶏硝化判定!$P$6,鶏硝化モデル!G429,0)</f>
        <v>#N/A</v>
      </c>
      <c r="I429" s="16" t="e">
        <f t="shared" ca="1" si="26"/>
        <v>#N/A</v>
      </c>
      <c r="J429" s="16" t="e">
        <f t="shared" ca="1" si="27"/>
        <v>#N/A</v>
      </c>
      <c r="K429" s="16" t="e">
        <f t="shared" ca="1" si="25"/>
        <v>#N/A</v>
      </c>
    </row>
    <row r="430" spans="3:11" ht="13.5">
      <c r="C430" s="2">
        <v>416</v>
      </c>
      <c r="D430" s="26" t="str">
        <f>鶏モデル!D430</f>
        <v/>
      </c>
      <c r="E430" s="41" t="e">
        <f ca="1">鶏モデル!E430</f>
        <v>#N/A</v>
      </c>
      <c r="G430" s="3" t="e">
        <f t="shared" ca="1" si="24"/>
        <v>#N/A</v>
      </c>
      <c r="H430" s="3" t="e">
        <f ca="1">IF(鶏硝化判定!P430&gt;鶏硝化判定!$P$6,鶏硝化モデル!G430,0)</f>
        <v>#N/A</v>
      </c>
      <c r="I430" s="16" t="e">
        <f t="shared" ca="1" si="26"/>
        <v>#N/A</v>
      </c>
      <c r="J430" s="16" t="e">
        <f t="shared" ca="1" si="27"/>
        <v>#N/A</v>
      </c>
      <c r="K430" s="16" t="e">
        <f t="shared" ca="1" si="25"/>
        <v>#N/A</v>
      </c>
    </row>
    <row r="431" spans="3:11" ht="13.5">
      <c r="C431" s="2">
        <v>417</v>
      </c>
      <c r="D431" s="26" t="str">
        <f>鶏モデル!D431</f>
        <v/>
      </c>
      <c r="E431" s="41" t="e">
        <f ca="1">鶏モデル!E431</f>
        <v>#N/A</v>
      </c>
      <c r="G431" s="3" t="e">
        <f t="shared" ca="1" si="24"/>
        <v>#N/A</v>
      </c>
      <c r="H431" s="3" t="e">
        <f ca="1">IF(鶏硝化判定!P431&gt;鶏硝化判定!$P$6,鶏硝化モデル!G431,0)</f>
        <v>#N/A</v>
      </c>
      <c r="I431" s="16" t="e">
        <f t="shared" ca="1" si="26"/>
        <v>#N/A</v>
      </c>
      <c r="J431" s="16" t="e">
        <f t="shared" ca="1" si="27"/>
        <v>#N/A</v>
      </c>
      <c r="K431" s="16" t="e">
        <f t="shared" ca="1" si="25"/>
        <v>#N/A</v>
      </c>
    </row>
    <row r="432" spans="3:11" ht="13.5">
      <c r="C432" s="2">
        <v>418</v>
      </c>
      <c r="D432" s="26" t="str">
        <f>鶏モデル!D432</f>
        <v/>
      </c>
      <c r="E432" s="41" t="e">
        <f ca="1">鶏モデル!E432</f>
        <v>#N/A</v>
      </c>
      <c r="G432" s="3" t="e">
        <f t="shared" ca="1" si="24"/>
        <v>#N/A</v>
      </c>
      <c r="H432" s="3" t="e">
        <f ca="1">IF(鶏硝化判定!P432&gt;鶏硝化判定!$P$6,鶏硝化モデル!G432,0)</f>
        <v>#N/A</v>
      </c>
      <c r="I432" s="16" t="e">
        <f t="shared" ca="1" si="26"/>
        <v>#N/A</v>
      </c>
      <c r="J432" s="16" t="e">
        <f t="shared" ca="1" si="27"/>
        <v>#N/A</v>
      </c>
      <c r="K432" s="16" t="e">
        <f t="shared" ca="1" si="25"/>
        <v>#N/A</v>
      </c>
    </row>
    <row r="433" spans="3:11" ht="13.5">
      <c r="C433" s="2">
        <v>419</v>
      </c>
      <c r="D433" s="26" t="str">
        <f>鶏モデル!D433</f>
        <v/>
      </c>
      <c r="E433" s="41" t="e">
        <f ca="1">鶏モデル!E433</f>
        <v>#N/A</v>
      </c>
      <c r="G433" s="3" t="e">
        <f t="shared" ca="1" si="24"/>
        <v>#N/A</v>
      </c>
      <c r="H433" s="3" t="e">
        <f ca="1">IF(鶏硝化判定!P433&gt;鶏硝化判定!$P$6,鶏硝化モデル!G433,0)</f>
        <v>#N/A</v>
      </c>
      <c r="I433" s="16" t="e">
        <f t="shared" ca="1" si="26"/>
        <v>#N/A</v>
      </c>
      <c r="J433" s="16" t="e">
        <f t="shared" ca="1" si="27"/>
        <v>#N/A</v>
      </c>
      <c r="K433" s="16" t="e">
        <f t="shared" ca="1" si="25"/>
        <v>#N/A</v>
      </c>
    </row>
    <row r="434" spans="3:11" ht="13.5">
      <c r="C434" s="2">
        <v>420</v>
      </c>
      <c r="D434" s="26" t="str">
        <f>鶏モデル!D434</f>
        <v/>
      </c>
      <c r="E434" s="41" t="e">
        <f ca="1">鶏モデル!E434</f>
        <v>#N/A</v>
      </c>
      <c r="G434" s="3" t="e">
        <f t="shared" ca="1" si="24"/>
        <v>#N/A</v>
      </c>
      <c r="H434" s="3" t="e">
        <f ca="1">IF(鶏硝化判定!P434&gt;鶏硝化判定!$P$6,鶏硝化モデル!G434,0)</f>
        <v>#N/A</v>
      </c>
      <c r="I434" s="16" t="e">
        <f t="shared" ca="1" si="26"/>
        <v>#N/A</v>
      </c>
      <c r="J434" s="16" t="e">
        <f t="shared" ca="1" si="27"/>
        <v>#N/A</v>
      </c>
      <c r="K434" s="16" t="e">
        <f t="shared" ca="1" si="25"/>
        <v>#N/A</v>
      </c>
    </row>
    <row r="435" spans="3:11" ht="13.5">
      <c r="C435" s="2">
        <v>421</v>
      </c>
      <c r="D435" s="26" t="str">
        <f>鶏モデル!D435</f>
        <v/>
      </c>
      <c r="E435" s="41" t="e">
        <f ca="1">鶏モデル!E435</f>
        <v>#N/A</v>
      </c>
      <c r="G435" s="3" t="e">
        <f t="shared" ca="1" si="24"/>
        <v>#N/A</v>
      </c>
      <c r="H435" s="3" t="e">
        <f ca="1">IF(鶏硝化判定!P435&gt;鶏硝化判定!$P$6,鶏硝化モデル!G435,0)</f>
        <v>#N/A</v>
      </c>
      <c r="I435" s="16" t="e">
        <f t="shared" ca="1" si="26"/>
        <v>#N/A</v>
      </c>
      <c r="J435" s="16" t="e">
        <f t="shared" ca="1" si="27"/>
        <v>#N/A</v>
      </c>
      <c r="K435" s="16" t="e">
        <f t="shared" ca="1" si="25"/>
        <v>#N/A</v>
      </c>
    </row>
    <row r="436" spans="3:11" ht="13.5">
      <c r="C436" s="2">
        <v>422</v>
      </c>
      <c r="D436" s="26" t="str">
        <f>鶏モデル!D436</f>
        <v/>
      </c>
      <c r="E436" s="41" t="e">
        <f ca="1">鶏モデル!E436</f>
        <v>#N/A</v>
      </c>
      <c r="G436" s="3" t="e">
        <f t="shared" ca="1" si="24"/>
        <v>#N/A</v>
      </c>
      <c r="H436" s="3" t="e">
        <f ca="1">IF(鶏硝化判定!P436&gt;鶏硝化判定!$P$6,鶏硝化モデル!G436,0)</f>
        <v>#N/A</v>
      </c>
      <c r="I436" s="16" t="e">
        <f t="shared" ca="1" si="26"/>
        <v>#N/A</v>
      </c>
      <c r="J436" s="16" t="e">
        <f t="shared" ca="1" si="27"/>
        <v>#N/A</v>
      </c>
      <c r="K436" s="16" t="e">
        <f t="shared" ca="1" si="25"/>
        <v>#N/A</v>
      </c>
    </row>
    <row r="437" spans="3:11" ht="13.5">
      <c r="C437" s="2">
        <v>423</v>
      </c>
      <c r="D437" s="26" t="str">
        <f>鶏モデル!D437</f>
        <v/>
      </c>
      <c r="E437" s="41" t="e">
        <f ca="1">鶏モデル!E437</f>
        <v>#N/A</v>
      </c>
      <c r="G437" s="3" t="e">
        <f t="shared" ca="1" si="24"/>
        <v>#N/A</v>
      </c>
      <c r="H437" s="3" t="e">
        <f ca="1">IF(鶏硝化判定!P437&gt;鶏硝化判定!$P$6,鶏硝化モデル!G437,0)</f>
        <v>#N/A</v>
      </c>
      <c r="I437" s="16" t="e">
        <f t="shared" ca="1" si="26"/>
        <v>#N/A</v>
      </c>
      <c r="J437" s="16" t="e">
        <f t="shared" ca="1" si="27"/>
        <v>#N/A</v>
      </c>
      <c r="K437" s="16" t="e">
        <f t="shared" ca="1" si="25"/>
        <v>#N/A</v>
      </c>
    </row>
    <row r="438" spans="3:11" ht="13.5">
      <c r="C438" s="2">
        <v>424</v>
      </c>
      <c r="D438" s="26" t="str">
        <f>鶏モデル!D438</f>
        <v/>
      </c>
      <c r="E438" s="41" t="e">
        <f ca="1">鶏モデル!E438</f>
        <v>#N/A</v>
      </c>
      <c r="G438" s="3" t="e">
        <f t="shared" ca="1" si="24"/>
        <v>#N/A</v>
      </c>
      <c r="H438" s="3" t="e">
        <f ca="1">IF(鶏硝化判定!P438&gt;鶏硝化判定!$P$6,鶏硝化モデル!G438,0)</f>
        <v>#N/A</v>
      </c>
      <c r="I438" s="16" t="e">
        <f t="shared" ca="1" si="26"/>
        <v>#N/A</v>
      </c>
      <c r="J438" s="16" t="e">
        <f t="shared" ca="1" si="27"/>
        <v>#N/A</v>
      </c>
      <c r="K438" s="16" t="e">
        <f t="shared" ca="1" si="25"/>
        <v>#N/A</v>
      </c>
    </row>
    <row r="439" spans="3:11" ht="13.5">
      <c r="C439" s="2">
        <v>425</v>
      </c>
      <c r="D439" s="26" t="str">
        <f>鶏モデル!D439</f>
        <v/>
      </c>
      <c r="E439" s="41" t="e">
        <f ca="1">鶏モデル!E439</f>
        <v>#N/A</v>
      </c>
      <c r="G439" s="3" t="e">
        <f t="shared" ca="1" si="24"/>
        <v>#N/A</v>
      </c>
      <c r="H439" s="3" t="e">
        <f ca="1">IF(鶏硝化判定!P439&gt;鶏硝化判定!$P$6,鶏硝化モデル!G439,0)</f>
        <v>#N/A</v>
      </c>
      <c r="I439" s="16" t="e">
        <f t="shared" ca="1" si="26"/>
        <v>#N/A</v>
      </c>
      <c r="J439" s="16" t="e">
        <f t="shared" ca="1" si="27"/>
        <v>#N/A</v>
      </c>
      <c r="K439" s="16" t="e">
        <f t="shared" ca="1" si="25"/>
        <v>#N/A</v>
      </c>
    </row>
    <row r="440" spans="3:11" ht="13.5">
      <c r="C440" s="2">
        <v>426</v>
      </c>
      <c r="D440" s="26">
        <f>鶏モデル!D440</f>
        <v>0</v>
      </c>
      <c r="E440" s="41">
        <f>鶏モデル!E440</f>
        <v>0</v>
      </c>
      <c r="G440" s="3">
        <f t="shared" si="24"/>
        <v>0.18072414358629416</v>
      </c>
      <c r="H440" s="3">
        <f>IF(鶏硝化判定!P440&gt;鶏硝化判定!$P$6,鶏硝化モデル!G440,0)</f>
        <v>0</v>
      </c>
      <c r="I440" s="16" t="e">
        <f t="shared" ca="1" si="26"/>
        <v>#N/A</v>
      </c>
      <c r="J440" s="16" t="e">
        <f t="shared" ca="1" si="27"/>
        <v>#N/A</v>
      </c>
      <c r="K440" s="16" t="e">
        <f t="shared" ca="1" si="25"/>
        <v>#N/A</v>
      </c>
    </row>
    <row r="441" spans="3:11" ht="13.5">
      <c r="C441" s="2">
        <v>427</v>
      </c>
      <c r="D441" s="26">
        <f>鶏モデル!D441</f>
        <v>0</v>
      </c>
      <c r="E441" s="41">
        <f>鶏モデル!E441</f>
        <v>0</v>
      </c>
      <c r="G441" s="3">
        <f t="shared" si="24"/>
        <v>0.18072414358629416</v>
      </c>
      <c r="H441" s="3">
        <f>IF(鶏硝化判定!P441&gt;鶏硝化判定!$P$6,鶏硝化モデル!G441,0)</f>
        <v>0</v>
      </c>
      <c r="I441" s="16" t="e">
        <f t="shared" ca="1" si="26"/>
        <v>#N/A</v>
      </c>
      <c r="J441" s="16" t="e">
        <f t="shared" ca="1" si="27"/>
        <v>#N/A</v>
      </c>
      <c r="K441" s="16" t="e">
        <f t="shared" ca="1" si="25"/>
        <v>#N/A</v>
      </c>
    </row>
    <row r="442" spans="3:11" ht="13.5">
      <c r="C442" s="2">
        <v>428</v>
      </c>
      <c r="D442" s="26">
        <f>鶏モデル!D442</f>
        <v>0</v>
      </c>
      <c r="E442" s="41">
        <f>鶏モデル!E442</f>
        <v>0</v>
      </c>
      <c r="G442" s="3">
        <f t="shared" si="24"/>
        <v>0.18072414358629416</v>
      </c>
      <c r="H442" s="3">
        <f>IF(鶏硝化判定!P442&gt;鶏硝化判定!$P$6,鶏硝化モデル!G442,0)</f>
        <v>0</v>
      </c>
      <c r="I442" s="16" t="e">
        <f t="shared" ca="1" si="26"/>
        <v>#N/A</v>
      </c>
      <c r="J442" s="16" t="e">
        <f t="shared" ca="1" si="27"/>
        <v>#N/A</v>
      </c>
      <c r="K442" s="16" t="e">
        <f t="shared" ca="1" si="25"/>
        <v>#N/A</v>
      </c>
    </row>
    <row r="443" spans="3:11" ht="13.5">
      <c r="C443" s="2">
        <v>429</v>
      </c>
      <c r="D443" s="26">
        <f>鶏モデル!D443</f>
        <v>0</v>
      </c>
      <c r="E443" s="41">
        <f>鶏モデル!E443</f>
        <v>0</v>
      </c>
      <c r="G443" s="3">
        <f t="shared" si="24"/>
        <v>0.18072414358629416</v>
      </c>
      <c r="H443" s="3">
        <f>IF(鶏硝化判定!P443&gt;鶏硝化判定!$P$6,鶏硝化モデル!G443,0)</f>
        <v>0</v>
      </c>
      <c r="I443" s="16" t="e">
        <f t="shared" ca="1" si="26"/>
        <v>#N/A</v>
      </c>
      <c r="J443" s="16" t="e">
        <f t="shared" ca="1" si="27"/>
        <v>#N/A</v>
      </c>
      <c r="K443" s="16" t="e">
        <f t="shared" ca="1" si="25"/>
        <v>#N/A</v>
      </c>
    </row>
    <row r="444" spans="3:11" ht="13.5">
      <c r="C444" s="2">
        <v>430</v>
      </c>
      <c r="D444" s="26">
        <f>鶏モデル!D444</f>
        <v>0</v>
      </c>
      <c r="E444" s="41">
        <f>鶏モデル!E444</f>
        <v>0</v>
      </c>
      <c r="G444" s="3">
        <f t="shared" si="24"/>
        <v>0.18072414358629416</v>
      </c>
      <c r="H444" s="3">
        <f>IF(鶏硝化判定!P444&gt;鶏硝化判定!$P$6,鶏硝化モデル!G444,0)</f>
        <v>0</v>
      </c>
      <c r="I444" s="16" t="e">
        <f t="shared" ca="1" si="26"/>
        <v>#N/A</v>
      </c>
      <c r="J444" s="16" t="e">
        <f t="shared" ca="1" si="27"/>
        <v>#N/A</v>
      </c>
      <c r="K444" s="16" t="e">
        <f t="shared" ca="1" si="25"/>
        <v>#N/A</v>
      </c>
    </row>
    <row r="445" spans="3:11" ht="13.5">
      <c r="C445" s="2">
        <v>431</v>
      </c>
      <c r="D445" s="26">
        <f>鶏モデル!D445</f>
        <v>0</v>
      </c>
      <c r="E445" s="41">
        <f>鶏モデル!E445</f>
        <v>0</v>
      </c>
      <c r="G445" s="3">
        <f t="shared" si="24"/>
        <v>0.18072414358629416</v>
      </c>
      <c r="H445" s="3">
        <f>IF(鶏硝化判定!P445&gt;鶏硝化判定!$P$6,鶏硝化モデル!G445,0)</f>
        <v>0</v>
      </c>
      <c r="I445" s="16" t="e">
        <f t="shared" ca="1" si="26"/>
        <v>#N/A</v>
      </c>
      <c r="J445" s="16" t="e">
        <f t="shared" ca="1" si="27"/>
        <v>#N/A</v>
      </c>
      <c r="K445" s="16" t="e">
        <f t="shared" ca="1" si="25"/>
        <v>#N/A</v>
      </c>
    </row>
    <row r="446" spans="3:11" ht="13.5">
      <c r="C446" s="2">
        <v>432</v>
      </c>
      <c r="D446" s="26">
        <f>鶏モデル!D446</f>
        <v>0</v>
      </c>
      <c r="E446" s="41">
        <f>鶏モデル!E446</f>
        <v>0</v>
      </c>
      <c r="G446" s="3">
        <f t="shared" si="24"/>
        <v>0.18072414358629416</v>
      </c>
      <c r="H446" s="3">
        <f>IF(鶏硝化判定!P446&gt;鶏硝化判定!$P$6,鶏硝化モデル!G446,0)</f>
        <v>0</v>
      </c>
      <c r="I446" s="16" t="e">
        <f t="shared" ca="1" si="26"/>
        <v>#N/A</v>
      </c>
      <c r="J446" s="16" t="e">
        <f t="shared" ca="1" si="27"/>
        <v>#N/A</v>
      </c>
      <c r="K446" s="16" t="e">
        <f t="shared" ca="1" si="25"/>
        <v>#N/A</v>
      </c>
    </row>
    <row r="447" spans="3:11" ht="13.5">
      <c r="C447" s="2">
        <v>433</v>
      </c>
      <c r="D447" s="26">
        <f>鶏モデル!D447</f>
        <v>0</v>
      </c>
      <c r="E447" s="41">
        <f>鶏モデル!E447</f>
        <v>0</v>
      </c>
      <c r="G447" s="3">
        <f t="shared" si="24"/>
        <v>0.18072414358629416</v>
      </c>
      <c r="H447" s="3">
        <f>IF(鶏硝化判定!P447&gt;鶏硝化判定!$P$6,鶏硝化モデル!G447,0)</f>
        <v>0</v>
      </c>
      <c r="I447" s="16" t="e">
        <f t="shared" ca="1" si="26"/>
        <v>#N/A</v>
      </c>
      <c r="J447" s="16" t="e">
        <f t="shared" ca="1" si="27"/>
        <v>#N/A</v>
      </c>
      <c r="K447" s="16" t="e">
        <f t="shared" ca="1" si="25"/>
        <v>#N/A</v>
      </c>
    </row>
    <row r="448" spans="3:11" ht="13.5">
      <c r="C448" s="2">
        <v>434</v>
      </c>
      <c r="D448" s="26">
        <f>鶏モデル!D448</f>
        <v>0</v>
      </c>
      <c r="E448" s="41">
        <f>鶏モデル!E448</f>
        <v>0</v>
      </c>
      <c r="G448" s="3">
        <f t="shared" si="24"/>
        <v>0.18072414358629416</v>
      </c>
      <c r="H448" s="3">
        <f>IF(鶏硝化判定!P448&gt;鶏硝化判定!$P$6,鶏硝化モデル!G448,0)</f>
        <v>0</v>
      </c>
      <c r="I448" s="16" t="e">
        <f t="shared" ca="1" si="26"/>
        <v>#N/A</v>
      </c>
      <c r="J448" s="16" t="e">
        <f t="shared" ca="1" si="27"/>
        <v>#N/A</v>
      </c>
      <c r="K448" s="16" t="e">
        <f t="shared" ca="1" si="25"/>
        <v>#N/A</v>
      </c>
    </row>
    <row r="449" spans="3:11" ht="13.5">
      <c r="C449" s="2">
        <v>435</v>
      </c>
      <c r="D449" s="26">
        <f>鶏モデル!D449</f>
        <v>0</v>
      </c>
      <c r="E449" s="41">
        <f>鶏モデル!E449</f>
        <v>0</v>
      </c>
      <c r="G449" s="3">
        <f t="shared" si="24"/>
        <v>0.18072414358629416</v>
      </c>
      <c r="H449" s="3">
        <f>IF(鶏硝化判定!P449&gt;鶏硝化判定!$P$6,鶏硝化モデル!G449,0)</f>
        <v>0</v>
      </c>
      <c r="I449" s="16" t="e">
        <f t="shared" ca="1" si="26"/>
        <v>#N/A</v>
      </c>
      <c r="J449" s="16" t="e">
        <f t="shared" ca="1" si="27"/>
        <v>#N/A</v>
      </c>
      <c r="K449" s="16" t="e">
        <f t="shared" ca="1" si="25"/>
        <v>#N/A</v>
      </c>
    </row>
    <row r="450" spans="3:11" ht="13.5">
      <c r="C450" s="2">
        <v>436</v>
      </c>
      <c r="D450" s="26">
        <f>鶏モデル!D450</f>
        <v>0</v>
      </c>
      <c r="E450" s="41">
        <f>鶏モデル!E450</f>
        <v>0</v>
      </c>
      <c r="G450" s="3">
        <f t="shared" si="24"/>
        <v>0.18072414358629416</v>
      </c>
      <c r="H450" s="3">
        <f>IF(鶏硝化判定!P450&gt;鶏硝化判定!$P$6,鶏硝化モデル!G450,0)</f>
        <v>0</v>
      </c>
      <c r="I450" s="16" t="e">
        <f t="shared" ca="1" si="26"/>
        <v>#N/A</v>
      </c>
      <c r="J450" s="16" t="e">
        <f t="shared" ca="1" si="27"/>
        <v>#N/A</v>
      </c>
      <c r="K450" s="16" t="e">
        <f t="shared" ca="1" si="25"/>
        <v>#N/A</v>
      </c>
    </row>
    <row r="451" spans="3:11" ht="13.5">
      <c r="C451" s="2">
        <v>437</v>
      </c>
      <c r="D451" s="26">
        <f>鶏モデル!D451</f>
        <v>0</v>
      </c>
      <c r="E451" s="41">
        <f>鶏モデル!E451</f>
        <v>0</v>
      </c>
      <c r="G451" s="3">
        <f t="shared" si="24"/>
        <v>0.18072414358629416</v>
      </c>
      <c r="H451" s="3">
        <f>IF(鶏硝化判定!P451&gt;鶏硝化判定!$P$6,鶏硝化モデル!G451,0)</f>
        <v>0</v>
      </c>
      <c r="I451" s="16" t="e">
        <f t="shared" ca="1" si="26"/>
        <v>#N/A</v>
      </c>
      <c r="J451" s="16" t="e">
        <f t="shared" ca="1" si="27"/>
        <v>#N/A</v>
      </c>
      <c r="K451" s="16" t="e">
        <f t="shared" ca="1" si="25"/>
        <v>#N/A</v>
      </c>
    </row>
    <row r="452" spans="3:11" ht="13.5">
      <c r="C452" s="2">
        <v>438</v>
      </c>
      <c r="D452" s="26">
        <f>鶏モデル!D452</f>
        <v>0</v>
      </c>
      <c r="E452" s="41">
        <f>鶏モデル!E452</f>
        <v>0</v>
      </c>
      <c r="G452" s="3">
        <f t="shared" si="24"/>
        <v>0.18072414358629416</v>
      </c>
      <c r="H452" s="3">
        <f>IF(鶏硝化判定!P452&gt;鶏硝化判定!$P$6,鶏硝化モデル!G452,0)</f>
        <v>0</v>
      </c>
      <c r="I452" s="16" t="e">
        <f t="shared" ca="1" si="26"/>
        <v>#N/A</v>
      </c>
      <c r="J452" s="16" t="e">
        <f t="shared" ca="1" si="27"/>
        <v>#N/A</v>
      </c>
      <c r="K452" s="16" t="e">
        <f t="shared" ca="1" si="25"/>
        <v>#N/A</v>
      </c>
    </row>
    <row r="453" spans="3:11" ht="13.5">
      <c r="C453" s="2">
        <v>439</v>
      </c>
      <c r="D453" s="26">
        <f>鶏モデル!D453</f>
        <v>0</v>
      </c>
      <c r="E453" s="41">
        <f>鶏モデル!E453</f>
        <v>0</v>
      </c>
      <c r="G453" s="3">
        <f t="shared" si="24"/>
        <v>0.18072414358629416</v>
      </c>
      <c r="H453" s="3">
        <f>IF(鶏硝化判定!P453&gt;鶏硝化判定!$P$6,鶏硝化モデル!G453,0)</f>
        <v>0</v>
      </c>
      <c r="I453" s="16" t="e">
        <f t="shared" ca="1" si="26"/>
        <v>#N/A</v>
      </c>
      <c r="J453" s="16" t="e">
        <f t="shared" ca="1" si="27"/>
        <v>#N/A</v>
      </c>
      <c r="K453" s="16" t="e">
        <f t="shared" ca="1" si="25"/>
        <v>#N/A</v>
      </c>
    </row>
    <row r="454" spans="3:11" ht="13.5">
      <c r="C454" s="2">
        <v>440</v>
      </c>
      <c r="D454" s="26">
        <f>鶏モデル!D454</f>
        <v>0</v>
      </c>
      <c r="E454" s="41">
        <f>鶏モデル!E454</f>
        <v>0</v>
      </c>
      <c r="G454" s="3">
        <f t="shared" si="24"/>
        <v>0.18072414358629416</v>
      </c>
      <c r="H454" s="3">
        <f>IF(鶏硝化判定!P454&gt;鶏硝化判定!$P$6,鶏硝化モデル!G454,0)</f>
        <v>0</v>
      </c>
      <c r="I454" s="16" t="e">
        <f t="shared" ca="1" si="26"/>
        <v>#N/A</v>
      </c>
      <c r="J454" s="16" t="e">
        <f t="shared" ca="1" si="27"/>
        <v>#N/A</v>
      </c>
      <c r="K454" s="16" t="e">
        <f t="shared" ca="1" si="25"/>
        <v>#N/A</v>
      </c>
    </row>
    <row r="455" spans="3:11" ht="13.5">
      <c r="C455" s="2">
        <v>441</v>
      </c>
      <c r="D455" s="26">
        <f>鶏モデル!D455</f>
        <v>0</v>
      </c>
      <c r="E455" s="41">
        <f>鶏モデル!E455</f>
        <v>0</v>
      </c>
      <c r="G455" s="3">
        <f t="shared" si="24"/>
        <v>0.18072414358629416</v>
      </c>
      <c r="H455" s="3">
        <f>IF(鶏硝化判定!P455&gt;鶏硝化判定!$P$6,鶏硝化モデル!G455,0)</f>
        <v>0</v>
      </c>
      <c r="I455" s="16" t="e">
        <f t="shared" ca="1" si="26"/>
        <v>#N/A</v>
      </c>
      <c r="J455" s="16" t="e">
        <f t="shared" ca="1" si="27"/>
        <v>#N/A</v>
      </c>
      <c r="K455" s="16" t="e">
        <f t="shared" ca="1" si="25"/>
        <v>#N/A</v>
      </c>
    </row>
    <row r="456" spans="3:11" ht="13.5">
      <c r="C456" s="2">
        <v>442</v>
      </c>
      <c r="D456" s="26">
        <f>鶏モデル!D456</f>
        <v>0</v>
      </c>
      <c r="E456" s="41">
        <f>鶏モデル!E456</f>
        <v>0</v>
      </c>
      <c r="G456" s="3">
        <f t="shared" si="24"/>
        <v>0.18072414358629416</v>
      </c>
      <c r="H456" s="3">
        <f>IF(鶏硝化判定!P456&gt;鶏硝化判定!$P$6,鶏硝化モデル!G456,0)</f>
        <v>0</v>
      </c>
      <c r="I456" s="16" t="e">
        <f t="shared" ca="1" si="26"/>
        <v>#N/A</v>
      </c>
      <c r="J456" s="16" t="e">
        <f t="shared" ca="1" si="27"/>
        <v>#N/A</v>
      </c>
      <c r="K456" s="16" t="e">
        <f t="shared" ca="1" si="25"/>
        <v>#N/A</v>
      </c>
    </row>
    <row r="457" spans="3:11" ht="13.5">
      <c r="C457" s="2">
        <v>443</v>
      </c>
      <c r="D457" s="26">
        <f>鶏モデル!D457</f>
        <v>0</v>
      </c>
      <c r="E457" s="41">
        <f>鶏モデル!E457</f>
        <v>0</v>
      </c>
      <c r="G457" s="3">
        <f t="shared" si="24"/>
        <v>0.18072414358629416</v>
      </c>
      <c r="H457" s="3">
        <f>IF(鶏硝化判定!P457&gt;鶏硝化判定!$P$6,鶏硝化モデル!G457,0)</f>
        <v>0</v>
      </c>
      <c r="I457" s="16" t="e">
        <f t="shared" ca="1" si="26"/>
        <v>#N/A</v>
      </c>
      <c r="J457" s="16" t="e">
        <f t="shared" ca="1" si="27"/>
        <v>#N/A</v>
      </c>
      <c r="K457" s="16" t="e">
        <f t="shared" ca="1" si="25"/>
        <v>#N/A</v>
      </c>
    </row>
    <row r="458" spans="3:11" ht="13.5">
      <c r="C458" s="2">
        <v>444</v>
      </c>
      <c r="D458" s="26">
        <f>鶏モデル!D458</f>
        <v>0</v>
      </c>
      <c r="E458" s="41">
        <f>鶏モデル!E458</f>
        <v>0</v>
      </c>
      <c r="G458" s="3">
        <f t="shared" si="24"/>
        <v>0.18072414358629416</v>
      </c>
      <c r="H458" s="3">
        <f>IF(鶏硝化判定!P458&gt;鶏硝化判定!$P$6,鶏硝化モデル!G458,0)</f>
        <v>0</v>
      </c>
      <c r="I458" s="16" t="e">
        <f t="shared" ca="1" si="26"/>
        <v>#N/A</v>
      </c>
      <c r="J458" s="16" t="e">
        <f t="shared" ca="1" si="27"/>
        <v>#N/A</v>
      </c>
      <c r="K458" s="16" t="e">
        <f t="shared" ca="1" si="25"/>
        <v>#N/A</v>
      </c>
    </row>
    <row r="459" spans="3:11" ht="13.5">
      <c r="C459" s="2">
        <v>445</v>
      </c>
      <c r="D459" s="26">
        <f>鶏モデル!D459</f>
        <v>0</v>
      </c>
      <c r="E459" s="41">
        <f>鶏モデル!E459</f>
        <v>0</v>
      </c>
      <c r="G459" s="3">
        <f t="shared" si="24"/>
        <v>0.18072414358629416</v>
      </c>
      <c r="H459" s="3">
        <f>IF(鶏硝化判定!P459&gt;鶏硝化判定!$P$6,鶏硝化モデル!G459,0)</f>
        <v>0</v>
      </c>
      <c r="I459" s="16" t="e">
        <f t="shared" ca="1" si="26"/>
        <v>#N/A</v>
      </c>
      <c r="J459" s="16" t="e">
        <f t="shared" ca="1" si="27"/>
        <v>#N/A</v>
      </c>
      <c r="K459" s="16" t="e">
        <f t="shared" ca="1" si="25"/>
        <v>#N/A</v>
      </c>
    </row>
    <row r="460" spans="3:11" ht="13.5">
      <c r="C460" s="2">
        <v>446</v>
      </c>
      <c r="D460" s="26">
        <f>鶏モデル!D460</f>
        <v>0</v>
      </c>
      <c r="E460" s="41">
        <f>鶏モデル!E460</f>
        <v>0</v>
      </c>
      <c r="G460" s="3">
        <f t="shared" si="24"/>
        <v>0.18072414358629416</v>
      </c>
      <c r="H460" s="3">
        <f>IF(鶏硝化判定!P460&gt;鶏硝化判定!$P$6,鶏硝化モデル!G460,0)</f>
        <v>0</v>
      </c>
      <c r="I460" s="16" t="e">
        <f t="shared" ca="1" si="26"/>
        <v>#N/A</v>
      </c>
      <c r="J460" s="16" t="e">
        <f t="shared" ca="1" si="27"/>
        <v>#N/A</v>
      </c>
      <c r="K460" s="16" t="e">
        <f t="shared" ca="1" si="25"/>
        <v>#N/A</v>
      </c>
    </row>
    <row r="461" spans="3:11" ht="13.5">
      <c r="C461" s="2">
        <v>447</v>
      </c>
      <c r="D461" s="26">
        <f>鶏モデル!D461</f>
        <v>0</v>
      </c>
      <c r="E461" s="41">
        <f>鶏モデル!E461</f>
        <v>0</v>
      </c>
      <c r="G461" s="3">
        <f t="shared" si="24"/>
        <v>0.18072414358629416</v>
      </c>
      <c r="H461" s="3">
        <f>IF(鶏硝化判定!P461&gt;鶏硝化判定!$P$6,鶏硝化モデル!G461,0)</f>
        <v>0</v>
      </c>
      <c r="I461" s="16" t="e">
        <f t="shared" ca="1" si="26"/>
        <v>#N/A</v>
      </c>
      <c r="J461" s="16" t="e">
        <f t="shared" ca="1" si="27"/>
        <v>#N/A</v>
      </c>
      <c r="K461" s="16" t="e">
        <f t="shared" ca="1" si="25"/>
        <v>#N/A</v>
      </c>
    </row>
    <row r="462" spans="3:11" ht="13.5">
      <c r="C462" s="2">
        <v>448</v>
      </c>
      <c r="D462" s="26">
        <f>鶏モデル!D462</f>
        <v>0</v>
      </c>
      <c r="E462" s="41">
        <f>鶏モデル!E462</f>
        <v>0</v>
      </c>
      <c r="G462" s="3">
        <f t="shared" si="24"/>
        <v>0.18072414358629416</v>
      </c>
      <c r="H462" s="3">
        <f>IF(鶏硝化判定!P462&gt;鶏硝化判定!$P$6,鶏硝化モデル!G462,0)</f>
        <v>0</v>
      </c>
      <c r="I462" s="16" t="e">
        <f t="shared" ca="1" si="26"/>
        <v>#N/A</v>
      </c>
      <c r="J462" s="16" t="e">
        <f t="shared" ca="1" si="27"/>
        <v>#N/A</v>
      </c>
      <c r="K462" s="16" t="e">
        <f t="shared" ca="1" si="25"/>
        <v>#N/A</v>
      </c>
    </row>
    <row r="463" spans="3:11" ht="13.5">
      <c r="C463" s="2">
        <v>449</v>
      </c>
      <c r="D463" s="26">
        <f>鶏モデル!D463</f>
        <v>0</v>
      </c>
      <c r="E463" s="41">
        <f>鶏モデル!E463</f>
        <v>0</v>
      </c>
      <c r="G463" s="3">
        <f t="shared" ref="G463:G469" si="28">EXP($B$3*(E463-25)/(1.987*(273+E463)*298))</f>
        <v>0.18072414358629416</v>
      </c>
      <c r="H463" s="3">
        <f>IF(鶏硝化判定!P463&gt;鶏硝化判定!$P$6,鶏硝化モデル!G463,0)</f>
        <v>0</v>
      </c>
      <c r="I463" s="16" t="e">
        <f t="shared" ca="1" si="26"/>
        <v>#N/A</v>
      </c>
      <c r="J463" s="16" t="e">
        <f t="shared" ca="1" si="27"/>
        <v>#N/A</v>
      </c>
      <c r="K463" s="16" t="e">
        <f t="shared" ref="K463:K469" ca="1" si="29">J463*2</f>
        <v>#N/A</v>
      </c>
    </row>
    <row r="464" spans="3:11" ht="13.5">
      <c r="C464" s="2">
        <v>450</v>
      </c>
      <c r="D464" s="26">
        <f>鶏モデル!D464</f>
        <v>0</v>
      </c>
      <c r="E464" s="41">
        <f>鶏モデル!E464</f>
        <v>0</v>
      </c>
      <c r="G464" s="3">
        <f t="shared" si="28"/>
        <v>0.18072414358629416</v>
      </c>
      <c r="H464" s="3">
        <f>IF(鶏硝化判定!P464&gt;鶏硝化判定!$P$6,鶏硝化モデル!G464,0)</f>
        <v>0</v>
      </c>
      <c r="I464" s="16" t="e">
        <f t="shared" ref="I464:I469" ca="1" si="30">I463+H463</f>
        <v>#N/A</v>
      </c>
      <c r="J464" s="16" t="e">
        <f t="shared" ref="J464:J469" ca="1" si="31">I464*$B$4</f>
        <v>#N/A</v>
      </c>
      <c r="K464" s="16" t="e">
        <f t="shared" ca="1" si="29"/>
        <v>#N/A</v>
      </c>
    </row>
    <row r="465" spans="3:11" ht="13.5">
      <c r="C465" s="2">
        <v>451</v>
      </c>
      <c r="D465" s="26">
        <f>鶏モデル!D465</f>
        <v>0</v>
      </c>
      <c r="E465" s="41">
        <f>鶏モデル!E465</f>
        <v>0</v>
      </c>
      <c r="G465" s="3">
        <f t="shared" si="28"/>
        <v>0.18072414358629416</v>
      </c>
      <c r="H465" s="3">
        <f>IF(鶏硝化判定!P465&gt;鶏硝化判定!$P$6,鶏硝化モデル!G465,0)</f>
        <v>0</v>
      </c>
      <c r="I465" s="16" t="e">
        <f t="shared" ca="1" si="30"/>
        <v>#N/A</v>
      </c>
      <c r="J465" s="16" t="e">
        <f t="shared" ca="1" si="31"/>
        <v>#N/A</v>
      </c>
      <c r="K465" s="16" t="e">
        <f t="shared" ca="1" si="29"/>
        <v>#N/A</v>
      </c>
    </row>
    <row r="466" spans="3:11" ht="13.5">
      <c r="C466" s="2">
        <v>452</v>
      </c>
      <c r="D466" s="26">
        <f>鶏モデル!D466</f>
        <v>0</v>
      </c>
      <c r="E466" s="41">
        <f>鶏モデル!E466</f>
        <v>0</v>
      </c>
      <c r="G466" s="3">
        <f t="shared" si="28"/>
        <v>0.18072414358629416</v>
      </c>
      <c r="H466" s="3">
        <f>IF(鶏硝化判定!P466&gt;鶏硝化判定!$P$6,鶏硝化モデル!G466,0)</f>
        <v>0</v>
      </c>
      <c r="I466" s="16" t="e">
        <f t="shared" ca="1" si="30"/>
        <v>#N/A</v>
      </c>
      <c r="J466" s="16" t="e">
        <f t="shared" ca="1" si="31"/>
        <v>#N/A</v>
      </c>
      <c r="K466" s="16" t="e">
        <f t="shared" ca="1" si="29"/>
        <v>#N/A</v>
      </c>
    </row>
    <row r="467" spans="3:11" ht="13.5">
      <c r="C467" s="2">
        <v>453</v>
      </c>
      <c r="D467" s="26">
        <f>鶏モデル!D467</f>
        <v>0</v>
      </c>
      <c r="E467" s="41">
        <f>鶏モデル!E467</f>
        <v>0</v>
      </c>
      <c r="G467" s="3">
        <f t="shared" si="28"/>
        <v>0.18072414358629416</v>
      </c>
      <c r="H467" s="3">
        <f>IF(鶏硝化判定!P467&gt;鶏硝化判定!$P$6,鶏硝化モデル!G467,0)</f>
        <v>0</v>
      </c>
      <c r="I467" s="16" t="e">
        <f t="shared" ca="1" si="30"/>
        <v>#N/A</v>
      </c>
      <c r="J467" s="16" t="e">
        <f t="shared" ca="1" si="31"/>
        <v>#N/A</v>
      </c>
      <c r="K467" s="16" t="e">
        <f t="shared" ca="1" si="29"/>
        <v>#N/A</v>
      </c>
    </row>
    <row r="468" spans="3:11" ht="13.5">
      <c r="C468" s="2">
        <v>454</v>
      </c>
      <c r="D468" s="26">
        <f>鶏モデル!D468</f>
        <v>0</v>
      </c>
      <c r="E468" s="41">
        <f>鶏モデル!E468</f>
        <v>0</v>
      </c>
      <c r="G468" s="3">
        <f t="shared" si="28"/>
        <v>0.18072414358629416</v>
      </c>
      <c r="H468" s="3">
        <f>IF(鶏硝化判定!P468&gt;鶏硝化判定!$P$6,鶏硝化モデル!G468,0)</f>
        <v>0</v>
      </c>
      <c r="I468" s="16" t="e">
        <f t="shared" ca="1" si="30"/>
        <v>#N/A</v>
      </c>
      <c r="J468" s="16" t="e">
        <f t="shared" ca="1" si="31"/>
        <v>#N/A</v>
      </c>
      <c r="K468" s="16" t="e">
        <f t="shared" ca="1" si="29"/>
        <v>#N/A</v>
      </c>
    </row>
    <row r="469" spans="3:11" ht="13.5">
      <c r="C469" s="2">
        <v>455</v>
      </c>
      <c r="D469" s="26">
        <f>鶏モデル!D469</f>
        <v>0</v>
      </c>
      <c r="E469" s="41">
        <f>鶏モデル!E469</f>
        <v>0</v>
      </c>
      <c r="G469" s="3">
        <f t="shared" si="28"/>
        <v>0.18072414358629416</v>
      </c>
      <c r="H469" s="3">
        <f>IF(鶏硝化判定!P469&gt;鶏硝化判定!$P$6,鶏硝化モデル!G469,0)</f>
        <v>0</v>
      </c>
      <c r="I469" s="16" t="e">
        <f t="shared" ca="1" si="30"/>
        <v>#N/A</v>
      </c>
      <c r="J469" s="16" t="e">
        <f t="shared" ca="1" si="31"/>
        <v>#N/A</v>
      </c>
      <c r="K469" s="16" t="e">
        <f t="shared" ca="1" si="29"/>
        <v>#N/A</v>
      </c>
    </row>
  </sheetData>
  <phoneticPr fontId="3"/>
  <pageMargins left="0.75" right="0.75" top="1" bottom="1" header="0.51200000000000001" footer="0.51200000000000001"/>
  <pageSetup paperSize="9" scale="60" orientation="portrait" horizontalDpi="4294967293" verticalDpi="0" r:id="rId1"/>
  <headerFooter alignWithMargins="0">
    <oddHeader>&amp;A</oddHeader>
    <oddFooter>-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F579F-812F-412B-889E-6B461220D0DE}">
  <sheetPr>
    <tabColor rgb="FFFFFF00"/>
  </sheetPr>
  <dimension ref="A1:W39"/>
  <sheetViews>
    <sheetView view="pageBreakPreview" topLeftCell="A6" zoomScaleNormal="100" zoomScaleSheetLayoutView="100" workbookViewId="0">
      <selection activeCell="M25" sqref="M25"/>
    </sheetView>
  </sheetViews>
  <sheetFormatPr defaultRowHeight="13.5"/>
  <cols>
    <col min="3" max="3" width="9" customWidth="1"/>
    <col min="4" max="4" width="2" customWidth="1"/>
    <col min="5" max="6" width="9.25" bestFit="1" customWidth="1"/>
    <col min="7" max="7" width="11" customWidth="1"/>
    <col min="8" max="8" width="9.25" bestFit="1" customWidth="1"/>
    <col min="9" max="9" width="10" bestFit="1" customWidth="1"/>
    <col min="10" max="11" width="9.25" bestFit="1" customWidth="1"/>
    <col min="12" max="12" width="1.875" customWidth="1"/>
  </cols>
  <sheetData>
    <row r="1" spans="1:23">
      <c r="D1" s="234" t="s">
        <v>176</v>
      </c>
      <c r="E1" s="234"/>
      <c r="F1" s="234"/>
      <c r="G1" s="234"/>
      <c r="H1" s="234"/>
      <c r="I1" s="234"/>
      <c r="J1" s="234"/>
      <c r="K1" s="234"/>
      <c r="L1" s="234"/>
    </row>
    <row r="2" spans="1:23">
      <c r="D2" s="234"/>
      <c r="E2" s="234"/>
      <c r="F2" s="234"/>
      <c r="G2" s="234"/>
      <c r="H2" s="234"/>
      <c r="I2" s="234"/>
      <c r="J2" s="234"/>
      <c r="K2" s="234"/>
      <c r="L2" s="234"/>
    </row>
    <row r="3" spans="1:23">
      <c r="D3" s="234"/>
      <c r="E3" s="234"/>
      <c r="F3" s="234"/>
      <c r="G3" s="234"/>
      <c r="H3" s="234"/>
      <c r="I3" s="234"/>
      <c r="J3" s="234"/>
      <c r="K3" s="234"/>
      <c r="L3" s="234"/>
    </row>
    <row r="4" spans="1:23">
      <c r="D4" s="234"/>
      <c r="E4" s="234"/>
      <c r="F4" s="234"/>
      <c r="G4" s="234"/>
      <c r="H4" s="234"/>
      <c r="I4" s="234"/>
      <c r="J4" s="234"/>
      <c r="K4" s="234"/>
      <c r="L4" s="234"/>
    </row>
    <row r="5" spans="1:23" ht="18" customHeight="1">
      <c r="D5" s="170"/>
      <c r="E5" s="170"/>
      <c r="F5" s="172"/>
      <c r="G5" s="173"/>
      <c r="H5" s="170"/>
      <c r="I5" s="170"/>
      <c r="J5" s="170"/>
      <c r="K5" s="170"/>
      <c r="L5" s="173"/>
    </row>
    <row r="6" spans="1:23" ht="15.75">
      <c r="D6" s="170"/>
      <c r="E6" s="235" t="s">
        <v>144</v>
      </c>
      <c r="F6" s="174" t="s">
        <v>145</v>
      </c>
      <c r="G6" s="175" t="s">
        <v>146</v>
      </c>
      <c r="H6" s="175" t="s">
        <v>147</v>
      </c>
      <c r="I6" s="175" t="s">
        <v>148</v>
      </c>
      <c r="J6" s="175" t="s">
        <v>149</v>
      </c>
      <c r="K6" s="175" t="s">
        <v>150</v>
      </c>
      <c r="L6" s="173"/>
    </row>
    <row r="7" spans="1:23" ht="15.75">
      <c r="D7" s="170"/>
      <c r="E7" s="236"/>
      <c r="F7" s="177" t="s">
        <v>151</v>
      </c>
      <c r="G7" s="175" t="s">
        <v>152</v>
      </c>
      <c r="H7" s="175" t="s">
        <v>153</v>
      </c>
      <c r="I7" s="175" t="s">
        <v>154</v>
      </c>
      <c r="J7" s="175" t="s">
        <v>155</v>
      </c>
      <c r="K7" s="175" t="s">
        <v>156</v>
      </c>
      <c r="L7" s="173"/>
    </row>
    <row r="8" spans="1:23" ht="16.5" thickBot="1">
      <c r="D8" s="170"/>
      <c r="E8" s="178" t="s">
        <v>157</v>
      </c>
      <c r="F8" s="237" t="s">
        <v>158</v>
      </c>
      <c r="G8" s="237"/>
      <c r="H8" s="237"/>
      <c r="I8" s="237"/>
      <c r="J8" s="237"/>
      <c r="K8" s="237"/>
      <c r="L8" s="173"/>
    </row>
    <row r="9" spans="1:23" ht="18" customHeight="1" thickBot="1">
      <c r="A9" s="220"/>
      <c r="B9" s="220"/>
      <c r="C9" s="221" t="s">
        <v>168</v>
      </c>
      <c r="D9" s="170"/>
      <c r="E9" s="179">
        <v>7.7142857142857224</v>
      </c>
      <c r="F9" s="180">
        <v>57.763412857142853</v>
      </c>
      <c r="G9" s="181">
        <v>33.969744206369377</v>
      </c>
      <c r="H9" s="181">
        <v>29.905200363793782</v>
      </c>
      <c r="I9" s="181">
        <v>149.2260860726588</v>
      </c>
      <c r="J9" s="181">
        <v>10.379076943336889</v>
      </c>
      <c r="K9" s="183">
        <v>4.6102928571428574</v>
      </c>
      <c r="L9" s="173"/>
    </row>
    <row r="10" spans="1:23" ht="16.5" thickBot="1">
      <c r="A10" s="220"/>
      <c r="B10" s="220"/>
      <c r="C10" s="220"/>
      <c r="D10" s="170"/>
      <c r="E10" s="170"/>
      <c r="F10" s="172"/>
      <c r="G10" s="184"/>
      <c r="H10" s="208" t="s">
        <v>162</v>
      </c>
      <c r="I10" s="170"/>
      <c r="J10" s="170"/>
      <c r="K10" s="170"/>
      <c r="L10" s="173"/>
    </row>
    <row r="11" spans="1:23" ht="16.5" thickBot="1">
      <c r="A11" s="220"/>
      <c r="B11" s="220"/>
      <c r="C11" s="221" t="s">
        <v>169</v>
      </c>
      <c r="D11" s="170"/>
      <c r="E11" s="170"/>
      <c r="F11" s="186" t="s">
        <v>128</v>
      </c>
      <c r="G11" s="223">
        <v>100</v>
      </c>
      <c r="H11" s="209"/>
      <c r="I11" s="173" t="s">
        <v>133</v>
      </c>
      <c r="J11" s="173"/>
      <c r="K11" s="173"/>
      <c r="L11" s="173"/>
    </row>
    <row r="12" spans="1:23" ht="16.5" thickBot="1">
      <c r="A12" s="220"/>
      <c r="B12" s="220"/>
      <c r="C12" s="220"/>
      <c r="D12" s="170"/>
      <c r="E12" s="173"/>
      <c r="F12" s="173"/>
      <c r="G12" s="224"/>
      <c r="H12" s="170"/>
      <c r="I12" s="239" t="s">
        <v>173</v>
      </c>
      <c r="J12" s="240"/>
      <c r="K12" s="173"/>
      <c r="L12" s="173"/>
    </row>
    <row r="13" spans="1:23" ht="17.25" thickBot="1">
      <c r="A13" s="220"/>
      <c r="B13" s="220"/>
      <c r="C13" s="221" t="s">
        <v>170</v>
      </c>
      <c r="D13" s="170"/>
      <c r="E13" s="170"/>
      <c r="F13" s="186" t="s">
        <v>163</v>
      </c>
      <c r="G13" s="225" t="s">
        <v>48</v>
      </c>
      <c r="H13" s="170"/>
      <c r="I13" s="190" t="s">
        <v>29</v>
      </c>
      <c r="J13" s="191">
        <f ca="1">鶏モデル!Z36</f>
        <v>3.487914221620434</v>
      </c>
      <c r="K13" s="173"/>
      <c r="L13" s="173"/>
    </row>
    <row r="14" spans="1:23" ht="17.25" customHeight="1" thickBot="1">
      <c r="A14" s="233" t="s">
        <v>424</v>
      </c>
      <c r="B14" s="233"/>
      <c r="C14" s="233"/>
      <c r="D14" s="170"/>
      <c r="E14" s="173"/>
      <c r="F14" s="192" t="s">
        <v>164</v>
      </c>
      <c r="G14" s="226"/>
      <c r="H14" s="210" t="s">
        <v>161</v>
      </c>
      <c r="I14" s="194" t="s">
        <v>30</v>
      </c>
      <c r="J14" s="195">
        <f ca="1">鶏モデル!Z37</f>
        <v>0.10722041225169621</v>
      </c>
      <c r="K14" s="173"/>
      <c r="L14" s="173"/>
      <c r="Q14" s="169"/>
      <c r="R14" s="169"/>
      <c r="S14" s="169"/>
      <c r="T14" s="169"/>
      <c r="U14" s="169"/>
      <c r="V14" s="169"/>
      <c r="W14" s="169"/>
    </row>
    <row r="15" spans="1:23" ht="17.25" thickBot="1">
      <c r="A15" s="233"/>
      <c r="B15" s="233"/>
      <c r="C15" s="233"/>
      <c r="D15" s="170"/>
      <c r="E15" s="170"/>
      <c r="F15" s="196" t="s">
        <v>33</v>
      </c>
      <c r="G15" s="229">
        <v>46174</v>
      </c>
      <c r="H15" s="170"/>
      <c r="I15" s="198" t="s">
        <v>87</v>
      </c>
      <c r="J15" s="199">
        <f>G9*G11/1000</f>
        <v>3.3969744206369379</v>
      </c>
      <c r="K15" s="173"/>
      <c r="L15" s="173"/>
      <c r="Q15" s="169"/>
      <c r="R15" s="169"/>
      <c r="S15" s="169"/>
      <c r="T15" s="169"/>
      <c r="U15" s="169"/>
      <c r="V15" s="169"/>
      <c r="W15" s="169"/>
    </row>
    <row r="16" spans="1:23" ht="17.25" thickBot="1">
      <c r="A16" s="233"/>
      <c r="B16" s="233"/>
      <c r="C16" s="233"/>
      <c r="D16" s="170"/>
      <c r="E16" s="170"/>
      <c r="F16" s="196" t="s">
        <v>26</v>
      </c>
      <c r="G16" s="197">
        <v>46179</v>
      </c>
      <c r="H16" s="170"/>
      <c r="I16" s="201" t="s">
        <v>88</v>
      </c>
      <c r="J16" s="202">
        <f>H9*G11/1000</f>
        <v>2.9905200363793782</v>
      </c>
      <c r="K16" s="173"/>
      <c r="L16" s="173"/>
      <c r="Q16" s="169"/>
      <c r="R16" s="169"/>
      <c r="S16" s="169"/>
      <c r="T16" s="169"/>
      <c r="U16" s="169"/>
      <c r="V16" s="169"/>
      <c r="W16" s="169"/>
    </row>
    <row r="17" spans="1:23" ht="17.25" thickBot="1">
      <c r="A17" s="220"/>
      <c r="B17" s="220"/>
      <c r="C17" s="221" t="s">
        <v>172</v>
      </c>
      <c r="D17" s="170"/>
      <c r="E17" s="170"/>
      <c r="F17" s="196" t="s">
        <v>28</v>
      </c>
      <c r="G17" s="197">
        <v>46247</v>
      </c>
      <c r="H17" s="170"/>
      <c r="I17" s="203" t="s">
        <v>90</v>
      </c>
      <c r="J17" s="202">
        <f>G11*I9/1000</f>
        <v>14.922608607265881</v>
      </c>
      <c r="K17" s="173"/>
      <c r="L17" s="173"/>
      <c r="Q17" s="169"/>
      <c r="R17" s="169"/>
      <c r="S17" s="169"/>
      <c r="T17" s="169"/>
      <c r="U17" s="169"/>
      <c r="V17" s="169"/>
      <c r="W17" s="169"/>
    </row>
    <row r="18" spans="1:23" ht="17.25" thickBot="1">
      <c r="D18" s="170"/>
      <c r="E18" s="170"/>
      <c r="F18" s="204" t="s">
        <v>27</v>
      </c>
      <c r="G18" s="205">
        <v>46305</v>
      </c>
      <c r="H18" s="170"/>
      <c r="I18" s="206" t="s">
        <v>89</v>
      </c>
      <c r="J18" s="211">
        <f>G11*J9/1000</f>
        <v>1.0379076943336889</v>
      </c>
      <c r="K18" s="173"/>
      <c r="L18" s="173"/>
      <c r="Q18" s="169"/>
      <c r="R18" s="169"/>
      <c r="S18" s="169"/>
      <c r="T18" s="169"/>
      <c r="U18" s="169"/>
      <c r="V18" s="169"/>
      <c r="W18" s="169"/>
    </row>
    <row r="19" spans="1:23" ht="15.75">
      <c r="D19" s="170"/>
      <c r="E19" s="170"/>
      <c r="F19" s="173"/>
      <c r="G19" s="173"/>
      <c r="H19" s="170"/>
      <c r="I19" s="173"/>
      <c r="J19" s="173"/>
      <c r="K19" s="170"/>
      <c r="L19" s="173"/>
      <c r="Q19" s="169"/>
      <c r="R19" s="169"/>
      <c r="S19" s="169"/>
      <c r="T19" s="169"/>
      <c r="U19" s="169"/>
      <c r="V19" s="169"/>
      <c r="W19" s="169"/>
    </row>
    <row r="20" spans="1:23">
      <c r="D20" s="156"/>
      <c r="E20" s="156"/>
      <c r="F20" s="156"/>
      <c r="G20" s="156"/>
      <c r="H20" s="156"/>
      <c r="I20" s="156"/>
      <c r="J20" s="156"/>
      <c r="K20" s="156"/>
      <c r="Q20" s="169"/>
      <c r="R20" s="169"/>
      <c r="S20" s="169"/>
      <c r="T20" s="169"/>
      <c r="U20" s="169"/>
      <c r="V20" s="169"/>
      <c r="W20" s="169"/>
    </row>
    <row r="21" spans="1:23">
      <c r="D21" s="156"/>
      <c r="E21" s="156"/>
      <c r="F21" s="156"/>
      <c r="G21" s="156"/>
      <c r="H21" s="156"/>
      <c r="I21" s="156"/>
      <c r="J21" s="156"/>
      <c r="K21" s="156"/>
      <c r="Q21" s="169"/>
      <c r="R21" s="169"/>
      <c r="S21" s="169"/>
      <c r="T21" s="169"/>
      <c r="U21" s="169"/>
      <c r="V21" s="169"/>
      <c r="W21" s="169"/>
    </row>
    <row r="22" spans="1:23">
      <c r="D22" s="156"/>
      <c r="E22" s="156"/>
      <c r="F22" s="156"/>
      <c r="G22" s="156"/>
      <c r="H22" s="156"/>
      <c r="I22" s="156"/>
      <c r="J22" s="156"/>
      <c r="K22" s="156"/>
      <c r="Q22" s="169"/>
      <c r="R22" s="169"/>
      <c r="S22" s="169"/>
      <c r="T22" s="169"/>
      <c r="U22" s="169"/>
      <c r="V22" s="169"/>
      <c r="W22" s="169"/>
    </row>
    <row r="23" spans="1:23">
      <c r="D23" s="156"/>
      <c r="E23" s="156"/>
      <c r="F23" s="156"/>
      <c r="G23" s="156"/>
      <c r="H23" s="156"/>
      <c r="I23" s="156"/>
      <c r="J23" s="156"/>
      <c r="K23" s="156"/>
      <c r="Q23" s="169"/>
      <c r="R23" s="169"/>
      <c r="S23" s="169"/>
      <c r="T23" s="169"/>
      <c r="U23" s="169"/>
      <c r="V23" s="169"/>
      <c r="W23" s="169"/>
    </row>
    <row r="24" spans="1:23">
      <c r="D24" s="156"/>
      <c r="E24" s="156"/>
      <c r="F24" s="156"/>
      <c r="G24" s="156"/>
      <c r="H24" s="156"/>
      <c r="I24" s="156"/>
      <c r="J24" s="156"/>
      <c r="K24" s="156"/>
      <c r="Q24" s="169"/>
      <c r="R24" s="169"/>
      <c r="S24" s="169"/>
      <c r="T24" s="169"/>
      <c r="U24" s="169"/>
      <c r="V24" s="169"/>
      <c r="W24" s="169"/>
    </row>
    <row r="25" spans="1:23">
      <c r="D25" s="156"/>
      <c r="E25" s="156"/>
      <c r="F25" s="156"/>
      <c r="G25" s="156"/>
      <c r="H25" s="156"/>
      <c r="I25" s="156"/>
      <c r="J25" s="156"/>
      <c r="K25" s="156"/>
      <c r="Q25" s="169"/>
      <c r="R25" s="169"/>
      <c r="S25" s="169"/>
      <c r="T25" s="169"/>
      <c r="U25" s="169"/>
      <c r="V25" s="169"/>
      <c r="W25" s="169"/>
    </row>
    <row r="26" spans="1:23">
      <c r="D26" s="156"/>
      <c r="E26" s="156"/>
      <c r="F26" s="156"/>
      <c r="G26" s="156"/>
      <c r="H26" s="156"/>
      <c r="I26" s="156"/>
      <c r="J26" s="156"/>
      <c r="K26" s="156"/>
      <c r="Q26" s="169"/>
      <c r="R26" s="169"/>
      <c r="S26" s="169"/>
      <c r="T26" s="169"/>
      <c r="U26" s="169"/>
      <c r="V26" s="169"/>
      <c r="W26" s="169"/>
    </row>
    <row r="27" spans="1:23">
      <c r="D27" s="156"/>
      <c r="E27" s="156"/>
      <c r="F27" s="156"/>
      <c r="G27" s="156"/>
      <c r="H27" s="156"/>
      <c r="I27" s="156"/>
      <c r="J27" s="156"/>
      <c r="K27" s="156"/>
      <c r="Q27" s="169"/>
      <c r="R27" s="169"/>
      <c r="S27" s="169"/>
      <c r="T27" s="169"/>
      <c r="U27" s="169"/>
      <c r="V27" s="169"/>
      <c r="W27" s="169"/>
    </row>
    <row r="28" spans="1:23">
      <c r="D28" s="156"/>
      <c r="E28" s="156"/>
      <c r="F28" s="156"/>
      <c r="G28" s="156"/>
      <c r="H28" s="156"/>
      <c r="I28" s="156"/>
      <c r="J28" s="156"/>
      <c r="K28" s="156"/>
      <c r="Q28" s="169"/>
      <c r="R28" s="169"/>
      <c r="S28" s="169"/>
      <c r="T28" s="169"/>
      <c r="U28" s="169"/>
      <c r="V28" s="169"/>
      <c r="W28" s="169"/>
    </row>
    <row r="29" spans="1:23">
      <c r="D29" s="156"/>
      <c r="E29" s="156"/>
      <c r="F29" s="156"/>
      <c r="G29" s="156"/>
      <c r="H29" s="156"/>
      <c r="I29" s="156"/>
      <c r="J29" s="156"/>
      <c r="K29" s="156"/>
      <c r="Q29" s="169"/>
      <c r="R29" s="169"/>
      <c r="S29" s="169"/>
      <c r="T29" s="169"/>
      <c r="U29" s="169"/>
      <c r="V29" s="169"/>
      <c r="W29" s="169"/>
    </row>
    <row r="30" spans="1:23">
      <c r="D30" s="156"/>
      <c r="E30" s="156"/>
      <c r="F30" s="156"/>
      <c r="G30" s="156"/>
      <c r="H30" s="156"/>
      <c r="I30" s="156"/>
      <c r="J30" s="156"/>
      <c r="K30" s="156"/>
      <c r="Q30" s="169"/>
      <c r="R30" s="169"/>
      <c r="S30" s="169"/>
      <c r="T30" s="169"/>
      <c r="U30" s="169"/>
      <c r="V30" s="169"/>
      <c r="W30" s="169"/>
    </row>
    <row r="31" spans="1:23">
      <c r="D31" s="156"/>
      <c r="E31" s="156"/>
      <c r="F31" s="156"/>
      <c r="G31" s="156"/>
      <c r="H31" s="156"/>
      <c r="I31" s="156"/>
      <c r="J31" s="156"/>
      <c r="K31" s="156"/>
      <c r="Q31" s="169"/>
      <c r="R31" s="169"/>
      <c r="S31" s="169"/>
      <c r="T31" s="169"/>
      <c r="U31" s="169"/>
      <c r="V31" s="169"/>
      <c r="W31" s="169"/>
    </row>
    <row r="32" spans="1:23">
      <c r="D32" s="156"/>
      <c r="E32" s="156"/>
      <c r="F32" s="156"/>
      <c r="G32" s="156"/>
      <c r="H32" s="156"/>
      <c r="I32" s="156"/>
      <c r="J32" s="156"/>
      <c r="K32" s="156"/>
      <c r="Q32" s="169"/>
      <c r="R32" s="169"/>
      <c r="S32" s="169"/>
      <c r="T32" s="169"/>
      <c r="U32" s="169"/>
      <c r="V32" s="169"/>
      <c r="W32" s="169"/>
    </row>
    <row r="33" spans="4:23">
      <c r="D33" s="156"/>
      <c r="E33" s="156"/>
      <c r="F33" s="156"/>
      <c r="G33" s="156"/>
      <c r="H33" s="156"/>
      <c r="I33" s="156"/>
      <c r="J33" s="156"/>
      <c r="K33" s="156"/>
      <c r="Q33" s="169"/>
      <c r="R33" s="169"/>
      <c r="S33" s="169"/>
      <c r="T33" s="169"/>
      <c r="U33" s="169"/>
      <c r="V33" s="169"/>
      <c r="W33" s="169"/>
    </row>
    <row r="34" spans="4:23">
      <c r="D34" s="156"/>
      <c r="E34" s="156"/>
      <c r="F34" s="156"/>
      <c r="G34" s="156"/>
      <c r="H34" s="156"/>
      <c r="I34" s="156"/>
      <c r="J34" s="156"/>
      <c r="K34" s="156"/>
      <c r="Q34" s="169"/>
      <c r="R34" s="169"/>
      <c r="S34" s="169"/>
      <c r="T34" s="169"/>
      <c r="U34" s="169"/>
      <c r="V34" s="169"/>
      <c r="W34" s="169"/>
    </row>
    <row r="35" spans="4:23">
      <c r="D35" s="156"/>
      <c r="E35" s="156"/>
      <c r="F35" s="156"/>
      <c r="G35" s="156"/>
      <c r="H35" s="156"/>
      <c r="I35" s="156"/>
      <c r="J35" s="156"/>
      <c r="K35" s="156"/>
      <c r="Q35" s="169"/>
      <c r="R35" s="169"/>
      <c r="S35" s="169"/>
      <c r="T35" s="169"/>
      <c r="U35" s="169"/>
      <c r="V35" s="169"/>
      <c r="W35" s="169"/>
    </row>
    <row r="36" spans="4:23">
      <c r="D36" s="156"/>
      <c r="E36" s="156"/>
      <c r="F36" s="156"/>
      <c r="G36" s="156"/>
      <c r="H36" s="156"/>
      <c r="I36" s="156"/>
      <c r="J36" s="156"/>
      <c r="K36" s="156"/>
      <c r="Q36" s="169"/>
      <c r="R36" s="169"/>
      <c r="S36" s="169"/>
      <c r="T36" s="169"/>
      <c r="U36" s="169"/>
      <c r="V36" s="169"/>
      <c r="W36" s="169"/>
    </row>
    <row r="37" spans="4:23">
      <c r="D37" s="156"/>
      <c r="E37" s="156"/>
      <c r="F37" s="156"/>
      <c r="G37" s="156"/>
      <c r="H37" s="156"/>
      <c r="I37" s="156"/>
      <c r="J37" s="156"/>
      <c r="K37" s="156"/>
      <c r="L37" s="222" t="s">
        <v>432</v>
      </c>
      <c r="Q37" s="169"/>
      <c r="R37" s="169"/>
      <c r="S37" s="169"/>
      <c r="T37" s="169"/>
      <c r="U37" s="169"/>
      <c r="V37" s="169"/>
      <c r="W37" s="169"/>
    </row>
    <row r="38" spans="4:23">
      <c r="D38" s="233" t="s">
        <v>174</v>
      </c>
      <c r="E38" s="233"/>
      <c r="F38" s="233"/>
      <c r="G38" s="233"/>
      <c r="H38" s="233"/>
      <c r="I38" s="233"/>
      <c r="J38" s="233"/>
      <c r="K38" s="233"/>
      <c r="L38" s="233"/>
      <c r="Q38" s="169"/>
      <c r="R38" s="169"/>
      <c r="S38" s="169"/>
      <c r="T38" s="169"/>
      <c r="U38" s="169"/>
      <c r="V38" s="169"/>
      <c r="W38" s="169"/>
    </row>
    <row r="39" spans="4:23">
      <c r="D39" s="233"/>
      <c r="E39" s="233"/>
      <c r="F39" s="233"/>
      <c r="G39" s="233"/>
      <c r="H39" s="233"/>
      <c r="I39" s="233"/>
      <c r="J39" s="233"/>
      <c r="K39" s="233"/>
      <c r="L39" s="233"/>
      <c r="Q39" s="169"/>
      <c r="R39" s="169"/>
      <c r="S39" s="169"/>
      <c r="T39" s="169"/>
      <c r="U39" s="169"/>
      <c r="V39" s="169"/>
      <c r="W39" s="169"/>
    </row>
  </sheetData>
  <mergeCells count="6">
    <mergeCell ref="A14:C16"/>
    <mergeCell ref="D1:L4"/>
    <mergeCell ref="D38:L39"/>
    <mergeCell ref="I12:J12"/>
    <mergeCell ref="F8:K8"/>
    <mergeCell ref="E6:E7"/>
  </mergeCells>
  <phoneticPr fontId="3"/>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1E7000B9-9198-4B1A-948D-DF014D9C0138}">
          <x14:formula1>
            <xm:f>鶏気温!$D$2:$AB$2</xm:f>
          </x14:formula1>
          <xm:sqref>G13</xm:sqref>
        </x14:dataValidation>
        <x14:dataValidation type="list" allowBlank="1" showInputMessage="1" showErrorMessage="1" xr:uid="{62A5BD97-2921-4585-A4A5-67C25F2CEFD1}">
          <x14:formula1>
            <xm:f>鶏参照セル!$B$4:$B$306</xm:f>
          </x14:formula1>
          <xm:sqref>G15</xm:sqref>
        </x14:dataValidation>
        <x14:dataValidation type="list" allowBlank="1" showInputMessage="1" showErrorMessage="1" xr:uid="{EDEB79F6-E83A-4913-A826-8EFE8D90B3B6}">
          <x14:formula1>
            <xm:f>鶏参照セル!$C$4:$C$105</xm:f>
          </x14:formula1>
          <xm:sqref>G16</xm:sqref>
        </x14:dataValidation>
        <x14:dataValidation type="list" allowBlank="1" showInputMessage="1" showErrorMessage="1" xr:uid="{558AEE59-66D7-4E51-8D5C-708E3127F203}">
          <x14:formula1>
            <xm:f>鶏参照セル!$B$302:$B$368</xm:f>
          </x14:formula1>
          <xm:sqref>G17</xm:sqref>
        </x14:dataValidation>
        <x14:dataValidation type="list" allowBlank="1" showInputMessage="1" showErrorMessage="1" xr:uid="{506EDD39-60E2-403C-85CD-D958FAB05BCD}">
          <x14:formula1>
            <xm:f>鶏参照セル!$B$347:$B$429</xm:f>
          </x14:formula1>
          <xm:sqref>G18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26CB1-B8EF-48CF-9A08-C2C05CF86CED}">
  <sheetPr>
    <tabColor rgb="FFFFFFCC"/>
  </sheetPr>
  <dimension ref="B1:J367"/>
  <sheetViews>
    <sheetView workbookViewId="0">
      <selection activeCell="F26" sqref="F26"/>
    </sheetView>
  </sheetViews>
  <sheetFormatPr defaultRowHeight="13.5"/>
  <cols>
    <col min="6" max="6" width="11.25" customWidth="1"/>
  </cols>
  <sheetData>
    <row r="1" spans="2:10">
      <c r="C1" t="s">
        <v>129</v>
      </c>
    </row>
    <row r="2" spans="2:10" ht="14.25" thickBot="1">
      <c r="C2" s="151" t="s">
        <v>130</v>
      </c>
      <c r="D2" s="151" t="s">
        <v>131</v>
      </c>
      <c r="F2" t="s">
        <v>135</v>
      </c>
    </row>
    <row r="3" spans="2:10" ht="14.25" thickBot="1">
      <c r="B3" s="154">
        <v>46023</v>
      </c>
      <c r="C3" s="156">
        <v>30</v>
      </c>
      <c r="D3" s="156">
        <v>30</v>
      </c>
      <c r="F3" s="162">
        <v>50</v>
      </c>
      <c r="G3" t="s">
        <v>136</v>
      </c>
    </row>
    <row r="4" spans="2:10" ht="13.5" customHeight="1">
      <c r="B4" s="154">
        <v>46024</v>
      </c>
      <c r="C4" s="156">
        <v>30</v>
      </c>
      <c r="D4" s="156">
        <v>30</v>
      </c>
      <c r="F4" s="241" t="s">
        <v>171</v>
      </c>
      <c r="G4" s="241"/>
      <c r="H4" s="241"/>
      <c r="I4" s="230"/>
      <c r="J4" s="230"/>
    </row>
    <row r="5" spans="2:10">
      <c r="B5" s="154">
        <v>46025</v>
      </c>
      <c r="C5" s="156">
        <v>30</v>
      </c>
      <c r="D5" s="156">
        <v>30</v>
      </c>
      <c r="F5" s="241"/>
      <c r="G5" s="241"/>
      <c r="H5" s="241"/>
      <c r="I5" s="230"/>
      <c r="J5" s="230"/>
    </row>
    <row r="6" spans="2:10">
      <c r="B6" s="154">
        <v>46026</v>
      </c>
      <c r="C6" s="156">
        <v>30</v>
      </c>
      <c r="D6" s="156">
        <v>30</v>
      </c>
      <c r="F6" s="218"/>
      <c r="G6" s="218"/>
      <c r="H6" s="218"/>
    </row>
    <row r="7" spans="2:10">
      <c r="B7" s="154">
        <v>46027</v>
      </c>
      <c r="C7" s="156">
        <v>30</v>
      </c>
      <c r="D7" s="156">
        <v>30</v>
      </c>
    </row>
    <row r="8" spans="2:10">
      <c r="B8" s="154">
        <v>46028</v>
      </c>
      <c r="C8" s="156">
        <v>30</v>
      </c>
      <c r="D8" s="156">
        <v>30</v>
      </c>
    </row>
    <row r="9" spans="2:10">
      <c r="B9" s="154">
        <v>46029</v>
      </c>
      <c r="C9" s="156">
        <v>30</v>
      </c>
      <c r="D9" s="156">
        <v>30</v>
      </c>
    </row>
    <row r="10" spans="2:10">
      <c r="B10" s="154">
        <v>46030</v>
      </c>
      <c r="C10" s="156">
        <v>30</v>
      </c>
      <c r="D10" s="156">
        <v>30</v>
      </c>
    </row>
    <row r="11" spans="2:10">
      <c r="B11" s="154">
        <v>46031</v>
      </c>
      <c r="C11" s="156">
        <v>30</v>
      </c>
      <c r="D11" s="156">
        <v>30</v>
      </c>
    </row>
    <row r="12" spans="2:10">
      <c r="B12" s="154">
        <v>46032</v>
      </c>
      <c r="C12" s="156">
        <v>30</v>
      </c>
      <c r="D12" s="156">
        <v>30</v>
      </c>
    </row>
    <row r="13" spans="2:10">
      <c r="B13" s="154">
        <v>46033</v>
      </c>
      <c r="C13" s="156">
        <v>30</v>
      </c>
      <c r="D13" s="156">
        <v>30</v>
      </c>
    </row>
    <row r="14" spans="2:10">
      <c r="B14" s="154">
        <v>46034</v>
      </c>
      <c r="C14" s="156">
        <v>30</v>
      </c>
      <c r="D14" s="156">
        <v>30</v>
      </c>
      <c r="H14" s="217"/>
    </row>
    <row r="15" spans="2:10">
      <c r="B15" s="154">
        <v>46035</v>
      </c>
      <c r="C15" s="156">
        <v>30</v>
      </c>
      <c r="D15" s="156">
        <v>30</v>
      </c>
    </row>
    <row r="16" spans="2:10">
      <c r="B16" s="154">
        <v>46036</v>
      </c>
      <c r="C16" s="156">
        <v>30</v>
      </c>
      <c r="D16" s="156">
        <v>30</v>
      </c>
    </row>
    <row r="17" spans="2:4">
      <c r="B17" s="154">
        <v>46037</v>
      </c>
      <c r="C17" s="156">
        <v>30</v>
      </c>
      <c r="D17" s="156">
        <v>30</v>
      </c>
    </row>
    <row r="18" spans="2:4">
      <c r="B18" s="154">
        <v>46038</v>
      </c>
      <c r="C18" s="156">
        <v>30</v>
      </c>
      <c r="D18" s="156">
        <v>30</v>
      </c>
    </row>
    <row r="19" spans="2:4">
      <c r="B19" s="154">
        <v>46039</v>
      </c>
      <c r="C19" s="156">
        <v>30</v>
      </c>
      <c r="D19" s="156">
        <v>30</v>
      </c>
    </row>
    <row r="20" spans="2:4">
      <c r="B20" s="154">
        <v>46040</v>
      </c>
      <c r="C20" s="156">
        <v>30</v>
      </c>
      <c r="D20" s="156">
        <v>30</v>
      </c>
    </row>
    <row r="21" spans="2:4">
      <c r="B21" s="154">
        <v>46041</v>
      </c>
      <c r="C21" s="156">
        <v>30</v>
      </c>
      <c r="D21" s="156">
        <v>30</v>
      </c>
    </row>
    <row r="22" spans="2:4">
      <c r="B22" s="154">
        <v>46042</v>
      </c>
      <c r="C22" s="156">
        <v>30</v>
      </c>
      <c r="D22" s="156">
        <v>30</v>
      </c>
    </row>
    <row r="23" spans="2:4">
      <c r="B23" s="154">
        <v>46043</v>
      </c>
      <c r="C23" s="156">
        <v>30</v>
      </c>
      <c r="D23" s="156">
        <v>30</v>
      </c>
    </row>
    <row r="24" spans="2:4">
      <c r="B24" s="154">
        <v>46044</v>
      </c>
      <c r="C24" s="156">
        <v>30</v>
      </c>
      <c r="D24" s="156">
        <v>30</v>
      </c>
    </row>
    <row r="25" spans="2:4">
      <c r="B25" s="154">
        <v>46045</v>
      </c>
      <c r="C25" s="156">
        <v>30</v>
      </c>
      <c r="D25" s="156">
        <v>30</v>
      </c>
    </row>
    <row r="26" spans="2:4">
      <c r="B26" s="154">
        <v>46046</v>
      </c>
      <c r="C26" s="156">
        <v>30</v>
      </c>
      <c r="D26" s="156">
        <v>30</v>
      </c>
    </row>
    <row r="27" spans="2:4">
      <c r="B27" s="154">
        <v>46047</v>
      </c>
      <c r="C27" s="156">
        <v>30</v>
      </c>
      <c r="D27" s="156">
        <v>30</v>
      </c>
    </row>
    <row r="28" spans="2:4">
      <c r="B28" s="154">
        <v>46048</v>
      </c>
      <c r="C28" s="156">
        <v>30</v>
      </c>
      <c r="D28" s="156">
        <v>30</v>
      </c>
    </row>
    <row r="29" spans="2:4">
      <c r="B29" s="154">
        <v>46049</v>
      </c>
      <c r="C29" s="156">
        <v>30</v>
      </c>
      <c r="D29" s="156">
        <v>30</v>
      </c>
    </row>
    <row r="30" spans="2:4">
      <c r="B30" s="154">
        <v>46050</v>
      </c>
      <c r="C30" s="156">
        <v>30</v>
      </c>
      <c r="D30" s="156">
        <v>30</v>
      </c>
    </row>
    <row r="31" spans="2:4">
      <c r="B31" s="154">
        <v>46051</v>
      </c>
      <c r="C31" s="156">
        <v>30</v>
      </c>
      <c r="D31" s="156">
        <v>30</v>
      </c>
    </row>
    <row r="32" spans="2:4">
      <c r="B32" s="154">
        <v>46052</v>
      </c>
      <c r="C32" s="156">
        <v>30</v>
      </c>
      <c r="D32" s="156">
        <v>30</v>
      </c>
    </row>
    <row r="33" spans="2:4">
      <c r="B33" s="154">
        <v>46053</v>
      </c>
      <c r="C33" s="156">
        <v>30</v>
      </c>
      <c r="D33" s="156">
        <v>30</v>
      </c>
    </row>
    <row r="34" spans="2:4">
      <c r="B34" s="154">
        <v>46054</v>
      </c>
      <c r="C34" s="156">
        <v>30</v>
      </c>
      <c r="D34" s="156">
        <v>30</v>
      </c>
    </row>
    <row r="35" spans="2:4">
      <c r="B35" s="154">
        <v>46055</v>
      </c>
      <c r="C35" s="156">
        <v>30</v>
      </c>
      <c r="D35" s="156">
        <v>30</v>
      </c>
    </row>
    <row r="36" spans="2:4">
      <c r="B36" s="154">
        <v>46056</v>
      </c>
      <c r="C36" s="156">
        <v>30</v>
      </c>
      <c r="D36" s="156">
        <v>30</v>
      </c>
    </row>
    <row r="37" spans="2:4">
      <c r="B37" s="154">
        <v>46057</v>
      </c>
      <c r="C37" s="156">
        <v>30</v>
      </c>
      <c r="D37" s="156">
        <v>30</v>
      </c>
    </row>
    <row r="38" spans="2:4">
      <c r="B38" s="154">
        <v>46058</v>
      </c>
      <c r="C38" s="156">
        <v>30</v>
      </c>
      <c r="D38" s="156">
        <v>30</v>
      </c>
    </row>
    <row r="39" spans="2:4">
      <c r="B39" s="154">
        <v>46059</v>
      </c>
      <c r="C39" s="156">
        <v>30</v>
      </c>
      <c r="D39" s="156">
        <v>30</v>
      </c>
    </row>
    <row r="40" spans="2:4">
      <c r="B40" s="154">
        <v>46060</v>
      </c>
      <c r="C40" s="156">
        <v>30</v>
      </c>
      <c r="D40" s="156">
        <v>30</v>
      </c>
    </row>
    <row r="41" spans="2:4">
      <c r="B41" s="154">
        <v>46061</v>
      </c>
      <c r="C41" s="156">
        <v>30</v>
      </c>
      <c r="D41" s="156">
        <v>30</v>
      </c>
    </row>
    <row r="42" spans="2:4">
      <c r="B42" s="154">
        <v>46062</v>
      </c>
      <c r="C42" s="156">
        <v>30</v>
      </c>
      <c r="D42" s="156">
        <v>30</v>
      </c>
    </row>
    <row r="43" spans="2:4">
      <c r="B43" s="154">
        <v>46063</v>
      </c>
      <c r="C43" s="156">
        <v>30</v>
      </c>
      <c r="D43" s="156">
        <v>30</v>
      </c>
    </row>
    <row r="44" spans="2:4">
      <c r="B44" s="154">
        <v>46064</v>
      </c>
      <c r="C44" s="156">
        <v>30</v>
      </c>
      <c r="D44" s="156">
        <v>30</v>
      </c>
    </row>
    <row r="45" spans="2:4">
      <c r="B45" s="154">
        <v>46065</v>
      </c>
      <c r="C45" s="156">
        <v>30</v>
      </c>
      <c r="D45" s="156">
        <v>30</v>
      </c>
    </row>
    <row r="46" spans="2:4">
      <c r="B46" s="154">
        <v>46066</v>
      </c>
      <c r="C46" s="156">
        <v>30</v>
      </c>
      <c r="D46" s="156">
        <v>30</v>
      </c>
    </row>
    <row r="47" spans="2:4">
      <c r="B47" s="154">
        <v>46067</v>
      </c>
      <c r="C47" s="156">
        <v>30</v>
      </c>
      <c r="D47" s="156">
        <v>30</v>
      </c>
    </row>
    <row r="48" spans="2:4">
      <c r="B48" s="154">
        <v>46068</v>
      </c>
      <c r="C48" s="156">
        <v>30</v>
      </c>
      <c r="D48" s="156">
        <v>30</v>
      </c>
    </row>
    <row r="49" spans="2:4">
      <c r="B49" s="154">
        <v>46069</v>
      </c>
      <c r="C49" s="156">
        <v>30</v>
      </c>
      <c r="D49" s="156">
        <v>30</v>
      </c>
    </row>
    <row r="50" spans="2:4">
      <c r="B50" s="154">
        <v>46070</v>
      </c>
      <c r="C50" s="156">
        <v>30</v>
      </c>
      <c r="D50" s="156">
        <v>30</v>
      </c>
    </row>
    <row r="51" spans="2:4">
      <c r="B51" s="154">
        <v>46071</v>
      </c>
      <c r="C51" s="156">
        <v>30</v>
      </c>
      <c r="D51" s="156">
        <v>30</v>
      </c>
    </row>
    <row r="52" spans="2:4">
      <c r="B52" s="154">
        <v>46072</v>
      </c>
      <c r="C52" s="156">
        <v>30</v>
      </c>
      <c r="D52" s="156">
        <v>30</v>
      </c>
    </row>
    <row r="53" spans="2:4">
      <c r="B53" s="154">
        <v>46073</v>
      </c>
      <c r="C53" s="156">
        <v>30</v>
      </c>
      <c r="D53" s="156">
        <v>30</v>
      </c>
    </row>
    <row r="54" spans="2:4">
      <c r="B54" s="154">
        <v>46074</v>
      </c>
      <c r="C54" s="156">
        <v>30</v>
      </c>
      <c r="D54" s="156">
        <v>30</v>
      </c>
    </row>
    <row r="55" spans="2:4">
      <c r="B55" s="154">
        <v>46075</v>
      </c>
      <c r="C55" s="156">
        <v>30</v>
      </c>
      <c r="D55" s="156">
        <v>30</v>
      </c>
    </row>
    <row r="56" spans="2:4">
      <c r="B56" s="154">
        <v>46076</v>
      </c>
      <c r="C56" s="156">
        <v>30</v>
      </c>
      <c r="D56" s="156">
        <v>30</v>
      </c>
    </row>
    <row r="57" spans="2:4">
      <c r="B57" s="154">
        <v>46077</v>
      </c>
      <c r="C57" s="156">
        <v>30</v>
      </c>
      <c r="D57" s="156">
        <v>30</v>
      </c>
    </row>
    <row r="58" spans="2:4">
      <c r="B58" s="154">
        <v>46078</v>
      </c>
      <c r="C58" s="156">
        <v>30</v>
      </c>
      <c r="D58" s="156">
        <v>30</v>
      </c>
    </row>
    <row r="59" spans="2:4">
      <c r="B59" s="154">
        <v>46079</v>
      </c>
      <c r="C59" s="156">
        <v>30</v>
      </c>
      <c r="D59" s="156">
        <v>30</v>
      </c>
    </row>
    <row r="60" spans="2:4">
      <c r="B60" s="154">
        <v>46080</v>
      </c>
      <c r="C60" s="156">
        <v>30</v>
      </c>
      <c r="D60" s="156">
        <v>30</v>
      </c>
    </row>
    <row r="61" spans="2:4">
      <c r="B61" s="154">
        <v>46081</v>
      </c>
      <c r="C61" s="156">
        <v>30</v>
      </c>
      <c r="D61" s="156">
        <v>30</v>
      </c>
    </row>
    <row r="62" spans="2:4">
      <c r="B62" s="154">
        <v>46082</v>
      </c>
      <c r="C62" s="156">
        <v>30</v>
      </c>
      <c r="D62" s="156">
        <v>30</v>
      </c>
    </row>
    <row r="63" spans="2:4">
      <c r="B63" s="154">
        <v>46083</v>
      </c>
      <c r="C63" s="156">
        <v>30</v>
      </c>
      <c r="D63" s="156">
        <v>30</v>
      </c>
    </row>
    <row r="64" spans="2:4">
      <c r="B64" s="154">
        <v>46084</v>
      </c>
      <c r="C64" s="156">
        <v>30</v>
      </c>
      <c r="D64" s="156">
        <v>30</v>
      </c>
    </row>
    <row r="65" spans="2:4">
      <c r="B65" s="154">
        <v>46085</v>
      </c>
      <c r="C65" s="156">
        <v>30</v>
      </c>
      <c r="D65" s="156">
        <v>30</v>
      </c>
    </row>
    <row r="66" spans="2:4">
      <c r="B66" s="154">
        <v>46086</v>
      </c>
      <c r="C66" s="156">
        <v>30</v>
      </c>
      <c r="D66" s="156">
        <v>30</v>
      </c>
    </row>
    <row r="67" spans="2:4">
      <c r="B67" s="154">
        <v>46087</v>
      </c>
      <c r="C67" s="156">
        <v>30</v>
      </c>
      <c r="D67" s="156">
        <v>30</v>
      </c>
    </row>
    <row r="68" spans="2:4">
      <c r="B68" s="154">
        <v>46088</v>
      </c>
      <c r="C68" s="156">
        <v>30</v>
      </c>
      <c r="D68" s="156">
        <v>30</v>
      </c>
    </row>
    <row r="69" spans="2:4">
      <c r="B69" s="154">
        <v>46089</v>
      </c>
      <c r="C69" s="156">
        <v>30</v>
      </c>
      <c r="D69" s="156">
        <v>30</v>
      </c>
    </row>
    <row r="70" spans="2:4">
      <c r="B70" s="154">
        <v>46090</v>
      </c>
      <c r="C70" s="156">
        <v>30</v>
      </c>
      <c r="D70" s="156">
        <v>30</v>
      </c>
    </row>
    <row r="71" spans="2:4">
      <c r="B71" s="154">
        <v>46091</v>
      </c>
      <c r="C71" s="156">
        <v>30</v>
      </c>
      <c r="D71" s="156">
        <v>30</v>
      </c>
    </row>
    <row r="72" spans="2:4">
      <c r="B72" s="154">
        <v>46092</v>
      </c>
      <c r="C72" s="156">
        <v>30</v>
      </c>
      <c r="D72" s="156">
        <v>30</v>
      </c>
    </row>
    <row r="73" spans="2:4">
      <c r="B73" s="154">
        <v>46093</v>
      </c>
      <c r="C73" s="156">
        <v>30</v>
      </c>
      <c r="D73" s="156">
        <v>30</v>
      </c>
    </row>
    <row r="74" spans="2:4">
      <c r="B74" s="154">
        <v>46094</v>
      </c>
      <c r="C74" s="156">
        <v>30</v>
      </c>
      <c r="D74" s="156">
        <v>30</v>
      </c>
    </row>
    <row r="75" spans="2:4">
      <c r="B75" s="154">
        <v>46095</v>
      </c>
      <c r="C75" s="156">
        <v>30</v>
      </c>
      <c r="D75" s="156">
        <v>30</v>
      </c>
    </row>
    <row r="76" spans="2:4">
      <c r="B76" s="154">
        <v>46096</v>
      </c>
      <c r="C76" s="156">
        <v>30</v>
      </c>
      <c r="D76" s="156">
        <v>30</v>
      </c>
    </row>
    <row r="77" spans="2:4">
      <c r="B77" s="154">
        <v>46097</v>
      </c>
      <c r="C77" s="156">
        <v>30</v>
      </c>
      <c r="D77" s="156">
        <v>30</v>
      </c>
    </row>
    <row r="78" spans="2:4">
      <c r="B78" s="154">
        <v>46098</v>
      </c>
      <c r="C78" s="156">
        <v>30</v>
      </c>
      <c r="D78" s="156">
        <v>30</v>
      </c>
    </row>
    <row r="79" spans="2:4">
      <c r="B79" s="154">
        <v>46099</v>
      </c>
      <c r="C79" s="156">
        <v>30</v>
      </c>
      <c r="D79" s="156">
        <v>30</v>
      </c>
    </row>
    <row r="80" spans="2:4">
      <c r="B80" s="154">
        <v>46100</v>
      </c>
      <c r="C80" s="156">
        <v>30</v>
      </c>
      <c r="D80" s="156">
        <v>30</v>
      </c>
    </row>
    <row r="81" spans="2:4">
      <c r="B81" s="154">
        <v>46101</v>
      </c>
      <c r="C81" s="156">
        <v>30</v>
      </c>
      <c r="D81" s="156">
        <v>30</v>
      </c>
    </row>
    <row r="82" spans="2:4">
      <c r="B82" s="154">
        <v>46102</v>
      </c>
      <c r="C82" s="156">
        <v>30</v>
      </c>
      <c r="D82" s="156">
        <v>30</v>
      </c>
    </row>
    <row r="83" spans="2:4">
      <c r="B83" s="154">
        <v>46103</v>
      </c>
      <c r="C83" s="156">
        <v>30</v>
      </c>
      <c r="D83" s="156">
        <v>30</v>
      </c>
    </row>
    <row r="84" spans="2:4">
      <c r="B84" s="154">
        <v>46104</v>
      </c>
      <c r="C84" s="156">
        <v>30</v>
      </c>
      <c r="D84" s="156">
        <v>30</v>
      </c>
    </row>
    <row r="85" spans="2:4">
      <c r="B85" s="154">
        <v>46105</v>
      </c>
      <c r="C85" s="156">
        <v>30</v>
      </c>
      <c r="D85" s="156">
        <v>30</v>
      </c>
    </row>
    <row r="86" spans="2:4">
      <c r="B86" s="154">
        <v>46106</v>
      </c>
      <c r="C86" s="156">
        <v>30</v>
      </c>
      <c r="D86" s="156">
        <v>30</v>
      </c>
    </row>
    <row r="87" spans="2:4">
      <c r="B87" s="154">
        <v>46107</v>
      </c>
      <c r="C87" s="156">
        <v>30</v>
      </c>
      <c r="D87" s="156">
        <v>30</v>
      </c>
    </row>
    <row r="88" spans="2:4">
      <c r="B88" s="154">
        <v>46108</v>
      </c>
      <c r="C88" s="156">
        <v>30</v>
      </c>
      <c r="D88" s="156">
        <v>30</v>
      </c>
    </row>
    <row r="89" spans="2:4">
      <c r="B89" s="154">
        <v>46109</v>
      </c>
      <c r="C89" s="156">
        <v>30</v>
      </c>
      <c r="D89" s="156">
        <v>30</v>
      </c>
    </row>
    <row r="90" spans="2:4">
      <c r="B90" s="154">
        <v>46110</v>
      </c>
      <c r="C90" s="156">
        <v>30</v>
      </c>
      <c r="D90" s="156">
        <v>30</v>
      </c>
    </row>
    <row r="91" spans="2:4">
      <c r="B91" s="154">
        <v>46111</v>
      </c>
      <c r="C91" s="156">
        <v>30</v>
      </c>
      <c r="D91" s="156">
        <v>30</v>
      </c>
    </row>
    <row r="92" spans="2:4">
      <c r="B92" s="154">
        <v>46112</v>
      </c>
      <c r="C92" s="156">
        <v>30</v>
      </c>
      <c r="D92" s="156">
        <v>30</v>
      </c>
    </row>
    <row r="93" spans="2:4">
      <c r="B93" s="154">
        <v>46113</v>
      </c>
      <c r="C93" s="156">
        <v>30</v>
      </c>
      <c r="D93" s="156">
        <v>30</v>
      </c>
    </row>
    <row r="94" spans="2:4">
      <c r="B94" s="154">
        <v>46114</v>
      </c>
      <c r="C94" s="156">
        <v>30</v>
      </c>
      <c r="D94" s="156">
        <v>30</v>
      </c>
    </row>
    <row r="95" spans="2:4">
      <c r="B95" s="154">
        <v>46115</v>
      </c>
      <c r="C95" s="156">
        <v>30</v>
      </c>
      <c r="D95" s="156">
        <v>30</v>
      </c>
    </row>
    <row r="96" spans="2:4">
      <c r="B96" s="154">
        <v>46116</v>
      </c>
      <c r="C96" s="156">
        <v>30</v>
      </c>
      <c r="D96" s="156">
        <v>30</v>
      </c>
    </row>
    <row r="97" spans="2:4">
      <c r="B97" s="154">
        <v>46117</v>
      </c>
      <c r="C97" s="156">
        <v>30</v>
      </c>
      <c r="D97" s="156">
        <v>30</v>
      </c>
    </row>
    <row r="98" spans="2:4">
      <c r="B98" s="154">
        <v>46118</v>
      </c>
      <c r="C98" s="156">
        <v>30</v>
      </c>
      <c r="D98" s="156">
        <v>30</v>
      </c>
    </row>
    <row r="99" spans="2:4">
      <c r="B99" s="154">
        <v>46119</v>
      </c>
      <c r="C99" s="156">
        <v>30</v>
      </c>
      <c r="D99" s="156">
        <v>30</v>
      </c>
    </row>
    <row r="100" spans="2:4">
      <c r="B100" s="154">
        <v>46120</v>
      </c>
      <c r="C100" s="156">
        <v>30</v>
      </c>
      <c r="D100" s="156">
        <v>30</v>
      </c>
    </row>
    <row r="101" spans="2:4">
      <c r="B101" s="154">
        <v>46121</v>
      </c>
      <c r="C101" s="156">
        <v>30</v>
      </c>
      <c r="D101" s="156">
        <v>30</v>
      </c>
    </row>
    <row r="102" spans="2:4">
      <c r="B102" s="154">
        <v>46122</v>
      </c>
      <c r="C102" s="156">
        <v>30</v>
      </c>
      <c r="D102" s="156">
        <v>30</v>
      </c>
    </row>
    <row r="103" spans="2:4">
      <c r="B103" s="154">
        <v>46123</v>
      </c>
      <c r="C103" s="156">
        <v>30</v>
      </c>
      <c r="D103" s="156">
        <v>30</v>
      </c>
    </row>
    <row r="104" spans="2:4">
      <c r="B104" s="154">
        <v>46124</v>
      </c>
      <c r="C104" s="156">
        <v>30</v>
      </c>
      <c r="D104" s="156">
        <v>30</v>
      </c>
    </row>
    <row r="105" spans="2:4">
      <c r="B105" s="154">
        <v>46125</v>
      </c>
      <c r="C105" s="156">
        <v>30</v>
      </c>
      <c r="D105" s="156">
        <v>30</v>
      </c>
    </row>
    <row r="106" spans="2:4">
      <c r="B106" s="154">
        <v>46126</v>
      </c>
      <c r="C106" s="156">
        <v>30</v>
      </c>
      <c r="D106" s="156">
        <v>30</v>
      </c>
    </row>
    <row r="107" spans="2:4">
      <c r="B107" s="154">
        <v>46127</v>
      </c>
      <c r="C107" s="156">
        <v>30</v>
      </c>
      <c r="D107" s="156">
        <v>30</v>
      </c>
    </row>
    <row r="108" spans="2:4">
      <c r="B108" s="154">
        <v>46128</v>
      </c>
      <c r="C108" s="156">
        <v>30</v>
      </c>
      <c r="D108" s="156">
        <v>30</v>
      </c>
    </row>
    <row r="109" spans="2:4">
      <c r="B109" s="154">
        <v>46129</v>
      </c>
      <c r="C109" s="156">
        <v>30</v>
      </c>
      <c r="D109" s="156">
        <v>30</v>
      </c>
    </row>
    <row r="110" spans="2:4">
      <c r="B110" s="154">
        <v>46130</v>
      </c>
      <c r="C110" s="156">
        <v>30</v>
      </c>
      <c r="D110" s="156">
        <v>30</v>
      </c>
    </row>
    <row r="111" spans="2:4">
      <c r="B111" s="154">
        <v>46131</v>
      </c>
      <c r="C111" s="156">
        <v>30</v>
      </c>
      <c r="D111" s="156">
        <v>30</v>
      </c>
    </row>
    <row r="112" spans="2:4">
      <c r="B112" s="154">
        <v>46132</v>
      </c>
      <c r="C112" s="156">
        <v>30</v>
      </c>
      <c r="D112" s="156">
        <v>30</v>
      </c>
    </row>
    <row r="113" spans="2:4">
      <c r="B113" s="154">
        <v>46133</v>
      </c>
      <c r="C113" s="156">
        <v>30</v>
      </c>
      <c r="D113" s="156">
        <v>30</v>
      </c>
    </row>
    <row r="114" spans="2:4">
      <c r="B114" s="154">
        <v>46134</v>
      </c>
      <c r="C114" s="156">
        <v>30</v>
      </c>
      <c r="D114" s="156">
        <v>30</v>
      </c>
    </row>
    <row r="115" spans="2:4">
      <c r="B115" s="154">
        <v>46135</v>
      </c>
      <c r="C115" s="156">
        <v>30</v>
      </c>
      <c r="D115" s="156">
        <v>30</v>
      </c>
    </row>
    <row r="116" spans="2:4">
      <c r="B116" s="154">
        <v>46136</v>
      </c>
      <c r="C116" s="156">
        <v>30</v>
      </c>
      <c r="D116" s="156">
        <v>30</v>
      </c>
    </row>
    <row r="117" spans="2:4">
      <c r="B117" s="154">
        <v>46137</v>
      </c>
      <c r="C117" s="156">
        <v>30</v>
      </c>
      <c r="D117" s="156">
        <v>30</v>
      </c>
    </row>
    <row r="118" spans="2:4">
      <c r="B118" s="154">
        <v>46138</v>
      </c>
      <c r="C118" s="156">
        <v>30</v>
      </c>
      <c r="D118" s="156">
        <v>30</v>
      </c>
    </row>
    <row r="119" spans="2:4">
      <c r="B119" s="154">
        <v>46139</v>
      </c>
      <c r="C119" s="156">
        <v>30</v>
      </c>
      <c r="D119" s="156">
        <v>30</v>
      </c>
    </row>
    <row r="120" spans="2:4">
      <c r="B120" s="154">
        <v>46140</v>
      </c>
      <c r="C120" s="156">
        <v>30</v>
      </c>
      <c r="D120" s="156">
        <v>30</v>
      </c>
    </row>
    <row r="121" spans="2:4">
      <c r="B121" s="154">
        <v>46141</v>
      </c>
      <c r="C121" s="156">
        <v>30</v>
      </c>
      <c r="D121" s="156">
        <v>30</v>
      </c>
    </row>
    <row r="122" spans="2:4">
      <c r="B122" s="154">
        <v>46142</v>
      </c>
      <c r="C122" s="156">
        <v>30</v>
      </c>
      <c r="D122" s="156">
        <v>30</v>
      </c>
    </row>
    <row r="123" spans="2:4">
      <c r="B123" s="154">
        <v>46143</v>
      </c>
      <c r="C123" s="156">
        <v>30</v>
      </c>
      <c r="D123" s="156">
        <v>30</v>
      </c>
    </row>
    <row r="124" spans="2:4">
      <c r="B124" s="154">
        <v>46144</v>
      </c>
      <c r="C124" s="156">
        <v>30</v>
      </c>
      <c r="D124" s="156">
        <v>30</v>
      </c>
    </row>
    <row r="125" spans="2:4">
      <c r="B125" s="154">
        <v>46145</v>
      </c>
      <c r="C125" s="156">
        <v>30</v>
      </c>
      <c r="D125" s="156">
        <v>30</v>
      </c>
    </row>
    <row r="126" spans="2:4">
      <c r="B126" s="154">
        <v>46146</v>
      </c>
      <c r="C126" s="156">
        <v>30</v>
      </c>
      <c r="D126" s="156">
        <v>30</v>
      </c>
    </row>
    <row r="127" spans="2:4">
      <c r="B127" s="154">
        <v>46147</v>
      </c>
      <c r="C127" s="156">
        <v>30</v>
      </c>
      <c r="D127" s="156">
        <v>30</v>
      </c>
    </row>
    <row r="128" spans="2:4">
      <c r="B128" s="154">
        <v>46148</v>
      </c>
      <c r="C128" s="156">
        <v>30</v>
      </c>
      <c r="D128" s="156">
        <v>30</v>
      </c>
    </row>
    <row r="129" spans="2:4">
      <c r="B129" s="154">
        <v>46149</v>
      </c>
      <c r="C129" s="156">
        <v>30</v>
      </c>
      <c r="D129" s="156">
        <v>30</v>
      </c>
    </row>
    <row r="130" spans="2:4">
      <c r="B130" s="154">
        <v>46150</v>
      </c>
      <c r="C130" s="156">
        <v>30</v>
      </c>
      <c r="D130" s="156">
        <v>30</v>
      </c>
    </row>
    <row r="131" spans="2:4">
      <c r="B131" s="154">
        <v>46151</v>
      </c>
      <c r="C131" s="156">
        <v>30</v>
      </c>
      <c r="D131" s="156">
        <v>30</v>
      </c>
    </row>
    <row r="132" spans="2:4">
      <c r="B132" s="154">
        <v>46152</v>
      </c>
      <c r="C132" s="156">
        <v>30</v>
      </c>
      <c r="D132" s="156">
        <v>30</v>
      </c>
    </row>
    <row r="133" spans="2:4">
      <c r="B133" s="154">
        <v>46153</v>
      </c>
      <c r="C133" s="156">
        <v>30</v>
      </c>
      <c r="D133" s="156">
        <v>30</v>
      </c>
    </row>
    <row r="134" spans="2:4">
      <c r="B134" s="154">
        <v>46154</v>
      </c>
      <c r="C134" s="156">
        <v>30</v>
      </c>
      <c r="D134" s="156">
        <v>30</v>
      </c>
    </row>
    <row r="135" spans="2:4">
      <c r="B135" s="154">
        <v>46155</v>
      </c>
      <c r="C135" s="156">
        <v>30</v>
      </c>
      <c r="D135" s="156">
        <v>30</v>
      </c>
    </row>
    <row r="136" spans="2:4">
      <c r="B136" s="154">
        <v>46156</v>
      </c>
      <c r="C136" s="156">
        <v>30</v>
      </c>
      <c r="D136" s="156">
        <v>30</v>
      </c>
    </row>
    <row r="137" spans="2:4">
      <c r="B137" s="154">
        <v>46157</v>
      </c>
      <c r="C137" s="156">
        <v>30</v>
      </c>
      <c r="D137" s="156">
        <v>30</v>
      </c>
    </row>
    <row r="138" spans="2:4">
      <c r="B138" s="154">
        <v>46158</v>
      </c>
      <c r="C138" s="156">
        <v>30</v>
      </c>
      <c r="D138" s="156">
        <v>30</v>
      </c>
    </row>
    <row r="139" spans="2:4">
      <c r="B139" s="154">
        <v>46159</v>
      </c>
      <c r="C139" s="156">
        <v>30</v>
      </c>
      <c r="D139" s="156">
        <v>30</v>
      </c>
    </row>
    <row r="140" spans="2:4">
      <c r="B140" s="154">
        <v>46160</v>
      </c>
      <c r="C140" s="156">
        <v>30</v>
      </c>
      <c r="D140" s="156">
        <v>30</v>
      </c>
    </row>
    <row r="141" spans="2:4">
      <c r="B141" s="154">
        <v>46161</v>
      </c>
      <c r="C141" s="156">
        <v>30</v>
      </c>
      <c r="D141" s="156">
        <v>30</v>
      </c>
    </row>
    <row r="142" spans="2:4">
      <c r="B142" s="154">
        <v>46162</v>
      </c>
      <c r="C142" s="156">
        <v>30</v>
      </c>
      <c r="D142" s="156">
        <v>30</v>
      </c>
    </row>
    <row r="143" spans="2:4">
      <c r="B143" s="154">
        <v>46163</v>
      </c>
      <c r="C143" s="156">
        <v>30</v>
      </c>
      <c r="D143" s="156">
        <v>30</v>
      </c>
    </row>
    <row r="144" spans="2:4">
      <c r="B144" s="154">
        <v>46164</v>
      </c>
      <c r="C144" s="156">
        <v>30</v>
      </c>
      <c r="D144" s="156">
        <v>30</v>
      </c>
    </row>
    <row r="145" spans="2:4">
      <c r="B145" s="154">
        <v>46165</v>
      </c>
      <c r="C145" s="156">
        <v>30</v>
      </c>
      <c r="D145" s="156">
        <v>30</v>
      </c>
    </row>
    <row r="146" spans="2:4">
      <c r="B146" s="154">
        <v>46166</v>
      </c>
      <c r="C146" s="156">
        <v>30</v>
      </c>
      <c r="D146" s="156">
        <v>30</v>
      </c>
    </row>
    <row r="147" spans="2:4">
      <c r="B147" s="154">
        <v>46167</v>
      </c>
      <c r="C147" s="156">
        <v>30</v>
      </c>
      <c r="D147" s="156">
        <v>30</v>
      </c>
    </row>
    <row r="148" spans="2:4">
      <c r="B148" s="154">
        <v>46168</v>
      </c>
      <c r="C148" s="156">
        <v>30</v>
      </c>
      <c r="D148" s="156">
        <v>30</v>
      </c>
    </row>
    <row r="149" spans="2:4">
      <c r="B149" s="154">
        <v>46169</v>
      </c>
      <c r="C149" s="156">
        <v>30</v>
      </c>
      <c r="D149" s="156">
        <v>30</v>
      </c>
    </row>
    <row r="150" spans="2:4">
      <c r="B150" s="154">
        <v>46170</v>
      </c>
      <c r="C150" s="156">
        <v>30</v>
      </c>
      <c r="D150" s="156">
        <v>30</v>
      </c>
    </row>
    <row r="151" spans="2:4">
      <c r="B151" s="154">
        <v>46171</v>
      </c>
      <c r="C151" s="156">
        <v>30</v>
      </c>
      <c r="D151" s="156">
        <v>30</v>
      </c>
    </row>
    <row r="152" spans="2:4">
      <c r="B152" s="154">
        <v>46172</v>
      </c>
      <c r="C152" s="156">
        <v>30</v>
      </c>
      <c r="D152" s="156">
        <v>30</v>
      </c>
    </row>
    <row r="153" spans="2:4">
      <c r="B153" s="154">
        <v>46173</v>
      </c>
      <c r="C153" s="156">
        <v>30</v>
      </c>
      <c r="D153" s="156">
        <v>30</v>
      </c>
    </row>
    <row r="154" spans="2:4">
      <c r="B154" s="154">
        <v>46174</v>
      </c>
      <c r="C154" s="156">
        <v>30</v>
      </c>
      <c r="D154" s="156">
        <v>30</v>
      </c>
    </row>
    <row r="155" spans="2:4">
      <c r="B155" s="154">
        <v>46175</v>
      </c>
      <c r="C155" s="156">
        <v>30</v>
      </c>
      <c r="D155" s="156">
        <v>30</v>
      </c>
    </row>
    <row r="156" spans="2:4">
      <c r="B156" s="154">
        <v>46176</v>
      </c>
      <c r="C156" s="156">
        <v>30</v>
      </c>
      <c r="D156" s="156">
        <v>30</v>
      </c>
    </row>
    <row r="157" spans="2:4">
      <c r="B157" s="154">
        <v>46177</v>
      </c>
      <c r="C157" s="156">
        <v>30</v>
      </c>
      <c r="D157" s="156">
        <v>30</v>
      </c>
    </row>
    <row r="158" spans="2:4">
      <c r="B158" s="154">
        <v>46178</v>
      </c>
      <c r="C158" s="156">
        <v>30</v>
      </c>
      <c r="D158" s="156">
        <v>30</v>
      </c>
    </row>
    <row r="159" spans="2:4">
      <c r="B159" s="154">
        <v>46179</v>
      </c>
      <c r="C159" s="156">
        <v>30</v>
      </c>
      <c r="D159" s="156">
        <v>30</v>
      </c>
    </row>
    <row r="160" spans="2:4">
      <c r="B160" s="154">
        <v>46180</v>
      </c>
      <c r="C160" s="156">
        <v>30</v>
      </c>
      <c r="D160" s="156">
        <v>30</v>
      </c>
    </row>
    <row r="161" spans="2:4">
      <c r="B161" s="154">
        <v>46181</v>
      </c>
      <c r="C161" s="156">
        <v>30</v>
      </c>
      <c r="D161" s="156">
        <v>30</v>
      </c>
    </row>
    <row r="162" spans="2:4">
      <c r="B162" s="154">
        <v>46182</v>
      </c>
      <c r="C162" s="156">
        <v>30</v>
      </c>
      <c r="D162" s="156">
        <v>30</v>
      </c>
    </row>
    <row r="163" spans="2:4">
      <c r="B163" s="154">
        <v>46183</v>
      </c>
      <c r="C163" s="156">
        <v>30</v>
      </c>
      <c r="D163" s="156">
        <v>30</v>
      </c>
    </row>
    <row r="164" spans="2:4">
      <c r="B164" s="154">
        <v>46184</v>
      </c>
      <c r="C164" s="156">
        <v>30</v>
      </c>
      <c r="D164" s="156">
        <v>30</v>
      </c>
    </row>
    <row r="165" spans="2:4">
      <c r="B165" s="154">
        <v>46185</v>
      </c>
      <c r="C165" s="156">
        <v>30</v>
      </c>
      <c r="D165" s="156">
        <v>30</v>
      </c>
    </row>
    <row r="166" spans="2:4">
      <c r="B166" s="154">
        <v>46186</v>
      </c>
      <c r="C166" s="156">
        <v>30</v>
      </c>
      <c r="D166" s="156">
        <v>30</v>
      </c>
    </row>
    <row r="167" spans="2:4">
      <c r="B167" s="154">
        <v>46187</v>
      </c>
      <c r="C167" s="156">
        <v>30</v>
      </c>
      <c r="D167" s="156">
        <v>30</v>
      </c>
    </row>
    <row r="168" spans="2:4">
      <c r="B168" s="154">
        <v>46188</v>
      </c>
      <c r="C168" s="156">
        <v>30</v>
      </c>
      <c r="D168" s="156">
        <v>30</v>
      </c>
    </row>
    <row r="169" spans="2:4">
      <c r="B169" s="154">
        <v>46189</v>
      </c>
      <c r="C169" s="156">
        <v>30</v>
      </c>
      <c r="D169" s="156">
        <v>30</v>
      </c>
    </row>
    <row r="170" spans="2:4">
      <c r="B170" s="154">
        <v>46190</v>
      </c>
      <c r="C170" s="156">
        <v>30</v>
      </c>
      <c r="D170" s="156">
        <v>30</v>
      </c>
    </row>
    <row r="171" spans="2:4">
      <c r="B171" s="154">
        <v>46191</v>
      </c>
      <c r="C171" s="156">
        <v>30</v>
      </c>
      <c r="D171" s="156">
        <v>30</v>
      </c>
    </row>
    <row r="172" spans="2:4">
      <c r="B172" s="154">
        <v>46192</v>
      </c>
      <c r="C172" s="156">
        <v>30</v>
      </c>
      <c r="D172" s="156">
        <v>30</v>
      </c>
    </row>
    <row r="173" spans="2:4">
      <c r="B173" s="154">
        <v>46193</v>
      </c>
      <c r="C173" s="156">
        <v>30</v>
      </c>
      <c r="D173" s="156">
        <v>30</v>
      </c>
    </row>
    <row r="174" spans="2:4">
      <c r="B174" s="154">
        <v>46194</v>
      </c>
      <c r="C174" s="156">
        <v>30</v>
      </c>
      <c r="D174" s="156">
        <v>30</v>
      </c>
    </row>
    <row r="175" spans="2:4">
      <c r="B175" s="154">
        <v>46195</v>
      </c>
      <c r="C175" s="156">
        <v>30</v>
      </c>
      <c r="D175" s="156">
        <v>30</v>
      </c>
    </row>
    <row r="176" spans="2:4">
      <c r="B176" s="154">
        <v>46196</v>
      </c>
      <c r="C176" s="156">
        <v>30</v>
      </c>
      <c r="D176" s="156">
        <v>30</v>
      </c>
    </row>
    <row r="177" spans="2:4">
      <c r="B177" s="154">
        <v>46197</v>
      </c>
      <c r="C177" s="156">
        <v>30</v>
      </c>
      <c r="D177" s="156">
        <v>30</v>
      </c>
    </row>
    <row r="178" spans="2:4">
      <c r="B178" s="154">
        <v>46198</v>
      </c>
      <c r="C178" s="156">
        <v>30</v>
      </c>
      <c r="D178" s="156">
        <v>30</v>
      </c>
    </row>
    <row r="179" spans="2:4">
      <c r="B179" s="154">
        <v>46199</v>
      </c>
      <c r="C179" s="156">
        <v>30</v>
      </c>
      <c r="D179" s="156">
        <v>30</v>
      </c>
    </row>
    <row r="180" spans="2:4">
      <c r="B180" s="154">
        <v>46200</v>
      </c>
      <c r="C180" s="156">
        <v>30</v>
      </c>
      <c r="D180" s="156">
        <v>30</v>
      </c>
    </row>
    <row r="181" spans="2:4">
      <c r="B181" s="154">
        <v>46201</v>
      </c>
      <c r="C181" s="156">
        <v>30</v>
      </c>
      <c r="D181" s="156">
        <v>30</v>
      </c>
    </row>
    <row r="182" spans="2:4">
      <c r="B182" s="154">
        <v>46202</v>
      </c>
      <c r="C182" s="156">
        <v>30</v>
      </c>
      <c r="D182" s="156">
        <v>30</v>
      </c>
    </row>
    <row r="183" spans="2:4">
      <c r="B183" s="154">
        <v>46203</v>
      </c>
      <c r="C183" s="156">
        <v>30</v>
      </c>
      <c r="D183" s="156">
        <v>30</v>
      </c>
    </row>
    <row r="184" spans="2:4">
      <c r="B184" s="154">
        <v>46204</v>
      </c>
      <c r="C184" s="156">
        <v>30</v>
      </c>
      <c r="D184" s="156">
        <v>30</v>
      </c>
    </row>
    <row r="185" spans="2:4">
      <c r="B185" s="154">
        <v>46205</v>
      </c>
      <c r="C185" s="156">
        <v>30</v>
      </c>
      <c r="D185" s="156">
        <v>30</v>
      </c>
    </row>
    <row r="186" spans="2:4">
      <c r="B186" s="154">
        <v>46206</v>
      </c>
      <c r="C186" s="156">
        <v>30</v>
      </c>
      <c r="D186" s="156">
        <v>30</v>
      </c>
    </row>
    <row r="187" spans="2:4">
      <c r="B187" s="154">
        <v>46207</v>
      </c>
      <c r="C187" s="156">
        <v>30</v>
      </c>
      <c r="D187" s="156">
        <v>30</v>
      </c>
    </row>
    <row r="188" spans="2:4">
      <c r="B188" s="154">
        <v>46208</v>
      </c>
      <c r="C188" s="156">
        <v>30</v>
      </c>
      <c r="D188" s="156">
        <v>30</v>
      </c>
    </row>
    <row r="189" spans="2:4">
      <c r="B189" s="154">
        <v>46209</v>
      </c>
      <c r="C189" s="156">
        <v>30</v>
      </c>
      <c r="D189" s="156">
        <v>30</v>
      </c>
    </row>
    <row r="190" spans="2:4">
      <c r="B190" s="154">
        <v>46210</v>
      </c>
      <c r="C190" s="156">
        <v>30</v>
      </c>
      <c r="D190" s="156">
        <v>30</v>
      </c>
    </row>
    <row r="191" spans="2:4">
      <c r="B191" s="154">
        <v>46211</v>
      </c>
      <c r="C191" s="156">
        <v>30</v>
      </c>
      <c r="D191" s="156">
        <v>30</v>
      </c>
    </row>
    <row r="192" spans="2:4">
      <c r="B192" s="154">
        <v>46212</v>
      </c>
      <c r="C192" s="156">
        <v>30</v>
      </c>
      <c r="D192" s="156">
        <v>30</v>
      </c>
    </row>
    <row r="193" spans="2:4">
      <c r="B193" s="154">
        <v>46213</v>
      </c>
      <c r="C193" s="156">
        <v>30</v>
      </c>
      <c r="D193" s="156">
        <v>30</v>
      </c>
    </row>
    <row r="194" spans="2:4">
      <c r="B194" s="154">
        <v>46214</v>
      </c>
      <c r="C194" s="156">
        <v>30</v>
      </c>
      <c r="D194" s="156">
        <v>30</v>
      </c>
    </row>
    <row r="195" spans="2:4">
      <c r="B195" s="154">
        <v>46215</v>
      </c>
      <c r="C195" s="156">
        <v>30</v>
      </c>
      <c r="D195" s="156">
        <v>30</v>
      </c>
    </row>
    <row r="196" spans="2:4">
      <c r="B196" s="154">
        <v>46216</v>
      </c>
      <c r="C196" s="156">
        <v>30</v>
      </c>
      <c r="D196" s="156">
        <v>30</v>
      </c>
    </row>
    <row r="197" spans="2:4">
      <c r="B197" s="154">
        <v>46217</v>
      </c>
      <c r="C197" s="156">
        <v>30</v>
      </c>
      <c r="D197" s="156">
        <v>30</v>
      </c>
    </row>
    <row r="198" spans="2:4">
      <c r="B198" s="154">
        <v>46218</v>
      </c>
      <c r="C198" s="156">
        <v>30</v>
      </c>
      <c r="D198" s="156">
        <v>30</v>
      </c>
    </row>
    <row r="199" spans="2:4">
      <c r="B199" s="154">
        <v>46219</v>
      </c>
      <c r="C199" s="156">
        <v>30</v>
      </c>
      <c r="D199" s="156">
        <v>30</v>
      </c>
    </row>
    <row r="200" spans="2:4">
      <c r="B200" s="154">
        <v>46220</v>
      </c>
      <c r="C200" s="156">
        <v>30</v>
      </c>
      <c r="D200" s="156">
        <v>30</v>
      </c>
    </row>
    <row r="201" spans="2:4">
      <c r="B201" s="154">
        <v>46221</v>
      </c>
      <c r="C201" s="156">
        <v>30</v>
      </c>
      <c r="D201" s="156">
        <v>30</v>
      </c>
    </row>
    <row r="202" spans="2:4">
      <c r="B202" s="154">
        <v>46222</v>
      </c>
      <c r="C202" s="156">
        <v>30</v>
      </c>
      <c r="D202" s="156">
        <v>30</v>
      </c>
    </row>
    <row r="203" spans="2:4">
      <c r="B203" s="154">
        <v>46223</v>
      </c>
      <c r="C203" s="156">
        <v>30</v>
      </c>
      <c r="D203" s="156">
        <v>30</v>
      </c>
    </row>
    <row r="204" spans="2:4">
      <c r="B204" s="154">
        <v>46224</v>
      </c>
      <c r="C204" s="156">
        <v>30</v>
      </c>
      <c r="D204" s="156">
        <v>30</v>
      </c>
    </row>
    <row r="205" spans="2:4">
      <c r="B205" s="154">
        <v>46225</v>
      </c>
      <c r="C205" s="156">
        <v>30</v>
      </c>
      <c r="D205" s="156">
        <v>30</v>
      </c>
    </row>
    <row r="206" spans="2:4">
      <c r="B206" s="154">
        <v>46226</v>
      </c>
      <c r="C206" s="156">
        <v>30</v>
      </c>
      <c r="D206" s="156">
        <v>30</v>
      </c>
    </row>
    <row r="207" spans="2:4">
      <c r="B207" s="154">
        <v>46227</v>
      </c>
      <c r="C207" s="156">
        <v>30</v>
      </c>
      <c r="D207" s="156">
        <v>30</v>
      </c>
    </row>
    <row r="208" spans="2:4">
      <c r="B208" s="154">
        <v>46228</v>
      </c>
      <c r="C208" s="156">
        <v>30</v>
      </c>
      <c r="D208" s="156">
        <v>30</v>
      </c>
    </row>
    <row r="209" spans="2:4">
      <c r="B209" s="154">
        <v>46229</v>
      </c>
      <c r="C209" s="156">
        <v>30</v>
      </c>
      <c r="D209" s="156">
        <v>30</v>
      </c>
    </row>
    <row r="210" spans="2:4">
      <c r="B210" s="154">
        <v>46230</v>
      </c>
      <c r="C210" s="156">
        <v>30</v>
      </c>
      <c r="D210" s="156">
        <v>30</v>
      </c>
    </row>
    <row r="211" spans="2:4">
      <c r="B211" s="154">
        <v>46231</v>
      </c>
      <c r="C211" s="156">
        <v>30</v>
      </c>
      <c r="D211" s="156">
        <v>30</v>
      </c>
    </row>
    <row r="212" spans="2:4">
      <c r="B212" s="154">
        <v>46232</v>
      </c>
      <c r="C212" s="156">
        <v>30</v>
      </c>
      <c r="D212" s="156">
        <v>30</v>
      </c>
    </row>
    <row r="213" spans="2:4">
      <c r="B213" s="154">
        <v>46233</v>
      </c>
      <c r="C213" s="156">
        <v>30</v>
      </c>
      <c r="D213" s="156">
        <v>30</v>
      </c>
    </row>
    <row r="214" spans="2:4">
      <c r="B214" s="154">
        <v>46234</v>
      </c>
      <c r="C214" s="156">
        <v>30</v>
      </c>
      <c r="D214" s="156">
        <v>30</v>
      </c>
    </row>
    <row r="215" spans="2:4">
      <c r="B215" s="154">
        <v>46235</v>
      </c>
      <c r="C215" s="156">
        <v>30</v>
      </c>
      <c r="D215" s="156">
        <v>30</v>
      </c>
    </row>
    <row r="216" spans="2:4">
      <c r="B216" s="154">
        <v>46236</v>
      </c>
      <c r="C216" s="156">
        <v>30</v>
      </c>
      <c r="D216" s="156">
        <v>30</v>
      </c>
    </row>
    <row r="217" spans="2:4">
      <c r="B217" s="154">
        <v>46237</v>
      </c>
      <c r="C217" s="156">
        <v>30</v>
      </c>
      <c r="D217" s="156">
        <v>30</v>
      </c>
    </row>
    <row r="218" spans="2:4">
      <c r="B218" s="154">
        <v>46238</v>
      </c>
      <c r="C218" s="156">
        <v>30</v>
      </c>
      <c r="D218" s="156">
        <v>30</v>
      </c>
    </row>
    <row r="219" spans="2:4">
      <c r="B219" s="154">
        <v>46239</v>
      </c>
      <c r="C219" s="156">
        <v>30</v>
      </c>
      <c r="D219" s="156">
        <v>30</v>
      </c>
    </row>
    <row r="220" spans="2:4">
      <c r="B220" s="154">
        <v>46240</v>
      </c>
      <c r="C220" s="156">
        <v>30</v>
      </c>
      <c r="D220" s="156">
        <v>30</v>
      </c>
    </row>
    <row r="221" spans="2:4">
      <c r="B221" s="154">
        <v>46241</v>
      </c>
      <c r="C221" s="156">
        <v>30</v>
      </c>
      <c r="D221" s="156">
        <v>30</v>
      </c>
    </row>
    <row r="222" spans="2:4">
      <c r="B222" s="154">
        <v>46242</v>
      </c>
      <c r="C222" s="156">
        <v>30</v>
      </c>
      <c r="D222" s="156">
        <v>30</v>
      </c>
    </row>
    <row r="223" spans="2:4">
      <c r="B223" s="154">
        <v>46243</v>
      </c>
      <c r="C223" s="156">
        <v>30</v>
      </c>
      <c r="D223" s="156">
        <v>30</v>
      </c>
    </row>
    <row r="224" spans="2:4">
      <c r="B224" s="154">
        <v>46244</v>
      </c>
      <c r="C224" s="156">
        <v>30</v>
      </c>
      <c r="D224" s="156">
        <v>30</v>
      </c>
    </row>
    <row r="225" spans="2:4">
      <c r="B225" s="154">
        <v>46245</v>
      </c>
      <c r="C225" s="156">
        <v>30</v>
      </c>
      <c r="D225" s="156">
        <v>30</v>
      </c>
    </row>
    <row r="226" spans="2:4">
      <c r="B226" s="154">
        <v>46246</v>
      </c>
      <c r="C226" s="156">
        <v>30</v>
      </c>
      <c r="D226" s="156">
        <v>30</v>
      </c>
    </row>
    <row r="227" spans="2:4">
      <c r="B227" s="154">
        <v>46247</v>
      </c>
      <c r="C227" s="156">
        <v>30</v>
      </c>
      <c r="D227" s="156">
        <v>30</v>
      </c>
    </row>
    <row r="228" spans="2:4">
      <c r="B228" s="154">
        <v>46248</v>
      </c>
      <c r="C228" s="156">
        <v>30</v>
      </c>
      <c r="D228" s="156">
        <v>30</v>
      </c>
    </row>
    <row r="229" spans="2:4">
      <c r="B229" s="154">
        <v>46249</v>
      </c>
      <c r="C229" s="156">
        <v>30</v>
      </c>
      <c r="D229" s="156">
        <v>30</v>
      </c>
    </row>
    <row r="230" spans="2:4">
      <c r="B230" s="154">
        <v>46250</v>
      </c>
      <c r="C230" s="156">
        <v>30</v>
      </c>
      <c r="D230" s="156">
        <v>30</v>
      </c>
    </row>
    <row r="231" spans="2:4">
      <c r="B231" s="154">
        <v>46251</v>
      </c>
      <c r="C231" s="156">
        <v>30</v>
      </c>
      <c r="D231" s="156">
        <v>30</v>
      </c>
    </row>
    <row r="232" spans="2:4">
      <c r="B232" s="154">
        <v>46252</v>
      </c>
      <c r="C232" s="156">
        <v>30</v>
      </c>
      <c r="D232" s="156">
        <v>30</v>
      </c>
    </row>
    <row r="233" spans="2:4">
      <c r="B233" s="154">
        <v>46253</v>
      </c>
      <c r="C233" s="156">
        <v>30</v>
      </c>
      <c r="D233" s="156">
        <v>30</v>
      </c>
    </row>
    <row r="234" spans="2:4">
      <c r="B234" s="154">
        <v>46254</v>
      </c>
      <c r="C234" s="156">
        <v>30</v>
      </c>
      <c r="D234" s="156">
        <v>30</v>
      </c>
    </row>
    <row r="235" spans="2:4">
      <c r="B235" s="154">
        <v>46255</v>
      </c>
      <c r="C235" s="156">
        <v>30</v>
      </c>
      <c r="D235" s="156">
        <v>30</v>
      </c>
    </row>
    <row r="236" spans="2:4">
      <c r="B236" s="154">
        <v>46256</v>
      </c>
      <c r="C236" s="156">
        <v>30</v>
      </c>
      <c r="D236" s="156">
        <v>30</v>
      </c>
    </row>
    <row r="237" spans="2:4">
      <c r="B237" s="154">
        <v>46257</v>
      </c>
      <c r="C237" s="156">
        <v>30</v>
      </c>
      <c r="D237" s="156">
        <v>30</v>
      </c>
    </row>
    <row r="238" spans="2:4">
      <c r="B238" s="154">
        <v>46258</v>
      </c>
      <c r="C238" s="156">
        <v>30</v>
      </c>
      <c r="D238" s="156">
        <v>30</v>
      </c>
    </row>
    <row r="239" spans="2:4">
      <c r="B239" s="154">
        <v>46259</v>
      </c>
      <c r="C239" s="156">
        <v>30</v>
      </c>
      <c r="D239" s="156">
        <v>30</v>
      </c>
    </row>
    <row r="240" spans="2:4">
      <c r="B240" s="154">
        <v>46260</v>
      </c>
      <c r="C240" s="156">
        <v>30</v>
      </c>
      <c r="D240" s="156">
        <v>30</v>
      </c>
    </row>
    <row r="241" spans="2:4">
      <c r="B241" s="154">
        <v>46261</v>
      </c>
      <c r="C241" s="156">
        <v>30</v>
      </c>
      <c r="D241" s="156">
        <v>30</v>
      </c>
    </row>
    <row r="242" spans="2:4">
      <c r="B242" s="154">
        <v>46262</v>
      </c>
      <c r="C242" s="156">
        <v>30</v>
      </c>
      <c r="D242" s="156">
        <v>30</v>
      </c>
    </row>
    <row r="243" spans="2:4">
      <c r="B243" s="154">
        <v>46263</v>
      </c>
      <c r="C243" s="156">
        <v>30</v>
      </c>
      <c r="D243" s="156">
        <v>30</v>
      </c>
    </row>
    <row r="244" spans="2:4">
      <c r="B244" s="154">
        <v>46264</v>
      </c>
      <c r="C244" s="156">
        <v>30</v>
      </c>
      <c r="D244" s="156">
        <v>30</v>
      </c>
    </row>
    <row r="245" spans="2:4">
      <c r="B245" s="154">
        <v>46265</v>
      </c>
      <c r="C245" s="156">
        <v>30</v>
      </c>
      <c r="D245" s="156">
        <v>30</v>
      </c>
    </row>
    <row r="246" spans="2:4">
      <c r="B246" s="154">
        <v>46266</v>
      </c>
      <c r="C246" s="156">
        <v>30</v>
      </c>
      <c r="D246" s="156">
        <v>30</v>
      </c>
    </row>
    <row r="247" spans="2:4">
      <c r="B247" s="154">
        <v>46267</v>
      </c>
      <c r="C247" s="156">
        <v>30</v>
      </c>
      <c r="D247" s="156">
        <v>30</v>
      </c>
    </row>
    <row r="248" spans="2:4">
      <c r="B248" s="154">
        <v>46268</v>
      </c>
      <c r="C248" s="156">
        <v>30</v>
      </c>
      <c r="D248" s="156">
        <v>30</v>
      </c>
    </row>
    <row r="249" spans="2:4">
      <c r="B249" s="154">
        <v>46269</v>
      </c>
      <c r="C249" s="156">
        <v>30</v>
      </c>
      <c r="D249" s="156">
        <v>30</v>
      </c>
    </row>
    <row r="250" spans="2:4">
      <c r="B250" s="154">
        <v>46270</v>
      </c>
      <c r="C250" s="156">
        <v>30</v>
      </c>
      <c r="D250" s="156">
        <v>30</v>
      </c>
    </row>
    <row r="251" spans="2:4">
      <c r="B251" s="154">
        <v>46271</v>
      </c>
      <c r="C251" s="156">
        <v>30</v>
      </c>
      <c r="D251" s="156">
        <v>30</v>
      </c>
    </row>
    <row r="252" spans="2:4">
      <c r="B252" s="154">
        <v>46272</v>
      </c>
      <c r="C252" s="156">
        <v>30</v>
      </c>
      <c r="D252" s="156">
        <v>30</v>
      </c>
    </row>
    <row r="253" spans="2:4">
      <c r="B253" s="154">
        <v>46273</v>
      </c>
      <c r="C253" s="156">
        <v>30</v>
      </c>
      <c r="D253" s="156">
        <v>30</v>
      </c>
    </row>
    <row r="254" spans="2:4">
      <c r="B254" s="154">
        <v>46274</v>
      </c>
      <c r="C254" s="156">
        <v>30</v>
      </c>
      <c r="D254" s="156">
        <v>30</v>
      </c>
    </row>
    <row r="255" spans="2:4">
      <c r="B255" s="154">
        <v>46275</v>
      </c>
      <c r="C255" s="156">
        <v>30</v>
      </c>
      <c r="D255" s="156">
        <v>30</v>
      </c>
    </row>
    <row r="256" spans="2:4">
      <c r="B256" s="154">
        <v>46276</v>
      </c>
      <c r="C256" s="156">
        <v>30</v>
      </c>
      <c r="D256" s="156">
        <v>30</v>
      </c>
    </row>
    <row r="257" spans="2:4">
      <c r="B257" s="154">
        <v>46277</v>
      </c>
      <c r="C257" s="156">
        <v>30</v>
      </c>
      <c r="D257" s="156">
        <v>30</v>
      </c>
    </row>
    <row r="258" spans="2:4">
      <c r="B258" s="154">
        <v>46278</v>
      </c>
      <c r="C258" s="156">
        <v>30</v>
      </c>
      <c r="D258" s="156">
        <v>30</v>
      </c>
    </row>
    <row r="259" spans="2:4">
      <c r="B259" s="154">
        <v>46279</v>
      </c>
      <c r="C259" s="156">
        <v>30</v>
      </c>
      <c r="D259" s="156">
        <v>30</v>
      </c>
    </row>
    <row r="260" spans="2:4">
      <c r="B260" s="154">
        <v>46280</v>
      </c>
      <c r="C260" s="156">
        <v>30</v>
      </c>
      <c r="D260" s="156">
        <v>30</v>
      </c>
    </row>
    <row r="261" spans="2:4">
      <c r="B261" s="154">
        <v>46281</v>
      </c>
      <c r="C261" s="156">
        <v>30</v>
      </c>
      <c r="D261" s="156">
        <v>30</v>
      </c>
    </row>
    <row r="262" spans="2:4">
      <c r="B262" s="154">
        <v>46282</v>
      </c>
      <c r="C262" s="156">
        <v>30</v>
      </c>
      <c r="D262" s="156">
        <v>30</v>
      </c>
    </row>
    <row r="263" spans="2:4">
      <c r="B263" s="154">
        <v>46283</v>
      </c>
      <c r="C263" s="156">
        <v>30</v>
      </c>
      <c r="D263" s="156">
        <v>30</v>
      </c>
    </row>
    <row r="264" spans="2:4">
      <c r="B264" s="154">
        <v>46284</v>
      </c>
      <c r="C264" s="156">
        <v>30</v>
      </c>
      <c r="D264" s="156">
        <v>30</v>
      </c>
    </row>
    <row r="265" spans="2:4">
      <c r="B265" s="154">
        <v>46285</v>
      </c>
      <c r="C265" s="156">
        <v>30</v>
      </c>
      <c r="D265" s="156">
        <v>30</v>
      </c>
    </row>
    <row r="266" spans="2:4">
      <c r="B266" s="154">
        <v>46286</v>
      </c>
      <c r="C266" s="156">
        <v>30</v>
      </c>
      <c r="D266" s="156">
        <v>30</v>
      </c>
    </row>
    <row r="267" spans="2:4">
      <c r="B267" s="154">
        <v>46287</v>
      </c>
      <c r="C267" s="156">
        <v>30</v>
      </c>
      <c r="D267" s="156">
        <v>30</v>
      </c>
    </row>
    <row r="268" spans="2:4">
      <c r="B268" s="154">
        <v>46288</v>
      </c>
      <c r="C268" s="156">
        <v>30</v>
      </c>
      <c r="D268" s="156">
        <v>30</v>
      </c>
    </row>
    <row r="269" spans="2:4">
      <c r="B269" s="154">
        <v>46289</v>
      </c>
      <c r="C269" s="156">
        <v>30</v>
      </c>
      <c r="D269" s="156">
        <v>30</v>
      </c>
    </row>
    <row r="270" spans="2:4">
      <c r="B270" s="154">
        <v>46290</v>
      </c>
      <c r="C270" s="156">
        <v>30</v>
      </c>
      <c r="D270" s="156">
        <v>30</v>
      </c>
    </row>
    <row r="271" spans="2:4">
      <c r="B271" s="154">
        <v>46291</v>
      </c>
      <c r="C271" s="156">
        <v>30</v>
      </c>
      <c r="D271" s="156">
        <v>30</v>
      </c>
    </row>
    <row r="272" spans="2:4">
      <c r="B272" s="154">
        <v>46292</v>
      </c>
      <c r="C272" s="156">
        <v>30</v>
      </c>
      <c r="D272" s="156">
        <v>30</v>
      </c>
    </row>
    <row r="273" spans="2:4">
      <c r="B273" s="154">
        <v>46293</v>
      </c>
      <c r="C273" s="156">
        <v>30</v>
      </c>
      <c r="D273" s="156">
        <v>30</v>
      </c>
    </row>
    <row r="274" spans="2:4">
      <c r="B274" s="154">
        <v>46294</v>
      </c>
      <c r="C274" s="156">
        <v>30</v>
      </c>
      <c r="D274" s="156">
        <v>30</v>
      </c>
    </row>
    <row r="275" spans="2:4">
      <c r="B275" s="154">
        <v>46295</v>
      </c>
      <c r="C275" s="156">
        <v>30</v>
      </c>
      <c r="D275" s="156">
        <v>30</v>
      </c>
    </row>
    <row r="276" spans="2:4">
      <c r="B276" s="154">
        <v>46296</v>
      </c>
      <c r="C276" s="156">
        <v>30</v>
      </c>
      <c r="D276" s="156">
        <v>30</v>
      </c>
    </row>
    <row r="277" spans="2:4">
      <c r="B277" s="154">
        <v>46297</v>
      </c>
      <c r="C277" s="156">
        <v>30</v>
      </c>
      <c r="D277" s="156">
        <v>30</v>
      </c>
    </row>
    <row r="278" spans="2:4">
      <c r="B278" s="154">
        <v>46298</v>
      </c>
      <c r="C278" s="156">
        <v>30</v>
      </c>
      <c r="D278" s="156">
        <v>30</v>
      </c>
    </row>
    <row r="279" spans="2:4">
      <c r="B279" s="154">
        <v>46299</v>
      </c>
      <c r="C279" s="156">
        <v>30</v>
      </c>
      <c r="D279" s="156">
        <v>30</v>
      </c>
    </row>
    <row r="280" spans="2:4">
      <c r="B280" s="154">
        <v>46300</v>
      </c>
      <c r="C280" s="156">
        <v>30</v>
      </c>
      <c r="D280" s="156">
        <v>30</v>
      </c>
    </row>
    <row r="281" spans="2:4">
      <c r="B281" s="154">
        <v>46301</v>
      </c>
      <c r="C281" s="156">
        <v>30</v>
      </c>
      <c r="D281" s="156">
        <v>30</v>
      </c>
    </row>
    <row r="282" spans="2:4">
      <c r="B282" s="154">
        <v>46302</v>
      </c>
      <c r="C282" s="156">
        <v>30</v>
      </c>
      <c r="D282" s="156">
        <v>30</v>
      </c>
    </row>
    <row r="283" spans="2:4">
      <c r="B283" s="154">
        <v>46303</v>
      </c>
      <c r="C283" s="156">
        <v>30</v>
      </c>
      <c r="D283" s="156">
        <v>30</v>
      </c>
    </row>
    <row r="284" spans="2:4">
      <c r="B284" s="154">
        <v>46304</v>
      </c>
      <c r="C284" s="156">
        <v>30</v>
      </c>
      <c r="D284" s="156">
        <v>30</v>
      </c>
    </row>
    <row r="285" spans="2:4">
      <c r="B285" s="154">
        <v>46305</v>
      </c>
      <c r="C285" s="156">
        <v>30</v>
      </c>
      <c r="D285" s="156">
        <v>30</v>
      </c>
    </row>
    <row r="286" spans="2:4">
      <c r="B286" s="154">
        <v>46306</v>
      </c>
      <c r="C286" s="156">
        <v>30</v>
      </c>
      <c r="D286" s="156">
        <v>30</v>
      </c>
    </row>
    <row r="287" spans="2:4">
      <c r="B287" s="154">
        <v>46307</v>
      </c>
      <c r="C287" s="156">
        <v>30</v>
      </c>
      <c r="D287" s="156">
        <v>30</v>
      </c>
    </row>
    <row r="288" spans="2:4">
      <c r="B288" s="154">
        <v>46308</v>
      </c>
      <c r="C288" s="156">
        <v>30</v>
      </c>
      <c r="D288" s="156">
        <v>30</v>
      </c>
    </row>
    <row r="289" spans="2:4">
      <c r="B289" s="154">
        <v>46309</v>
      </c>
      <c r="C289" s="156">
        <v>30</v>
      </c>
      <c r="D289" s="156">
        <v>30</v>
      </c>
    </row>
    <row r="290" spans="2:4">
      <c r="B290" s="154">
        <v>46310</v>
      </c>
      <c r="C290" s="156">
        <v>30</v>
      </c>
      <c r="D290" s="156">
        <v>30</v>
      </c>
    </row>
    <row r="291" spans="2:4">
      <c r="B291" s="154">
        <v>46311</v>
      </c>
      <c r="C291" s="156">
        <v>30</v>
      </c>
      <c r="D291" s="156">
        <v>30</v>
      </c>
    </row>
    <row r="292" spans="2:4">
      <c r="B292" s="154">
        <v>46312</v>
      </c>
      <c r="C292" s="156">
        <v>30</v>
      </c>
      <c r="D292" s="156">
        <v>30</v>
      </c>
    </row>
    <row r="293" spans="2:4">
      <c r="B293" s="154">
        <v>46313</v>
      </c>
      <c r="C293" s="156">
        <v>30</v>
      </c>
      <c r="D293" s="156">
        <v>30</v>
      </c>
    </row>
    <row r="294" spans="2:4">
      <c r="B294" s="154">
        <v>46314</v>
      </c>
      <c r="C294" s="156">
        <v>30</v>
      </c>
      <c r="D294" s="156">
        <v>30</v>
      </c>
    </row>
    <row r="295" spans="2:4">
      <c r="B295" s="154">
        <v>46315</v>
      </c>
      <c r="C295" s="156">
        <v>30</v>
      </c>
      <c r="D295" s="156">
        <v>30</v>
      </c>
    </row>
    <row r="296" spans="2:4">
      <c r="B296" s="154">
        <v>46316</v>
      </c>
      <c r="C296" s="156">
        <v>30</v>
      </c>
      <c r="D296" s="156">
        <v>30</v>
      </c>
    </row>
    <row r="297" spans="2:4">
      <c r="B297" s="154">
        <v>46317</v>
      </c>
      <c r="C297" s="156">
        <v>30</v>
      </c>
      <c r="D297" s="156">
        <v>30</v>
      </c>
    </row>
    <row r="298" spans="2:4">
      <c r="B298" s="154">
        <v>46318</v>
      </c>
      <c r="C298" s="156">
        <v>30</v>
      </c>
      <c r="D298" s="156">
        <v>30</v>
      </c>
    </row>
    <row r="299" spans="2:4">
      <c r="B299" s="154">
        <v>46319</v>
      </c>
      <c r="C299" s="156">
        <v>30</v>
      </c>
      <c r="D299" s="156">
        <v>30</v>
      </c>
    </row>
    <row r="300" spans="2:4">
      <c r="B300" s="154">
        <v>46320</v>
      </c>
      <c r="C300" s="156">
        <v>30</v>
      </c>
      <c r="D300" s="156">
        <v>30</v>
      </c>
    </row>
    <row r="301" spans="2:4">
      <c r="B301" s="154">
        <v>46321</v>
      </c>
      <c r="C301" s="156">
        <v>30</v>
      </c>
      <c r="D301" s="156">
        <v>30</v>
      </c>
    </row>
    <row r="302" spans="2:4">
      <c r="B302" s="154">
        <v>46322</v>
      </c>
      <c r="C302" s="156">
        <v>30</v>
      </c>
      <c r="D302" s="156">
        <v>30</v>
      </c>
    </row>
    <row r="303" spans="2:4">
      <c r="B303" s="155">
        <v>46323</v>
      </c>
      <c r="C303" s="156">
        <v>30</v>
      </c>
      <c r="D303" s="156">
        <v>30</v>
      </c>
    </row>
    <row r="304" spans="2:4">
      <c r="B304" s="155">
        <v>46324</v>
      </c>
      <c r="C304" s="156">
        <v>30</v>
      </c>
      <c r="D304" s="156">
        <v>30</v>
      </c>
    </row>
    <row r="305" spans="2:4">
      <c r="B305" s="155">
        <v>46325</v>
      </c>
      <c r="C305" s="156">
        <v>30</v>
      </c>
      <c r="D305" s="156">
        <v>30</v>
      </c>
    </row>
    <row r="306" spans="2:4">
      <c r="B306" s="155">
        <v>46326</v>
      </c>
      <c r="C306" s="156">
        <v>30</v>
      </c>
      <c r="D306" s="156">
        <v>30</v>
      </c>
    </row>
    <row r="307" spans="2:4">
      <c r="B307" s="155">
        <v>46327</v>
      </c>
      <c r="C307" s="156">
        <v>30</v>
      </c>
      <c r="D307" s="156">
        <v>30</v>
      </c>
    </row>
    <row r="308" spans="2:4">
      <c r="B308" s="154">
        <v>46328</v>
      </c>
      <c r="C308" s="156">
        <v>30</v>
      </c>
      <c r="D308" s="156">
        <v>30</v>
      </c>
    </row>
    <row r="309" spans="2:4">
      <c r="B309" s="154">
        <v>46329</v>
      </c>
      <c r="C309" s="156">
        <v>30</v>
      </c>
      <c r="D309" s="156">
        <v>30</v>
      </c>
    </row>
    <row r="310" spans="2:4">
      <c r="B310" s="154">
        <v>46330</v>
      </c>
      <c r="C310" s="156">
        <v>30</v>
      </c>
      <c r="D310" s="156">
        <v>30</v>
      </c>
    </row>
    <row r="311" spans="2:4">
      <c r="B311" s="154">
        <v>46331</v>
      </c>
      <c r="C311" s="156">
        <v>30</v>
      </c>
      <c r="D311" s="156">
        <v>30</v>
      </c>
    </row>
    <row r="312" spans="2:4">
      <c r="B312" s="154">
        <v>46332</v>
      </c>
      <c r="C312" s="156">
        <v>30</v>
      </c>
      <c r="D312" s="156">
        <v>30</v>
      </c>
    </row>
    <row r="313" spans="2:4">
      <c r="B313" s="154">
        <v>46333</v>
      </c>
      <c r="C313" s="156">
        <v>30</v>
      </c>
      <c r="D313" s="156">
        <v>30</v>
      </c>
    </row>
    <row r="314" spans="2:4">
      <c r="B314" s="154">
        <v>46334</v>
      </c>
      <c r="C314" s="156">
        <v>30</v>
      </c>
      <c r="D314" s="156">
        <v>30</v>
      </c>
    </row>
    <row r="315" spans="2:4">
      <c r="B315" s="154">
        <v>46335</v>
      </c>
      <c r="C315" s="156">
        <v>30</v>
      </c>
      <c r="D315" s="156">
        <v>30</v>
      </c>
    </row>
    <row r="316" spans="2:4">
      <c r="B316" s="154">
        <v>46336</v>
      </c>
      <c r="C316" s="156">
        <v>30</v>
      </c>
      <c r="D316" s="156">
        <v>30</v>
      </c>
    </row>
    <row r="317" spans="2:4">
      <c r="B317" s="154">
        <v>46337</v>
      </c>
      <c r="C317" s="156">
        <v>30</v>
      </c>
      <c r="D317" s="156">
        <v>30</v>
      </c>
    </row>
    <row r="318" spans="2:4">
      <c r="B318" s="154">
        <v>46338</v>
      </c>
      <c r="C318" s="156">
        <v>30</v>
      </c>
      <c r="D318" s="156">
        <v>30</v>
      </c>
    </row>
    <row r="319" spans="2:4">
      <c r="B319" s="154">
        <v>46339</v>
      </c>
      <c r="C319" s="156">
        <v>30</v>
      </c>
      <c r="D319" s="156">
        <v>30</v>
      </c>
    </row>
    <row r="320" spans="2:4">
      <c r="B320" s="154">
        <v>46340</v>
      </c>
      <c r="C320" s="156">
        <v>30</v>
      </c>
      <c r="D320" s="156">
        <v>30</v>
      </c>
    </row>
    <row r="321" spans="2:4">
      <c r="B321" s="154">
        <v>46341</v>
      </c>
      <c r="C321" s="156">
        <v>30</v>
      </c>
      <c r="D321" s="156">
        <v>30</v>
      </c>
    </row>
    <row r="322" spans="2:4">
      <c r="B322" s="154">
        <v>46342</v>
      </c>
      <c r="C322" s="156">
        <v>30</v>
      </c>
      <c r="D322" s="156">
        <v>30</v>
      </c>
    </row>
    <row r="323" spans="2:4">
      <c r="B323" s="154">
        <v>46343</v>
      </c>
      <c r="C323" s="156">
        <v>30</v>
      </c>
      <c r="D323" s="156">
        <v>30</v>
      </c>
    </row>
    <row r="324" spans="2:4">
      <c r="B324" s="154">
        <v>46344</v>
      </c>
      <c r="C324" s="156">
        <v>30</v>
      </c>
      <c r="D324" s="156">
        <v>30</v>
      </c>
    </row>
    <row r="325" spans="2:4">
      <c r="B325" s="154">
        <v>46345</v>
      </c>
      <c r="C325" s="156">
        <v>30</v>
      </c>
      <c r="D325" s="156">
        <v>30</v>
      </c>
    </row>
    <row r="326" spans="2:4">
      <c r="B326" s="154">
        <v>46346</v>
      </c>
      <c r="C326" s="156">
        <v>30</v>
      </c>
      <c r="D326" s="156">
        <v>30</v>
      </c>
    </row>
    <row r="327" spans="2:4">
      <c r="B327" s="154">
        <v>46347</v>
      </c>
      <c r="C327" s="156">
        <v>30</v>
      </c>
      <c r="D327" s="156">
        <v>30</v>
      </c>
    </row>
    <row r="328" spans="2:4">
      <c r="B328" s="154">
        <v>46348</v>
      </c>
      <c r="C328" s="156">
        <v>30</v>
      </c>
      <c r="D328" s="156">
        <v>30</v>
      </c>
    </row>
    <row r="329" spans="2:4">
      <c r="B329" s="154">
        <v>46349</v>
      </c>
      <c r="C329" s="156">
        <v>30</v>
      </c>
      <c r="D329" s="156">
        <v>30</v>
      </c>
    </row>
    <row r="330" spans="2:4">
      <c r="B330" s="154">
        <v>46350</v>
      </c>
      <c r="C330" s="156">
        <v>30</v>
      </c>
      <c r="D330" s="156">
        <v>30</v>
      </c>
    </row>
    <row r="331" spans="2:4">
      <c r="B331" s="154">
        <v>46351</v>
      </c>
      <c r="C331" s="156">
        <v>30</v>
      </c>
      <c r="D331" s="156">
        <v>30</v>
      </c>
    </row>
    <row r="332" spans="2:4">
      <c r="B332" s="154">
        <v>46352</v>
      </c>
      <c r="C332" s="156">
        <v>30</v>
      </c>
      <c r="D332" s="156">
        <v>30</v>
      </c>
    </row>
    <row r="333" spans="2:4">
      <c r="B333" s="154">
        <v>46353</v>
      </c>
      <c r="C333" s="156">
        <v>30</v>
      </c>
      <c r="D333" s="156">
        <v>30</v>
      </c>
    </row>
    <row r="334" spans="2:4">
      <c r="B334" s="154">
        <v>46354</v>
      </c>
      <c r="C334" s="156">
        <v>30</v>
      </c>
      <c r="D334" s="156">
        <v>30</v>
      </c>
    </row>
    <row r="335" spans="2:4">
      <c r="B335" s="154">
        <v>46355</v>
      </c>
      <c r="C335" s="156">
        <v>30</v>
      </c>
      <c r="D335" s="156">
        <v>30</v>
      </c>
    </row>
    <row r="336" spans="2:4">
      <c r="B336" s="154">
        <v>46356</v>
      </c>
      <c r="C336" s="156">
        <v>30</v>
      </c>
      <c r="D336" s="156">
        <v>30</v>
      </c>
    </row>
    <row r="337" spans="2:4">
      <c r="B337" s="154">
        <v>46357</v>
      </c>
      <c r="C337" s="156">
        <v>30</v>
      </c>
      <c r="D337" s="156">
        <v>30</v>
      </c>
    </row>
    <row r="338" spans="2:4">
      <c r="B338" s="154">
        <v>46358</v>
      </c>
      <c r="C338" s="156">
        <v>30</v>
      </c>
      <c r="D338" s="156">
        <v>30</v>
      </c>
    </row>
    <row r="339" spans="2:4">
      <c r="B339" s="154">
        <v>46359</v>
      </c>
      <c r="C339" s="156">
        <v>30</v>
      </c>
      <c r="D339" s="156">
        <v>30</v>
      </c>
    </row>
    <row r="340" spans="2:4">
      <c r="B340" s="154">
        <v>46360</v>
      </c>
      <c r="C340" s="156">
        <v>30</v>
      </c>
      <c r="D340" s="156">
        <v>30</v>
      </c>
    </row>
    <row r="341" spans="2:4">
      <c r="B341" s="154">
        <v>46361</v>
      </c>
      <c r="C341" s="156">
        <v>30</v>
      </c>
      <c r="D341" s="156">
        <v>30</v>
      </c>
    </row>
    <row r="342" spans="2:4">
      <c r="B342" s="154">
        <v>46362</v>
      </c>
      <c r="C342" s="156">
        <v>30</v>
      </c>
      <c r="D342" s="156">
        <v>30</v>
      </c>
    </row>
    <row r="343" spans="2:4">
      <c r="B343" s="154">
        <v>46363</v>
      </c>
      <c r="C343" s="156">
        <v>30</v>
      </c>
      <c r="D343" s="156">
        <v>30</v>
      </c>
    </row>
    <row r="344" spans="2:4">
      <c r="B344" s="154">
        <v>46364</v>
      </c>
      <c r="C344" s="156">
        <v>30</v>
      </c>
      <c r="D344" s="156">
        <v>30</v>
      </c>
    </row>
    <row r="345" spans="2:4">
      <c r="B345" s="154">
        <v>46365</v>
      </c>
      <c r="C345" s="156">
        <v>30</v>
      </c>
      <c r="D345" s="156">
        <v>30</v>
      </c>
    </row>
    <row r="346" spans="2:4">
      <c r="B346" s="154">
        <v>46366</v>
      </c>
      <c r="C346" s="156">
        <v>30</v>
      </c>
      <c r="D346" s="156">
        <v>30</v>
      </c>
    </row>
    <row r="347" spans="2:4">
      <c r="B347" s="154">
        <v>46367</v>
      </c>
      <c r="C347" s="156">
        <v>30</v>
      </c>
      <c r="D347" s="156">
        <v>30</v>
      </c>
    </row>
    <row r="348" spans="2:4">
      <c r="B348" s="154">
        <v>46368</v>
      </c>
      <c r="C348" s="156">
        <v>30</v>
      </c>
      <c r="D348" s="156">
        <v>30</v>
      </c>
    </row>
    <row r="349" spans="2:4">
      <c r="B349" s="154">
        <v>46369</v>
      </c>
      <c r="C349" s="156">
        <v>30</v>
      </c>
      <c r="D349" s="156">
        <v>30</v>
      </c>
    </row>
    <row r="350" spans="2:4">
      <c r="B350" s="154">
        <v>46370</v>
      </c>
      <c r="C350" s="156">
        <v>30</v>
      </c>
      <c r="D350" s="156">
        <v>30</v>
      </c>
    </row>
    <row r="351" spans="2:4">
      <c r="B351" s="154">
        <v>46371</v>
      </c>
      <c r="C351" s="156">
        <v>30</v>
      </c>
      <c r="D351" s="156">
        <v>30</v>
      </c>
    </row>
    <row r="352" spans="2:4">
      <c r="B352" s="154">
        <v>46372</v>
      </c>
      <c r="C352" s="156">
        <v>30</v>
      </c>
      <c r="D352" s="156">
        <v>30</v>
      </c>
    </row>
    <row r="353" spans="2:4">
      <c r="B353" s="154">
        <v>46373</v>
      </c>
      <c r="C353" s="156">
        <v>30</v>
      </c>
      <c r="D353" s="156">
        <v>30</v>
      </c>
    </row>
    <row r="354" spans="2:4">
      <c r="B354" s="154">
        <v>46374</v>
      </c>
      <c r="C354" s="156">
        <v>30</v>
      </c>
      <c r="D354" s="156">
        <v>30</v>
      </c>
    </row>
    <row r="355" spans="2:4">
      <c r="B355" s="154">
        <v>46375</v>
      </c>
      <c r="C355" s="156">
        <v>30</v>
      </c>
      <c r="D355" s="156">
        <v>30</v>
      </c>
    </row>
    <row r="356" spans="2:4">
      <c r="B356" s="154">
        <v>46376</v>
      </c>
      <c r="C356" s="156">
        <v>30</v>
      </c>
      <c r="D356" s="156">
        <v>30</v>
      </c>
    </row>
    <row r="357" spans="2:4">
      <c r="B357" s="154">
        <v>46377</v>
      </c>
      <c r="C357" s="156">
        <v>30</v>
      </c>
      <c r="D357" s="156">
        <v>30</v>
      </c>
    </row>
    <row r="358" spans="2:4">
      <c r="B358" s="154">
        <v>46378</v>
      </c>
      <c r="C358" s="156">
        <v>30</v>
      </c>
      <c r="D358" s="156">
        <v>30</v>
      </c>
    </row>
    <row r="359" spans="2:4">
      <c r="B359" s="154">
        <v>46379</v>
      </c>
      <c r="C359" s="156">
        <v>30</v>
      </c>
      <c r="D359" s="156">
        <v>30</v>
      </c>
    </row>
    <row r="360" spans="2:4">
      <c r="B360" s="154">
        <v>46380</v>
      </c>
      <c r="C360" s="156">
        <v>30</v>
      </c>
      <c r="D360" s="156">
        <v>30</v>
      </c>
    </row>
    <row r="361" spans="2:4">
      <c r="B361" s="154">
        <v>46381</v>
      </c>
      <c r="C361" s="156">
        <v>30</v>
      </c>
      <c r="D361" s="156">
        <v>30</v>
      </c>
    </row>
    <row r="362" spans="2:4">
      <c r="B362" s="154">
        <v>46382</v>
      </c>
      <c r="C362" s="156">
        <v>30</v>
      </c>
      <c r="D362" s="156">
        <v>30</v>
      </c>
    </row>
    <row r="363" spans="2:4">
      <c r="B363" s="154">
        <v>46383</v>
      </c>
      <c r="C363" s="156">
        <v>30</v>
      </c>
      <c r="D363" s="156">
        <v>30</v>
      </c>
    </row>
    <row r="364" spans="2:4">
      <c r="B364" s="154">
        <v>46384</v>
      </c>
      <c r="C364" s="156">
        <v>30</v>
      </c>
      <c r="D364" s="156">
        <v>30</v>
      </c>
    </row>
    <row r="365" spans="2:4">
      <c r="B365" s="154">
        <v>46385</v>
      </c>
      <c r="C365" s="156">
        <v>30</v>
      </c>
      <c r="D365" s="156">
        <v>30</v>
      </c>
    </row>
    <row r="366" spans="2:4">
      <c r="B366" s="154">
        <v>46386</v>
      </c>
      <c r="C366" s="156">
        <v>30</v>
      </c>
      <c r="D366" s="156">
        <v>30</v>
      </c>
    </row>
    <row r="367" spans="2:4">
      <c r="B367" s="154">
        <v>46387</v>
      </c>
      <c r="C367" s="156">
        <v>30</v>
      </c>
      <c r="D367" s="156">
        <v>30</v>
      </c>
    </row>
  </sheetData>
  <mergeCells count="1">
    <mergeCell ref="F4:H5"/>
  </mergeCells>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30151-733D-418B-8BD3-C8421AD832FB}">
  <dimension ref="A1:AG488"/>
  <sheetViews>
    <sheetView topLeftCell="D11" zoomScaleNormal="100" workbookViewId="0">
      <selection activeCell="AC46" sqref="AC46"/>
    </sheetView>
  </sheetViews>
  <sheetFormatPr defaultRowHeight="11.25"/>
  <cols>
    <col min="1" max="1" width="6.875" style="2" customWidth="1"/>
    <col min="2" max="2" width="6.375" style="2" customWidth="1"/>
    <col min="3" max="3" width="3.5" style="2" customWidth="1"/>
    <col min="4" max="4" width="7.5" style="2" customWidth="1"/>
    <col min="5" max="8" width="6.25" style="2" customWidth="1"/>
    <col min="9" max="10" width="6.25" style="3" customWidth="1"/>
    <col min="11" max="11" width="3" style="3" customWidth="1"/>
    <col min="12" max="13" width="6.25" style="4" customWidth="1"/>
    <col min="14" max="15" width="9" style="2"/>
    <col min="16" max="16" width="8.375" style="2" customWidth="1"/>
    <col min="17" max="20" width="6" style="2" customWidth="1"/>
    <col min="21" max="32" width="9.125" style="2" customWidth="1"/>
    <col min="33" max="258" width="9" style="2"/>
    <col min="259" max="259" width="6.875" style="2" customWidth="1"/>
    <col min="260" max="260" width="6.375" style="2" customWidth="1"/>
    <col min="261" max="261" width="3.5" style="2" customWidth="1"/>
    <col min="262" max="262" width="7.5" style="2" customWidth="1"/>
    <col min="263" max="266" width="6.25" style="2" customWidth="1"/>
    <col min="267" max="267" width="3" style="2" customWidth="1"/>
    <col min="268" max="269" width="6.25" style="2" customWidth="1"/>
    <col min="270" max="271" width="9" style="2"/>
    <col min="272" max="276" width="6" style="2" customWidth="1"/>
    <col min="277" max="288" width="5.25" style="2" customWidth="1"/>
    <col min="289" max="514" width="9" style="2"/>
    <col min="515" max="515" width="6.875" style="2" customWidth="1"/>
    <col min="516" max="516" width="6.375" style="2" customWidth="1"/>
    <col min="517" max="517" width="3.5" style="2" customWidth="1"/>
    <col min="518" max="518" width="7.5" style="2" customWidth="1"/>
    <col min="519" max="522" width="6.25" style="2" customWidth="1"/>
    <col min="523" max="523" width="3" style="2" customWidth="1"/>
    <col min="524" max="525" width="6.25" style="2" customWidth="1"/>
    <col min="526" max="527" width="9" style="2"/>
    <col min="528" max="532" width="6" style="2" customWidth="1"/>
    <col min="533" max="544" width="5.25" style="2" customWidth="1"/>
    <col min="545" max="770" width="9" style="2"/>
    <col min="771" max="771" width="6.875" style="2" customWidth="1"/>
    <col min="772" max="772" width="6.375" style="2" customWidth="1"/>
    <col min="773" max="773" width="3.5" style="2" customWidth="1"/>
    <col min="774" max="774" width="7.5" style="2" customWidth="1"/>
    <col min="775" max="778" width="6.25" style="2" customWidth="1"/>
    <col min="779" max="779" width="3" style="2" customWidth="1"/>
    <col min="780" max="781" width="6.25" style="2" customWidth="1"/>
    <col min="782" max="783" width="9" style="2"/>
    <col min="784" max="788" width="6" style="2" customWidth="1"/>
    <col min="789" max="800" width="5.25" style="2" customWidth="1"/>
    <col min="801" max="1026" width="9" style="2"/>
    <col min="1027" max="1027" width="6.875" style="2" customWidth="1"/>
    <col min="1028" max="1028" width="6.375" style="2" customWidth="1"/>
    <col min="1029" max="1029" width="3.5" style="2" customWidth="1"/>
    <col min="1030" max="1030" width="7.5" style="2" customWidth="1"/>
    <col min="1031" max="1034" width="6.25" style="2" customWidth="1"/>
    <col min="1035" max="1035" width="3" style="2" customWidth="1"/>
    <col min="1036" max="1037" width="6.25" style="2" customWidth="1"/>
    <col min="1038" max="1039" width="9" style="2"/>
    <col min="1040" max="1044" width="6" style="2" customWidth="1"/>
    <col min="1045" max="1056" width="5.25" style="2" customWidth="1"/>
    <col min="1057" max="1282" width="9" style="2"/>
    <col min="1283" max="1283" width="6.875" style="2" customWidth="1"/>
    <col min="1284" max="1284" width="6.375" style="2" customWidth="1"/>
    <col min="1285" max="1285" width="3.5" style="2" customWidth="1"/>
    <col min="1286" max="1286" width="7.5" style="2" customWidth="1"/>
    <col min="1287" max="1290" width="6.25" style="2" customWidth="1"/>
    <col min="1291" max="1291" width="3" style="2" customWidth="1"/>
    <col min="1292" max="1293" width="6.25" style="2" customWidth="1"/>
    <col min="1294" max="1295" width="9" style="2"/>
    <col min="1296" max="1300" width="6" style="2" customWidth="1"/>
    <col min="1301" max="1312" width="5.25" style="2" customWidth="1"/>
    <col min="1313" max="1538" width="9" style="2"/>
    <col min="1539" max="1539" width="6.875" style="2" customWidth="1"/>
    <col min="1540" max="1540" width="6.375" style="2" customWidth="1"/>
    <col min="1541" max="1541" width="3.5" style="2" customWidth="1"/>
    <col min="1542" max="1542" width="7.5" style="2" customWidth="1"/>
    <col min="1543" max="1546" width="6.25" style="2" customWidth="1"/>
    <col min="1547" max="1547" width="3" style="2" customWidth="1"/>
    <col min="1548" max="1549" width="6.25" style="2" customWidth="1"/>
    <col min="1550" max="1551" width="9" style="2"/>
    <col min="1552" max="1556" width="6" style="2" customWidth="1"/>
    <col min="1557" max="1568" width="5.25" style="2" customWidth="1"/>
    <col min="1569" max="1794" width="9" style="2"/>
    <col min="1795" max="1795" width="6.875" style="2" customWidth="1"/>
    <col min="1796" max="1796" width="6.375" style="2" customWidth="1"/>
    <col min="1797" max="1797" width="3.5" style="2" customWidth="1"/>
    <col min="1798" max="1798" width="7.5" style="2" customWidth="1"/>
    <col min="1799" max="1802" width="6.25" style="2" customWidth="1"/>
    <col min="1803" max="1803" width="3" style="2" customWidth="1"/>
    <col min="1804" max="1805" width="6.25" style="2" customWidth="1"/>
    <col min="1806" max="1807" width="9" style="2"/>
    <col min="1808" max="1812" width="6" style="2" customWidth="1"/>
    <col min="1813" max="1824" width="5.25" style="2" customWidth="1"/>
    <col min="1825" max="2050" width="9" style="2"/>
    <col min="2051" max="2051" width="6.875" style="2" customWidth="1"/>
    <col min="2052" max="2052" width="6.375" style="2" customWidth="1"/>
    <col min="2053" max="2053" width="3.5" style="2" customWidth="1"/>
    <col min="2054" max="2054" width="7.5" style="2" customWidth="1"/>
    <col min="2055" max="2058" width="6.25" style="2" customWidth="1"/>
    <col min="2059" max="2059" width="3" style="2" customWidth="1"/>
    <col min="2060" max="2061" width="6.25" style="2" customWidth="1"/>
    <col min="2062" max="2063" width="9" style="2"/>
    <col min="2064" max="2068" width="6" style="2" customWidth="1"/>
    <col min="2069" max="2080" width="5.25" style="2" customWidth="1"/>
    <col min="2081" max="2306" width="9" style="2"/>
    <col min="2307" max="2307" width="6.875" style="2" customWidth="1"/>
    <col min="2308" max="2308" width="6.375" style="2" customWidth="1"/>
    <col min="2309" max="2309" width="3.5" style="2" customWidth="1"/>
    <col min="2310" max="2310" width="7.5" style="2" customWidth="1"/>
    <col min="2311" max="2314" width="6.25" style="2" customWidth="1"/>
    <col min="2315" max="2315" width="3" style="2" customWidth="1"/>
    <col min="2316" max="2317" width="6.25" style="2" customWidth="1"/>
    <col min="2318" max="2319" width="9" style="2"/>
    <col min="2320" max="2324" width="6" style="2" customWidth="1"/>
    <col min="2325" max="2336" width="5.25" style="2" customWidth="1"/>
    <col min="2337" max="2562" width="9" style="2"/>
    <col min="2563" max="2563" width="6.875" style="2" customWidth="1"/>
    <col min="2564" max="2564" width="6.375" style="2" customWidth="1"/>
    <col min="2565" max="2565" width="3.5" style="2" customWidth="1"/>
    <col min="2566" max="2566" width="7.5" style="2" customWidth="1"/>
    <col min="2567" max="2570" width="6.25" style="2" customWidth="1"/>
    <col min="2571" max="2571" width="3" style="2" customWidth="1"/>
    <col min="2572" max="2573" width="6.25" style="2" customWidth="1"/>
    <col min="2574" max="2575" width="9" style="2"/>
    <col min="2576" max="2580" width="6" style="2" customWidth="1"/>
    <col min="2581" max="2592" width="5.25" style="2" customWidth="1"/>
    <col min="2593" max="2818" width="9" style="2"/>
    <col min="2819" max="2819" width="6.875" style="2" customWidth="1"/>
    <col min="2820" max="2820" width="6.375" style="2" customWidth="1"/>
    <col min="2821" max="2821" width="3.5" style="2" customWidth="1"/>
    <col min="2822" max="2822" width="7.5" style="2" customWidth="1"/>
    <col min="2823" max="2826" width="6.25" style="2" customWidth="1"/>
    <col min="2827" max="2827" width="3" style="2" customWidth="1"/>
    <col min="2828" max="2829" width="6.25" style="2" customWidth="1"/>
    <col min="2830" max="2831" width="9" style="2"/>
    <col min="2832" max="2836" width="6" style="2" customWidth="1"/>
    <col min="2837" max="2848" width="5.25" style="2" customWidth="1"/>
    <col min="2849" max="3074" width="9" style="2"/>
    <col min="3075" max="3075" width="6.875" style="2" customWidth="1"/>
    <col min="3076" max="3076" width="6.375" style="2" customWidth="1"/>
    <col min="3077" max="3077" width="3.5" style="2" customWidth="1"/>
    <col min="3078" max="3078" width="7.5" style="2" customWidth="1"/>
    <col min="3079" max="3082" width="6.25" style="2" customWidth="1"/>
    <col min="3083" max="3083" width="3" style="2" customWidth="1"/>
    <col min="3084" max="3085" width="6.25" style="2" customWidth="1"/>
    <col min="3086" max="3087" width="9" style="2"/>
    <col min="3088" max="3092" width="6" style="2" customWidth="1"/>
    <col min="3093" max="3104" width="5.25" style="2" customWidth="1"/>
    <col min="3105" max="3330" width="9" style="2"/>
    <col min="3331" max="3331" width="6.875" style="2" customWidth="1"/>
    <col min="3332" max="3332" width="6.375" style="2" customWidth="1"/>
    <col min="3333" max="3333" width="3.5" style="2" customWidth="1"/>
    <col min="3334" max="3334" width="7.5" style="2" customWidth="1"/>
    <col min="3335" max="3338" width="6.25" style="2" customWidth="1"/>
    <col min="3339" max="3339" width="3" style="2" customWidth="1"/>
    <col min="3340" max="3341" width="6.25" style="2" customWidth="1"/>
    <col min="3342" max="3343" width="9" style="2"/>
    <col min="3344" max="3348" width="6" style="2" customWidth="1"/>
    <col min="3349" max="3360" width="5.25" style="2" customWidth="1"/>
    <col min="3361" max="3586" width="9" style="2"/>
    <col min="3587" max="3587" width="6.875" style="2" customWidth="1"/>
    <col min="3588" max="3588" width="6.375" style="2" customWidth="1"/>
    <col min="3589" max="3589" width="3.5" style="2" customWidth="1"/>
    <col min="3590" max="3590" width="7.5" style="2" customWidth="1"/>
    <col min="3591" max="3594" width="6.25" style="2" customWidth="1"/>
    <col min="3595" max="3595" width="3" style="2" customWidth="1"/>
    <col min="3596" max="3597" width="6.25" style="2" customWidth="1"/>
    <col min="3598" max="3599" width="9" style="2"/>
    <col min="3600" max="3604" width="6" style="2" customWidth="1"/>
    <col min="3605" max="3616" width="5.25" style="2" customWidth="1"/>
    <col min="3617" max="3842" width="9" style="2"/>
    <col min="3843" max="3843" width="6.875" style="2" customWidth="1"/>
    <col min="3844" max="3844" width="6.375" style="2" customWidth="1"/>
    <col min="3845" max="3845" width="3.5" style="2" customWidth="1"/>
    <col min="3846" max="3846" width="7.5" style="2" customWidth="1"/>
    <col min="3847" max="3850" width="6.25" style="2" customWidth="1"/>
    <col min="3851" max="3851" width="3" style="2" customWidth="1"/>
    <col min="3852" max="3853" width="6.25" style="2" customWidth="1"/>
    <col min="3854" max="3855" width="9" style="2"/>
    <col min="3856" max="3860" width="6" style="2" customWidth="1"/>
    <col min="3861" max="3872" width="5.25" style="2" customWidth="1"/>
    <col min="3873" max="4098" width="9" style="2"/>
    <col min="4099" max="4099" width="6.875" style="2" customWidth="1"/>
    <col min="4100" max="4100" width="6.375" style="2" customWidth="1"/>
    <col min="4101" max="4101" width="3.5" style="2" customWidth="1"/>
    <col min="4102" max="4102" width="7.5" style="2" customWidth="1"/>
    <col min="4103" max="4106" width="6.25" style="2" customWidth="1"/>
    <col min="4107" max="4107" width="3" style="2" customWidth="1"/>
    <col min="4108" max="4109" width="6.25" style="2" customWidth="1"/>
    <col min="4110" max="4111" width="9" style="2"/>
    <col min="4112" max="4116" width="6" style="2" customWidth="1"/>
    <col min="4117" max="4128" width="5.25" style="2" customWidth="1"/>
    <col min="4129" max="4354" width="9" style="2"/>
    <col min="4355" max="4355" width="6.875" style="2" customWidth="1"/>
    <col min="4356" max="4356" width="6.375" style="2" customWidth="1"/>
    <col min="4357" max="4357" width="3.5" style="2" customWidth="1"/>
    <col min="4358" max="4358" width="7.5" style="2" customWidth="1"/>
    <col min="4359" max="4362" width="6.25" style="2" customWidth="1"/>
    <col min="4363" max="4363" width="3" style="2" customWidth="1"/>
    <col min="4364" max="4365" width="6.25" style="2" customWidth="1"/>
    <col min="4366" max="4367" width="9" style="2"/>
    <col min="4368" max="4372" width="6" style="2" customWidth="1"/>
    <col min="4373" max="4384" width="5.25" style="2" customWidth="1"/>
    <col min="4385" max="4610" width="9" style="2"/>
    <col min="4611" max="4611" width="6.875" style="2" customWidth="1"/>
    <col min="4612" max="4612" width="6.375" style="2" customWidth="1"/>
    <col min="4613" max="4613" width="3.5" style="2" customWidth="1"/>
    <col min="4614" max="4614" width="7.5" style="2" customWidth="1"/>
    <col min="4615" max="4618" width="6.25" style="2" customWidth="1"/>
    <col min="4619" max="4619" width="3" style="2" customWidth="1"/>
    <col min="4620" max="4621" width="6.25" style="2" customWidth="1"/>
    <col min="4622" max="4623" width="9" style="2"/>
    <col min="4624" max="4628" width="6" style="2" customWidth="1"/>
    <col min="4629" max="4640" width="5.25" style="2" customWidth="1"/>
    <col min="4641" max="4866" width="9" style="2"/>
    <col min="4867" max="4867" width="6.875" style="2" customWidth="1"/>
    <col min="4868" max="4868" width="6.375" style="2" customWidth="1"/>
    <col min="4869" max="4869" width="3.5" style="2" customWidth="1"/>
    <col min="4870" max="4870" width="7.5" style="2" customWidth="1"/>
    <col min="4871" max="4874" width="6.25" style="2" customWidth="1"/>
    <col min="4875" max="4875" width="3" style="2" customWidth="1"/>
    <col min="4876" max="4877" width="6.25" style="2" customWidth="1"/>
    <col min="4878" max="4879" width="9" style="2"/>
    <col min="4880" max="4884" width="6" style="2" customWidth="1"/>
    <col min="4885" max="4896" width="5.25" style="2" customWidth="1"/>
    <col min="4897" max="5122" width="9" style="2"/>
    <col min="5123" max="5123" width="6.875" style="2" customWidth="1"/>
    <col min="5124" max="5124" width="6.375" style="2" customWidth="1"/>
    <col min="5125" max="5125" width="3.5" style="2" customWidth="1"/>
    <col min="5126" max="5126" width="7.5" style="2" customWidth="1"/>
    <col min="5127" max="5130" width="6.25" style="2" customWidth="1"/>
    <col min="5131" max="5131" width="3" style="2" customWidth="1"/>
    <col min="5132" max="5133" width="6.25" style="2" customWidth="1"/>
    <col min="5134" max="5135" width="9" style="2"/>
    <col min="5136" max="5140" width="6" style="2" customWidth="1"/>
    <col min="5141" max="5152" width="5.25" style="2" customWidth="1"/>
    <col min="5153" max="5378" width="9" style="2"/>
    <col min="5379" max="5379" width="6.875" style="2" customWidth="1"/>
    <col min="5380" max="5380" width="6.375" style="2" customWidth="1"/>
    <col min="5381" max="5381" width="3.5" style="2" customWidth="1"/>
    <col min="5382" max="5382" width="7.5" style="2" customWidth="1"/>
    <col min="5383" max="5386" width="6.25" style="2" customWidth="1"/>
    <col min="5387" max="5387" width="3" style="2" customWidth="1"/>
    <col min="5388" max="5389" width="6.25" style="2" customWidth="1"/>
    <col min="5390" max="5391" width="9" style="2"/>
    <col min="5392" max="5396" width="6" style="2" customWidth="1"/>
    <col min="5397" max="5408" width="5.25" style="2" customWidth="1"/>
    <col min="5409" max="5634" width="9" style="2"/>
    <col min="5635" max="5635" width="6.875" style="2" customWidth="1"/>
    <col min="5636" max="5636" width="6.375" style="2" customWidth="1"/>
    <col min="5637" max="5637" width="3.5" style="2" customWidth="1"/>
    <col min="5638" max="5638" width="7.5" style="2" customWidth="1"/>
    <col min="5639" max="5642" width="6.25" style="2" customWidth="1"/>
    <col min="5643" max="5643" width="3" style="2" customWidth="1"/>
    <col min="5644" max="5645" width="6.25" style="2" customWidth="1"/>
    <col min="5646" max="5647" width="9" style="2"/>
    <col min="5648" max="5652" width="6" style="2" customWidth="1"/>
    <col min="5653" max="5664" width="5.25" style="2" customWidth="1"/>
    <col min="5665" max="5890" width="9" style="2"/>
    <col min="5891" max="5891" width="6.875" style="2" customWidth="1"/>
    <col min="5892" max="5892" width="6.375" style="2" customWidth="1"/>
    <col min="5893" max="5893" width="3.5" style="2" customWidth="1"/>
    <col min="5894" max="5894" width="7.5" style="2" customWidth="1"/>
    <col min="5895" max="5898" width="6.25" style="2" customWidth="1"/>
    <col min="5899" max="5899" width="3" style="2" customWidth="1"/>
    <col min="5900" max="5901" width="6.25" style="2" customWidth="1"/>
    <col min="5902" max="5903" width="9" style="2"/>
    <col min="5904" max="5908" width="6" style="2" customWidth="1"/>
    <col min="5909" max="5920" width="5.25" style="2" customWidth="1"/>
    <col min="5921" max="6146" width="9" style="2"/>
    <col min="6147" max="6147" width="6.875" style="2" customWidth="1"/>
    <col min="6148" max="6148" width="6.375" style="2" customWidth="1"/>
    <col min="6149" max="6149" width="3.5" style="2" customWidth="1"/>
    <col min="6150" max="6150" width="7.5" style="2" customWidth="1"/>
    <col min="6151" max="6154" width="6.25" style="2" customWidth="1"/>
    <col min="6155" max="6155" width="3" style="2" customWidth="1"/>
    <col min="6156" max="6157" width="6.25" style="2" customWidth="1"/>
    <col min="6158" max="6159" width="9" style="2"/>
    <col min="6160" max="6164" width="6" style="2" customWidth="1"/>
    <col min="6165" max="6176" width="5.25" style="2" customWidth="1"/>
    <col min="6177" max="6402" width="9" style="2"/>
    <col min="6403" max="6403" width="6.875" style="2" customWidth="1"/>
    <col min="6404" max="6404" width="6.375" style="2" customWidth="1"/>
    <col min="6405" max="6405" width="3.5" style="2" customWidth="1"/>
    <col min="6406" max="6406" width="7.5" style="2" customWidth="1"/>
    <col min="6407" max="6410" width="6.25" style="2" customWidth="1"/>
    <col min="6411" max="6411" width="3" style="2" customWidth="1"/>
    <col min="6412" max="6413" width="6.25" style="2" customWidth="1"/>
    <col min="6414" max="6415" width="9" style="2"/>
    <col min="6416" max="6420" width="6" style="2" customWidth="1"/>
    <col min="6421" max="6432" width="5.25" style="2" customWidth="1"/>
    <col min="6433" max="6658" width="9" style="2"/>
    <col min="6659" max="6659" width="6.875" style="2" customWidth="1"/>
    <col min="6660" max="6660" width="6.375" style="2" customWidth="1"/>
    <col min="6661" max="6661" width="3.5" style="2" customWidth="1"/>
    <col min="6662" max="6662" width="7.5" style="2" customWidth="1"/>
    <col min="6663" max="6666" width="6.25" style="2" customWidth="1"/>
    <col min="6667" max="6667" width="3" style="2" customWidth="1"/>
    <col min="6668" max="6669" width="6.25" style="2" customWidth="1"/>
    <col min="6670" max="6671" width="9" style="2"/>
    <col min="6672" max="6676" width="6" style="2" customWidth="1"/>
    <col min="6677" max="6688" width="5.25" style="2" customWidth="1"/>
    <col min="6689" max="6914" width="9" style="2"/>
    <col min="6915" max="6915" width="6.875" style="2" customWidth="1"/>
    <col min="6916" max="6916" width="6.375" style="2" customWidth="1"/>
    <col min="6917" max="6917" width="3.5" style="2" customWidth="1"/>
    <col min="6918" max="6918" width="7.5" style="2" customWidth="1"/>
    <col min="6919" max="6922" width="6.25" style="2" customWidth="1"/>
    <col min="6923" max="6923" width="3" style="2" customWidth="1"/>
    <col min="6924" max="6925" width="6.25" style="2" customWidth="1"/>
    <col min="6926" max="6927" width="9" style="2"/>
    <col min="6928" max="6932" width="6" style="2" customWidth="1"/>
    <col min="6933" max="6944" width="5.25" style="2" customWidth="1"/>
    <col min="6945" max="7170" width="9" style="2"/>
    <col min="7171" max="7171" width="6.875" style="2" customWidth="1"/>
    <col min="7172" max="7172" width="6.375" style="2" customWidth="1"/>
    <col min="7173" max="7173" width="3.5" style="2" customWidth="1"/>
    <col min="7174" max="7174" width="7.5" style="2" customWidth="1"/>
    <col min="7175" max="7178" width="6.25" style="2" customWidth="1"/>
    <col min="7179" max="7179" width="3" style="2" customWidth="1"/>
    <col min="7180" max="7181" width="6.25" style="2" customWidth="1"/>
    <col min="7182" max="7183" width="9" style="2"/>
    <col min="7184" max="7188" width="6" style="2" customWidth="1"/>
    <col min="7189" max="7200" width="5.25" style="2" customWidth="1"/>
    <col min="7201" max="7426" width="9" style="2"/>
    <col min="7427" max="7427" width="6.875" style="2" customWidth="1"/>
    <col min="7428" max="7428" width="6.375" style="2" customWidth="1"/>
    <col min="7429" max="7429" width="3.5" style="2" customWidth="1"/>
    <col min="7430" max="7430" width="7.5" style="2" customWidth="1"/>
    <col min="7431" max="7434" width="6.25" style="2" customWidth="1"/>
    <col min="7435" max="7435" width="3" style="2" customWidth="1"/>
    <col min="7436" max="7437" width="6.25" style="2" customWidth="1"/>
    <col min="7438" max="7439" width="9" style="2"/>
    <col min="7440" max="7444" width="6" style="2" customWidth="1"/>
    <col min="7445" max="7456" width="5.25" style="2" customWidth="1"/>
    <col min="7457" max="7682" width="9" style="2"/>
    <col min="7683" max="7683" width="6.875" style="2" customWidth="1"/>
    <col min="7684" max="7684" width="6.375" style="2" customWidth="1"/>
    <col min="7685" max="7685" width="3.5" style="2" customWidth="1"/>
    <col min="7686" max="7686" width="7.5" style="2" customWidth="1"/>
    <col min="7687" max="7690" width="6.25" style="2" customWidth="1"/>
    <col min="7691" max="7691" width="3" style="2" customWidth="1"/>
    <col min="7692" max="7693" width="6.25" style="2" customWidth="1"/>
    <col min="7694" max="7695" width="9" style="2"/>
    <col min="7696" max="7700" width="6" style="2" customWidth="1"/>
    <col min="7701" max="7712" width="5.25" style="2" customWidth="1"/>
    <col min="7713" max="7938" width="9" style="2"/>
    <col min="7939" max="7939" width="6.875" style="2" customWidth="1"/>
    <col min="7940" max="7940" width="6.375" style="2" customWidth="1"/>
    <col min="7941" max="7941" width="3.5" style="2" customWidth="1"/>
    <col min="7942" max="7942" width="7.5" style="2" customWidth="1"/>
    <col min="7943" max="7946" width="6.25" style="2" customWidth="1"/>
    <col min="7947" max="7947" width="3" style="2" customWidth="1"/>
    <col min="7948" max="7949" width="6.25" style="2" customWidth="1"/>
    <col min="7950" max="7951" width="9" style="2"/>
    <col min="7952" max="7956" width="6" style="2" customWidth="1"/>
    <col min="7957" max="7968" width="5.25" style="2" customWidth="1"/>
    <col min="7969" max="8194" width="9" style="2"/>
    <col min="8195" max="8195" width="6.875" style="2" customWidth="1"/>
    <col min="8196" max="8196" width="6.375" style="2" customWidth="1"/>
    <col min="8197" max="8197" width="3.5" style="2" customWidth="1"/>
    <col min="8198" max="8198" width="7.5" style="2" customWidth="1"/>
    <col min="8199" max="8202" width="6.25" style="2" customWidth="1"/>
    <col min="8203" max="8203" width="3" style="2" customWidth="1"/>
    <col min="8204" max="8205" width="6.25" style="2" customWidth="1"/>
    <col min="8206" max="8207" width="9" style="2"/>
    <col min="8208" max="8212" width="6" style="2" customWidth="1"/>
    <col min="8213" max="8224" width="5.25" style="2" customWidth="1"/>
    <col min="8225" max="8450" width="9" style="2"/>
    <col min="8451" max="8451" width="6.875" style="2" customWidth="1"/>
    <col min="8452" max="8452" width="6.375" style="2" customWidth="1"/>
    <col min="8453" max="8453" width="3.5" style="2" customWidth="1"/>
    <col min="8454" max="8454" width="7.5" style="2" customWidth="1"/>
    <col min="8455" max="8458" width="6.25" style="2" customWidth="1"/>
    <col min="8459" max="8459" width="3" style="2" customWidth="1"/>
    <col min="8460" max="8461" width="6.25" style="2" customWidth="1"/>
    <col min="8462" max="8463" width="9" style="2"/>
    <col min="8464" max="8468" width="6" style="2" customWidth="1"/>
    <col min="8469" max="8480" width="5.25" style="2" customWidth="1"/>
    <col min="8481" max="8706" width="9" style="2"/>
    <col min="8707" max="8707" width="6.875" style="2" customWidth="1"/>
    <col min="8708" max="8708" width="6.375" style="2" customWidth="1"/>
    <col min="8709" max="8709" width="3.5" style="2" customWidth="1"/>
    <col min="8710" max="8710" width="7.5" style="2" customWidth="1"/>
    <col min="8711" max="8714" width="6.25" style="2" customWidth="1"/>
    <col min="8715" max="8715" width="3" style="2" customWidth="1"/>
    <col min="8716" max="8717" width="6.25" style="2" customWidth="1"/>
    <col min="8718" max="8719" width="9" style="2"/>
    <col min="8720" max="8724" width="6" style="2" customWidth="1"/>
    <col min="8725" max="8736" width="5.25" style="2" customWidth="1"/>
    <col min="8737" max="8962" width="9" style="2"/>
    <col min="8963" max="8963" width="6.875" style="2" customWidth="1"/>
    <col min="8964" max="8964" width="6.375" style="2" customWidth="1"/>
    <col min="8965" max="8965" width="3.5" style="2" customWidth="1"/>
    <col min="8966" max="8966" width="7.5" style="2" customWidth="1"/>
    <col min="8967" max="8970" width="6.25" style="2" customWidth="1"/>
    <col min="8971" max="8971" width="3" style="2" customWidth="1"/>
    <col min="8972" max="8973" width="6.25" style="2" customWidth="1"/>
    <col min="8974" max="8975" width="9" style="2"/>
    <col min="8976" max="8980" width="6" style="2" customWidth="1"/>
    <col min="8981" max="8992" width="5.25" style="2" customWidth="1"/>
    <col min="8993" max="9218" width="9" style="2"/>
    <col min="9219" max="9219" width="6.875" style="2" customWidth="1"/>
    <col min="9220" max="9220" width="6.375" style="2" customWidth="1"/>
    <col min="9221" max="9221" width="3.5" style="2" customWidth="1"/>
    <col min="9222" max="9222" width="7.5" style="2" customWidth="1"/>
    <col min="9223" max="9226" width="6.25" style="2" customWidth="1"/>
    <col min="9227" max="9227" width="3" style="2" customWidth="1"/>
    <col min="9228" max="9229" width="6.25" style="2" customWidth="1"/>
    <col min="9230" max="9231" width="9" style="2"/>
    <col min="9232" max="9236" width="6" style="2" customWidth="1"/>
    <col min="9237" max="9248" width="5.25" style="2" customWidth="1"/>
    <col min="9249" max="9474" width="9" style="2"/>
    <col min="9475" max="9475" width="6.875" style="2" customWidth="1"/>
    <col min="9476" max="9476" width="6.375" style="2" customWidth="1"/>
    <col min="9477" max="9477" width="3.5" style="2" customWidth="1"/>
    <col min="9478" max="9478" width="7.5" style="2" customWidth="1"/>
    <col min="9479" max="9482" width="6.25" style="2" customWidth="1"/>
    <col min="9483" max="9483" width="3" style="2" customWidth="1"/>
    <col min="9484" max="9485" width="6.25" style="2" customWidth="1"/>
    <col min="9486" max="9487" width="9" style="2"/>
    <col min="9488" max="9492" width="6" style="2" customWidth="1"/>
    <col min="9493" max="9504" width="5.25" style="2" customWidth="1"/>
    <col min="9505" max="9730" width="9" style="2"/>
    <col min="9731" max="9731" width="6.875" style="2" customWidth="1"/>
    <col min="9732" max="9732" width="6.375" style="2" customWidth="1"/>
    <col min="9733" max="9733" width="3.5" style="2" customWidth="1"/>
    <col min="9734" max="9734" width="7.5" style="2" customWidth="1"/>
    <col min="9735" max="9738" width="6.25" style="2" customWidth="1"/>
    <col min="9739" max="9739" width="3" style="2" customWidth="1"/>
    <col min="9740" max="9741" width="6.25" style="2" customWidth="1"/>
    <col min="9742" max="9743" width="9" style="2"/>
    <col min="9744" max="9748" width="6" style="2" customWidth="1"/>
    <col min="9749" max="9760" width="5.25" style="2" customWidth="1"/>
    <col min="9761" max="9986" width="9" style="2"/>
    <col min="9987" max="9987" width="6.875" style="2" customWidth="1"/>
    <col min="9988" max="9988" width="6.375" style="2" customWidth="1"/>
    <col min="9989" max="9989" width="3.5" style="2" customWidth="1"/>
    <col min="9990" max="9990" width="7.5" style="2" customWidth="1"/>
    <col min="9991" max="9994" width="6.25" style="2" customWidth="1"/>
    <col min="9995" max="9995" width="3" style="2" customWidth="1"/>
    <col min="9996" max="9997" width="6.25" style="2" customWidth="1"/>
    <col min="9998" max="9999" width="9" style="2"/>
    <col min="10000" max="10004" width="6" style="2" customWidth="1"/>
    <col min="10005" max="10016" width="5.25" style="2" customWidth="1"/>
    <col min="10017" max="10242" width="9" style="2"/>
    <col min="10243" max="10243" width="6.875" style="2" customWidth="1"/>
    <col min="10244" max="10244" width="6.375" style="2" customWidth="1"/>
    <col min="10245" max="10245" width="3.5" style="2" customWidth="1"/>
    <col min="10246" max="10246" width="7.5" style="2" customWidth="1"/>
    <col min="10247" max="10250" width="6.25" style="2" customWidth="1"/>
    <col min="10251" max="10251" width="3" style="2" customWidth="1"/>
    <col min="10252" max="10253" width="6.25" style="2" customWidth="1"/>
    <col min="10254" max="10255" width="9" style="2"/>
    <col min="10256" max="10260" width="6" style="2" customWidth="1"/>
    <col min="10261" max="10272" width="5.25" style="2" customWidth="1"/>
    <col min="10273" max="10498" width="9" style="2"/>
    <col min="10499" max="10499" width="6.875" style="2" customWidth="1"/>
    <col min="10500" max="10500" width="6.375" style="2" customWidth="1"/>
    <col min="10501" max="10501" width="3.5" style="2" customWidth="1"/>
    <col min="10502" max="10502" width="7.5" style="2" customWidth="1"/>
    <col min="10503" max="10506" width="6.25" style="2" customWidth="1"/>
    <col min="10507" max="10507" width="3" style="2" customWidth="1"/>
    <col min="10508" max="10509" width="6.25" style="2" customWidth="1"/>
    <col min="10510" max="10511" width="9" style="2"/>
    <col min="10512" max="10516" width="6" style="2" customWidth="1"/>
    <col min="10517" max="10528" width="5.25" style="2" customWidth="1"/>
    <col min="10529" max="10754" width="9" style="2"/>
    <col min="10755" max="10755" width="6.875" style="2" customWidth="1"/>
    <col min="10756" max="10756" width="6.375" style="2" customWidth="1"/>
    <col min="10757" max="10757" width="3.5" style="2" customWidth="1"/>
    <col min="10758" max="10758" width="7.5" style="2" customWidth="1"/>
    <col min="10759" max="10762" width="6.25" style="2" customWidth="1"/>
    <col min="10763" max="10763" width="3" style="2" customWidth="1"/>
    <col min="10764" max="10765" width="6.25" style="2" customWidth="1"/>
    <col min="10766" max="10767" width="9" style="2"/>
    <col min="10768" max="10772" width="6" style="2" customWidth="1"/>
    <col min="10773" max="10784" width="5.25" style="2" customWidth="1"/>
    <col min="10785" max="11010" width="9" style="2"/>
    <col min="11011" max="11011" width="6.875" style="2" customWidth="1"/>
    <col min="11012" max="11012" width="6.375" style="2" customWidth="1"/>
    <col min="11013" max="11013" width="3.5" style="2" customWidth="1"/>
    <col min="11014" max="11014" width="7.5" style="2" customWidth="1"/>
    <col min="11015" max="11018" width="6.25" style="2" customWidth="1"/>
    <col min="11019" max="11019" width="3" style="2" customWidth="1"/>
    <col min="11020" max="11021" width="6.25" style="2" customWidth="1"/>
    <col min="11022" max="11023" width="9" style="2"/>
    <col min="11024" max="11028" width="6" style="2" customWidth="1"/>
    <col min="11029" max="11040" width="5.25" style="2" customWidth="1"/>
    <col min="11041" max="11266" width="9" style="2"/>
    <col min="11267" max="11267" width="6.875" style="2" customWidth="1"/>
    <col min="11268" max="11268" width="6.375" style="2" customWidth="1"/>
    <col min="11269" max="11269" width="3.5" style="2" customWidth="1"/>
    <col min="11270" max="11270" width="7.5" style="2" customWidth="1"/>
    <col min="11271" max="11274" width="6.25" style="2" customWidth="1"/>
    <col min="11275" max="11275" width="3" style="2" customWidth="1"/>
    <col min="11276" max="11277" width="6.25" style="2" customWidth="1"/>
    <col min="11278" max="11279" width="9" style="2"/>
    <col min="11280" max="11284" width="6" style="2" customWidth="1"/>
    <col min="11285" max="11296" width="5.25" style="2" customWidth="1"/>
    <col min="11297" max="11522" width="9" style="2"/>
    <col min="11523" max="11523" width="6.875" style="2" customWidth="1"/>
    <col min="11524" max="11524" width="6.375" style="2" customWidth="1"/>
    <col min="11525" max="11525" width="3.5" style="2" customWidth="1"/>
    <col min="11526" max="11526" width="7.5" style="2" customWidth="1"/>
    <col min="11527" max="11530" width="6.25" style="2" customWidth="1"/>
    <col min="11531" max="11531" width="3" style="2" customWidth="1"/>
    <col min="11532" max="11533" width="6.25" style="2" customWidth="1"/>
    <col min="11534" max="11535" width="9" style="2"/>
    <col min="11536" max="11540" width="6" style="2" customWidth="1"/>
    <col min="11541" max="11552" width="5.25" style="2" customWidth="1"/>
    <col min="11553" max="11778" width="9" style="2"/>
    <col min="11779" max="11779" width="6.875" style="2" customWidth="1"/>
    <col min="11780" max="11780" width="6.375" style="2" customWidth="1"/>
    <col min="11781" max="11781" width="3.5" style="2" customWidth="1"/>
    <col min="11782" max="11782" width="7.5" style="2" customWidth="1"/>
    <col min="11783" max="11786" width="6.25" style="2" customWidth="1"/>
    <col min="11787" max="11787" width="3" style="2" customWidth="1"/>
    <col min="11788" max="11789" width="6.25" style="2" customWidth="1"/>
    <col min="11790" max="11791" width="9" style="2"/>
    <col min="11792" max="11796" width="6" style="2" customWidth="1"/>
    <col min="11797" max="11808" width="5.25" style="2" customWidth="1"/>
    <col min="11809" max="12034" width="9" style="2"/>
    <col min="12035" max="12035" width="6.875" style="2" customWidth="1"/>
    <col min="12036" max="12036" width="6.375" style="2" customWidth="1"/>
    <col min="12037" max="12037" width="3.5" style="2" customWidth="1"/>
    <col min="12038" max="12038" width="7.5" style="2" customWidth="1"/>
    <col min="12039" max="12042" width="6.25" style="2" customWidth="1"/>
    <col min="12043" max="12043" width="3" style="2" customWidth="1"/>
    <col min="12044" max="12045" width="6.25" style="2" customWidth="1"/>
    <col min="12046" max="12047" width="9" style="2"/>
    <col min="12048" max="12052" width="6" style="2" customWidth="1"/>
    <col min="12053" max="12064" width="5.25" style="2" customWidth="1"/>
    <col min="12065" max="12290" width="9" style="2"/>
    <col min="12291" max="12291" width="6.875" style="2" customWidth="1"/>
    <col min="12292" max="12292" width="6.375" style="2" customWidth="1"/>
    <col min="12293" max="12293" width="3.5" style="2" customWidth="1"/>
    <col min="12294" max="12294" width="7.5" style="2" customWidth="1"/>
    <col min="12295" max="12298" width="6.25" style="2" customWidth="1"/>
    <col min="12299" max="12299" width="3" style="2" customWidth="1"/>
    <col min="12300" max="12301" width="6.25" style="2" customWidth="1"/>
    <col min="12302" max="12303" width="9" style="2"/>
    <col min="12304" max="12308" width="6" style="2" customWidth="1"/>
    <col min="12309" max="12320" width="5.25" style="2" customWidth="1"/>
    <col min="12321" max="12546" width="9" style="2"/>
    <col min="12547" max="12547" width="6.875" style="2" customWidth="1"/>
    <col min="12548" max="12548" width="6.375" style="2" customWidth="1"/>
    <col min="12549" max="12549" width="3.5" style="2" customWidth="1"/>
    <col min="12550" max="12550" width="7.5" style="2" customWidth="1"/>
    <col min="12551" max="12554" width="6.25" style="2" customWidth="1"/>
    <col min="12555" max="12555" width="3" style="2" customWidth="1"/>
    <col min="12556" max="12557" width="6.25" style="2" customWidth="1"/>
    <col min="12558" max="12559" width="9" style="2"/>
    <col min="12560" max="12564" width="6" style="2" customWidth="1"/>
    <col min="12565" max="12576" width="5.25" style="2" customWidth="1"/>
    <col min="12577" max="12802" width="9" style="2"/>
    <col min="12803" max="12803" width="6.875" style="2" customWidth="1"/>
    <col min="12804" max="12804" width="6.375" style="2" customWidth="1"/>
    <col min="12805" max="12805" width="3.5" style="2" customWidth="1"/>
    <col min="12806" max="12806" width="7.5" style="2" customWidth="1"/>
    <col min="12807" max="12810" width="6.25" style="2" customWidth="1"/>
    <col min="12811" max="12811" width="3" style="2" customWidth="1"/>
    <col min="12812" max="12813" width="6.25" style="2" customWidth="1"/>
    <col min="12814" max="12815" width="9" style="2"/>
    <col min="12816" max="12820" width="6" style="2" customWidth="1"/>
    <col min="12821" max="12832" width="5.25" style="2" customWidth="1"/>
    <col min="12833" max="13058" width="9" style="2"/>
    <col min="13059" max="13059" width="6.875" style="2" customWidth="1"/>
    <col min="13060" max="13060" width="6.375" style="2" customWidth="1"/>
    <col min="13061" max="13061" width="3.5" style="2" customWidth="1"/>
    <col min="13062" max="13062" width="7.5" style="2" customWidth="1"/>
    <col min="13063" max="13066" width="6.25" style="2" customWidth="1"/>
    <col min="13067" max="13067" width="3" style="2" customWidth="1"/>
    <col min="13068" max="13069" width="6.25" style="2" customWidth="1"/>
    <col min="13070" max="13071" width="9" style="2"/>
    <col min="13072" max="13076" width="6" style="2" customWidth="1"/>
    <col min="13077" max="13088" width="5.25" style="2" customWidth="1"/>
    <col min="13089" max="13314" width="9" style="2"/>
    <col min="13315" max="13315" width="6.875" style="2" customWidth="1"/>
    <col min="13316" max="13316" width="6.375" style="2" customWidth="1"/>
    <col min="13317" max="13317" width="3.5" style="2" customWidth="1"/>
    <col min="13318" max="13318" width="7.5" style="2" customWidth="1"/>
    <col min="13319" max="13322" width="6.25" style="2" customWidth="1"/>
    <col min="13323" max="13323" width="3" style="2" customWidth="1"/>
    <col min="13324" max="13325" width="6.25" style="2" customWidth="1"/>
    <col min="13326" max="13327" width="9" style="2"/>
    <col min="13328" max="13332" width="6" style="2" customWidth="1"/>
    <col min="13333" max="13344" width="5.25" style="2" customWidth="1"/>
    <col min="13345" max="13570" width="9" style="2"/>
    <col min="13571" max="13571" width="6.875" style="2" customWidth="1"/>
    <col min="13572" max="13572" width="6.375" style="2" customWidth="1"/>
    <col min="13573" max="13573" width="3.5" style="2" customWidth="1"/>
    <col min="13574" max="13574" width="7.5" style="2" customWidth="1"/>
    <col min="13575" max="13578" width="6.25" style="2" customWidth="1"/>
    <col min="13579" max="13579" width="3" style="2" customWidth="1"/>
    <col min="13580" max="13581" width="6.25" style="2" customWidth="1"/>
    <col min="13582" max="13583" width="9" style="2"/>
    <col min="13584" max="13588" width="6" style="2" customWidth="1"/>
    <col min="13589" max="13600" width="5.25" style="2" customWidth="1"/>
    <col min="13601" max="13826" width="9" style="2"/>
    <col min="13827" max="13827" width="6.875" style="2" customWidth="1"/>
    <col min="13828" max="13828" width="6.375" style="2" customWidth="1"/>
    <col min="13829" max="13829" width="3.5" style="2" customWidth="1"/>
    <col min="13830" max="13830" width="7.5" style="2" customWidth="1"/>
    <col min="13831" max="13834" width="6.25" style="2" customWidth="1"/>
    <col min="13835" max="13835" width="3" style="2" customWidth="1"/>
    <col min="13836" max="13837" width="6.25" style="2" customWidth="1"/>
    <col min="13838" max="13839" width="9" style="2"/>
    <col min="13840" max="13844" width="6" style="2" customWidth="1"/>
    <col min="13845" max="13856" width="5.25" style="2" customWidth="1"/>
    <col min="13857" max="14082" width="9" style="2"/>
    <col min="14083" max="14083" width="6.875" style="2" customWidth="1"/>
    <col min="14084" max="14084" width="6.375" style="2" customWidth="1"/>
    <col min="14085" max="14085" width="3.5" style="2" customWidth="1"/>
    <col min="14086" max="14086" width="7.5" style="2" customWidth="1"/>
    <col min="14087" max="14090" width="6.25" style="2" customWidth="1"/>
    <col min="14091" max="14091" width="3" style="2" customWidth="1"/>
    <col min="14092" max="14093" width="6.25" style="2" customWidth="1"/>
    <col min="14094" max="14095" width="9" style="2"/>
    <col min="14096" max="14100" width="6" style="2" customWidth="1"/>
    <col min="14101" max="14112" width="5.25" style="2" customWidth="1"/>
    <col min="14113" max="14338" width="9" style="2"/>
    <col min="14339" max="14339" width="6.875" style="2" customWidth="1"/>
    <col min="14340" max="14340" width="6.375" style="2" customWidth="1"/>
    <col min="14341" max="14341" width="3.5" style="2" customWidth="1"/>
    <col min="14342" max="14342" width="7.5" style="2" customWidth="1"/>
    <col min="14343" max="14346" width="6.25" style="2" customWidth="1"/>
    <col min="14347" max="14347" width="3" style="2" customWidth="1"/>
    <col min="14348" max="14349" width="6.25" style="2" customWidth="1"/>
    <col min="14350" max="14351" width="9" style="2"/>
    <col min="14352" max="14356" width="6" style="2" customWidth="1"/>
    <col min="14357" max="14368" width="5.25" style="2" customWidth="1"/>
    <col min="14369" max="14594" width="9" style="2"/>
    <col min="14595" max="14595" width="6.875" style="2" customWidth="1"/>
    <col min="14596" max="14596" width="6.375" style="2" customWidth="1"/>
    <col min="14597" max="14597" width="3.5" style="2" customWidth="1"/>
    <col min="14598" max="14598" width="7.5" style="2" customWidth="1"/>
    <col min="14599" max="14602" width="6.25" style="2" customWidth="1"/>
    <col min="14603" max="14603" width="3" style="2" customWidth="1"/>
    <col min="14604" max="14605" width="6.25" style="2" customWidth="1"/>
    <col min="14606" max="14607" width="9" style="2"/>
    <col min="14608" max="14612" width="6" style="2" customWidth="1"/>
    <col min="14613" max="14624" width="5.25" style="2" customWidth="1"/>
    <col min="14625" max="14850" width="9" style="2"/>
    <col min="14851" max="14851" width="6.875" style="2" customWidth="1"/>
    <col min="14852" max="14852" width="6.375" style="2" customWidth="1"/>
    <col min="14853" max="14853" width="3.5" style="2" customWidth="1"/>
    <col min="14854" max="14854" width="7.5" style="2" customWidth="1"/>
    <col min="14855" max="14858" width="6.25" style="2" customWidth="1"/>
    <col min="14859" max="14859" width="3" style="2" customWidth="1"/>
    <col min="14860" max="14861" width="6.25" style="2" customWidth="1"/>
    <col min="14862" max="14863" width="9" style="2"/>
    <col min="14864" max="14868" width="6" style="2" customWidth="1"/>
    <col min="14869" max="14880" width="5.25" style="2" customWidth="1"/>
    <col min="14881" max="15106" width="9" style="2"/>
    <col min="15107" max="15107" width="6.875" style="2" customWidth="1"/>
    <col min="15108" max="15108" width="6.375" style="2" customWidth="1"/>
    <col min="15109" max="15109" width="3.5" style="2" customWidth="1"/>
    <col min="15110" max="15110" width="7.5" style="2" customWidth="1"/>
    <col min="15111" max="15114" width="6.25" style="2" customWidth="1"/>
    <col min="15115" max="15115" width="3" style="2" customWidth="1"/>
    <col min="15116" max="15117" width="6.25" style="2" customWidth="1"/>
    <col min="15118" max="15119" width="9" style="2"/>
    <col min="15120" max="15124" width="6" style="2" customWidth="1"/>
    <col min="15125" max="15136" width="5.25" style="2" customWidth="1"/>
    <col min="15137" max="15362" width="9" style="2"/>
    <col min="15363" max="15363" width="6.875" style="2" customWidth="1"/>
    <col min="15364" max="15364" width="6.375" style="2" customWidth="1"/>
    <col min="15365" max="15365" width="3.5" style="2" customWidth="1"/>
    <col min="15366" max="15366" width="7.5" style="2" customWidth="1"/>
    <col min="15367" max="15370" width="6.25" style="2" customWidth="1"/>
    <col min="15371" max="15371" width="3" style="2" customWidth="1"/>
    <col min="15372" max="15373" width="6.25" style="2" customWidth="1"/>
    <col min="15374" max="15375" width="9" style="2"/>
    <col min="15376" max="15380" width="6" style="2" customWidth="1"/>
    <col min="15381" max="15392" width="5.25" style="2" customWidth="1"/>
    <col min="15393" max="15618" width="9" style="2"/>
    <col min="15619" max="15619" width="6.875" style="2" customWidth="1"/>
    <col min="15620" max="15620" width="6.375" style="2" customWidth="1"/>
    <col min="15621" max="15621" width="3.5" style="2" customWidth="1"/>
    <col min="15622" max="15622" width="7.5" style="2" customWidth="1"/>
    <col min="15623" max="15626" width="6.25" style="2" customWidth="1"/>
    <col min="15627" max="15627" width="3" style="2" customWidth="1"/>
    <col min="15628" max="15629" width="6.25" style="2" customWidth="1"/>
    <col min="15630" max="15631" width="9" style="2"/>
    <col min="15632" max="15636" width="6" style="2" customWidth="1"/>
    <col min="15637" max="15648" width="5.25" style="2" customWidth="1"/>
    <col min="15649" max="15874" width="9" style="2"/>
    <col min="15875" max="15875" width="6.875" style="2" customWidth="1"/>
    <col min="15876" max="15876" width="6.375" style="2" customWidth="1"/>
    <col min="15877" max="15877" width="3.5" style="2" customWidth="1"/>
    <col min="15878" max="15878" width="7.5" style="2" customWidth="1"/>
    <col min="15879" max="15882" width="6.25" style="2" customWidth="1"/>
    <col min="15883" max="15883" width="3" style="2" customWidth="1"/>
    <col min="15884" max="15885" width="6.25" style="2" customWidth="1"/>
    <col min="15886" max="15887" width="9" style="2"/>
    <col min="15888" max="15892" width="6" style="2" customWidth="1"/>
    <col min="15893" max="15904" width="5.25" style="2" customWidth="1"/>
    <col min="15905" max="16130" width="9" style="2"/>
    <col min="16131" max="16131" width="6.875" style="2" customWidth="1"/>
    <col min="16132" max="16132" width="6.375" style="2" customWidth="1"/>
    <col min="16133" max="16133" width="3.5" style="2" customWidth="1"/>
    <col min="16134" max="16134" width="7.5" style="2" customWidth="1"/>
    <col min="16135" max="16138" width="6.25" style="2" customWidth="1"/>
    <col min="16139" max="16139" width="3" style="2" customWidth="1"/>
    <col min="16140" max="16141" width="6.25" style="2" customWidth="1"/>
    <col min="16142" max="16143" width="9" style="2"/>
    <col min="16144" max="16148" width="6" style="2" customWidth="1"/>
    <col min="16149" max="16160" width="5.25" style="2" customWidth="1"/>
    <col min="16161" max="16384" width="9" style="2"/>
  </cols>
  <sheetData>
    <row r="1" spans="1:32" ht="13.5">
      <c r="A1" s="1"/>
      <c r="H1" s="76" t="s">
        <v>86</v>
      </c>
      <c r="I1" s="77"/>
      <c r="J1" s="77"/>
      <c r="N1" s="54" t="s">
        <v>85</v>
      </c>
      <c r="O1" s="42"/>
      <c r="P1" s="42"/>
    </row>
    <row r="2" spans="1:32" ht="18" thickBot="1">
      <c r="A2" s="20" t="s">
        <v>10</v>
      </c>
      <c r="E2" s="6"/>
      <c r="F2" s="6"/>
      <c r="G2" s="6"/>
      <c r="H2" s="6"/>
      <c r="U2" s="38"/>
      <c r="X2" s="57"/>
    </row>
    <row r="3" spans="1:32" ht="12" thickBot="1">
      <c r="A3" s="33" t="s">
        <v>1</v>
      </c>
      <c r="B3" s="88">
        <v>20354.469537094665</v>
      </c>
      <c r="D3" s="8"/>
      <c r="P3" s="69"/>
      <c r="V3" s="38"/>
      <c r="W3" s="38"/>
    </row>
    <row r="4" spans="1:32" ht="14.25" thickBot="1">
      <c r="A4" s="72" t="s">
        <v>2</v>
      </c>
      <c r="B4" s="89">
        <v>12545.455090337144</v>
      </c>
      <c r="E4" s="9"/>
      <c r="F4" s="9"/>
      <c r="G4" s="9"/>
      <c r="H4" s="33" t="s">
        <v>11</v>
      </c>
      <c r="I4" s="34" t="s">
        <v>12</v>
      </c>
      <c r="J4" s="2"/>
      <c r="N4" s="242" t="s">
        <v>70</v>
      </c>
      <c r="O4" s="243"/>
      <c r="P4" s="71">
        <f>豚シート!L9</f>
        <v>444.9706024950558</v>
      </c>
      <c r="Q4" s="7" t="s">
        <v>0</v>
      </c>
      <c r="R4" s="10"/>
      <c r="S4" s="10"/>
    </row>
    <row r="5" spans="1:32" ht="12" thickBot="1">
      <c r="A5" s="72" t="s">
        <v>3</v>
      </c>
      <c r="B5" s="90">
        <f>B9-P6</f>
        <v>-6.0031062139930444</v>
      </c>
      <c r="D5" s="38"/>
      <c r="H5" s="35">
        <f>豚シート!G11*(1-P7/100)</f>
        <v>234.86430062630475</v>
      </c>
      <c r="I5" s="110"/>
      <c r="N5" s="242" t="s">
        <v>34</v>
      </c>
      <c r="O5" s="243"/>
      <c r="P5" s="71">
        <f>豚シート!M9</f>
        <v>34.219042014278038</v>
      </c>
      <c r="Q5" s="7" t="s">
        <v>0</v>
      </c>
      <c r="R5" s="2" t="s">
        <v>4</v>
      </c>
      <c r="S5" s="75"/>
      <c r="T5" s="75"/>
      <c r="W5" s="31"/>
      <c r="AC5" s="11"/>
      <c r="AD5" s="12"/>
      <c r="AF5" s="13"/>
    </row>
    <row r="6" spans="1:32" ht="12.75" thickBot="1">
      <c r="A6" s="72" t="s">
        <v>5</v>
      </c>
      <c r="B6" s="91">
        <f>AC20*(P5-B9)+AD20</f>
        <v>17.355515029101262</v>
      </c>
      <c r="D6" s="38"/>
      <c r="H6" s="36"/>
      <c r="I6" s="37" t="s">
        <v>25</v>
      </c>
      <c r="N6" s="244" t="s">
        <v>69</v>
      </c>
      <c r="O6" s="245"/>
      <c r="P6" s="71">
        <f>豚シート!K9/(1-P7/100)</f>
        <v>11.089804000000003</v>
      </c>
      <c r="Q6" s="7" t="s">
        <v>0</v>
      </c>
      <c r="R6" s="14"/>
      <c r="S6" s="14"/>
      <c r="U6" s="158"/>
    </row>
    <row r="7" spans="1:32" ht="14.25" thickBot="1">
      <c r="A7" s="72" t="s">
        <v>7</v>
      </c>
      <c r="B7" s="73">
        <v>0.68280011185038936</v>
      </c>
      <c r="D7" s="38"/>
      <c r="E7" s="16"/>
      <c r="F7" s="16"/>
      <c r="G7" s="16"/>
      <c r="H7" s="16"/>
      <c r="L7" s="17"/>
      <c r="M7" s="17"/>
      <c r="O7" s="18" t="s">
        <v>8</v>
      </c>
      <c r="P7" s="61">
        <f>豚シート!E9</f>
        <v>21.711899791231744</v>
      </c>
      <c r="Q7" s="2" t="s">
        <v>24</v>
      </c>
      <c r="Y7" s="19"/>
    </row>
    <row r="8" spans="1:32">
      <c r="A8" s="72" t="s">
        <v>9</v>
      </c>
      <c r="B8" s="73">
        <v>1.2882993329588619E-2</v>
      </c>
      <c r="F8" s="20"/>
      <c r="G8" s="20"/>
      <c r="V8" s="15"/>
    </row>
    <row r="9" spans="1:32" ht="12" thickBot="1">
      <c r="A9" s="36" t="s">
        <v>80</v>
      </c>
      <c r="B9" s="74">
        <f>AC23*P5+AD23*P4+AE23</f>
        <v>5.0866977860069582</v>
      </c>
      <c r="E9" s="20"/>
      <c r="F9" s="20"/>
      <c r="G9" s="20"/>
      <c r="O9" s="2" t="s">
        <v>14</v>
      </c>
      <c r="V9" s="15"/>
    </row>
    <row r="10" spans="1:32">
      <c r="E10" s="20"/>
      <c r="F10" s="20"/>
      <c r="G10" s="20"/>
      <c r="H10" s="20"/>
      <c r="V10" s="15"/>
    </row>
    <row r="11" spans="1:32">
      <c r="E11" s="20"/>
      <c r="F11" s="20"/>
      <c r="G11" s="20"/>
      <c r="H11" s="20"/>
      <c r="R11" s="16"/>
      <c r="S11" s="30"/>
      <c r="V11" s="15"/>
    </row>
    <row r="12" spans="1:32" ht="13.5" customHeight="1">
      <c r="E12" s="20"/>
      <c r="F12" s="20"/>
      <c r="G12" s="20"/>
      <c r="H12" s="20"/>
      <c r="I12" s="2" t="s">
        <v>16</v>
      </c>
      <c r="J12" s="2"/>
      <c r="K12" s="2"/>
      <c r="L12" s="2" t="s">
        <v>17</v>
      </c>
      <c r="M12" s="2"/>
      <c r="P12" s="246" t="s">
        <v>32</v>
      </c>
      <c r="R12" s="21" t="s">
        <v>76</v>
      </c>
      <c r="S12" s="53" t="s">
        <v>35</v>
      </c>
      <c r="T12" s="21"/>
    </row>
    <row r="13" spans="1:32">
      <c r="D13" s="2" t="s">
        <v>19</v>
      </c>
      <c r="E13" s="21" t="s">
        <v>62</v>
      </c>
      <c r="F13" s="21" t="s">
        <v>63</v>
      </c>
      <c r="G13" s="21"/>
      <c r="H13" s="21"/>
      <c r="I13" s="22" t="s">
        <v>21</v>
      </c>
      <c r="J13" s="48"/>
      <c r="K13" s="23"/>
      <c r="L13" s="24" t="s">
        <v>21</v>
      </c>
      <c r="M13" s="48"/>
      <c r="O13" s="2" t="s">
        <v>22</v>
      </c>
      <c r="P13" s="246"/>
      <c r="Q13" s="25"/>
      <c r="R13" s="21" t="s">
        <v>18</v>
      </c>
      <c r="S13" s="53" t="s">
        <v>18</v>
      </c>
      <c r="T13" s="21"/>
      <c r="U13" s="25"/>
      <c r="V13" s="25"/>
      <c r="W13" s="25"/>
      <c r="X13" s="25"/>
      <c r="Y13" s="25"/>
      <c r="Z13" s="25"/>
      <c r="AA13" s="25"/>
      <c r="AB13" s="25"/>
    </row>
    <row r="14" spans="1:32" ht="13.5">
      <c r="B14" s="153"/>
      <c r="C14" s="2">
        <v>0</v>
      </c>
      <c r="D14" s="26">
        <f>_xlfn.XLOOKUP(豚シート!G15,豚参照セル!I4:I306,豚参照セル!K4:K306)</f>
        <v>46174</v>
      </c>
      <c r="E14" s="41">
        <f ca="1">豚気温!A6</f>
        <v>21.5</v>
      </c>
      <c r="F14" s="163">
        <f ca="1">IF(豚シート!$G$13="独自地温",豚気温!A6,IF(豚シート!$G$16&gt;=D14,E14*$AD$26+$AE$26,IF(豚気温!$A$4&lt;200,IF($D14&lt;$AF$30,E14*$AD$30+$AE$30,E14*$AD$31+$AE$31),IF($D14&lt;$AF$34,E14*$AD$34+$AE$34,E14*$AD$35+$AE$35))))</f>
        <v>23.474999999999998</v>
      </c>
      <c r="G14" s="41"/>
      <c r="H14" s="27"/>
      <c r="I14" s="3">
        <f t="shared" ref="I14:I77" ca="1" si="0">EXP($B$3*(E14-25)/(1.987*(273+E14)*298))</f>
        <v>0.66462375212241487</v>
      </c>
      <c r="L14" s="4">
        <f t="shared" ref="L14:L77" ca="1" si="1">EXP($B$4*(E14-25)/(1.987*(273+E14)*298))</f>
        <v>0.7774005142982342</v>
      </c>
      <c r="M14" s="3"/>
      <c r="O14" s="2">
        <v>0</v>
      </c>
      <c r="P14" s="16">
        <f>$P$6</f>
        <v>11.089804000000003</v>
      </c>
      <c r="Q14" s="26">
        <f>D14</f>
        <v>46174</v>
      </c>
      <c r="R14" s="14">
        <f t="shared" ref="R14" si="2">$H$5/1000*$P14</f>
        <v>2.6045990605427978</v>
      </c>
      <c r="S14" s="55">
        <f>豚硝化モデル!K14</f>
        <v>0</v>
      </c>
      <c r="T14" s="16"/>
      <c r="U14" s="16"/>
      <c r="V14" s="167"/>
      <c r="W14"/>
      <c r="X14" s="16"/>
      <c r="Y14" s="16"/>
      <c r="Z14" s="16"/>
      <c r="AA14" s="16"/>
      <c r="AB14" s="16"/>
    </row>
    <row r="15" spans="1:32" ht="13.5">
      <c r="C15" s="2">
        <v>1</v>
      </c>
      <c r="D15" s="26">
        <f>IF(D14&gt;=豚シート!$G$18+30,"",D14+1)</f>
        <v>46175</v>
      </c>
      <c r="E15" s="41">
        <f ca="1">豚気温!A7</f>
        <v>21.6</v>
      </c>
      <c r="F15" s="163">
        <f ca="1">IF(豚シート!$G$13="独自地温",豚気温!A7,IF(豚シート!$G$16&gt;=D15,E15*$AD$26+$AE$26,IF(豚気温!$A$4&lt;200,IF($D15&lt;$AF$30,E15*$AD$30+$AE$30,E15*$AD$31+$AE$31),IF($D15&lt;$AF$34,E15*$AD$34+$AE$34,E15*$AD$35+$AE$35))))</f>
        <v>23.580000000000002</v>
      </c>
      <c r="G15" s="41"/>
      <c r="H15" s="27"/>
      <c r="I15" s="3">
        <f t="shared" ca="1" si="0"/>
        <v>0.67251755257012269</v>
      </c>
      <c r="J15" s="3">
        <f ca="1">I14</f>
        <v>0.66462375212241487</v>
      </c>
      <c r="L15" s="4">
        <f t="shared" ca="1" si="1"/>
        <v>0.78307852935403133</v>
      </c>
      <c r="M15" s="3">
        <f ca="1">L14</f>
        <v>0.7774005142982342</v>
      </c>
      <c r="O15" s="2">
        <v>1</v>
      </c>
      <c r="P15" s="16">
        <f t="shared" ref="P15:P78" ca="1" si="3">$B$5*(1-EXP(-$B$7*J15))+$B$6*(1-EXP(-$B$8*M15))+$P$6</f>
        <v>9.072861956424493</v>
      </c>
      <c r="Q15" s="26">
        <f t="shared" ref="Q15:Q78" si="4">D15</f>
        <v>46175</v>
      </c>
      <c r="R15" s="14">
        <f t="shared" ref="R15:R78" ca="1" si="5">$H$5/1000*$P15</f>
        <v>2.1308913780746455</v>
      </c>
      <c r="S15" s="55">
        <f>豚硝化モデル!K15</f>
        <v>0</v>
      </c>
      <c r="T15" s="16"/>
      <c r="U15" s="16"/>
      <c r="V15" s="167"/>
      <c r="W15"/>
      <c r="X15" s="16"/>
      <c r="Y15" s="16"/>
      <c r="Z15" s="16"/>
      <c r="AA15" s="16"/>
      <c r="AB15" s="16"/>
    </row>
    <row r="16" spans="1:32" ht="13.5">
      <c r="A16" s="2">
        <v>46326</v>
      </c>
      <c r="C16" s="2">
        <v>2</v>
      </c>
      <c r="D16" s="26">
        <f>IF(D15&gt;=豚シート!$G$18+30,"",D15+1)</f>
        <v>46176</v>
      </c>
      <c r="E16" s="41">
        <f ca="1">豚気温!A8</f>
        <v>21.7</v>
      </c>
      <c r="F16" s="163">
        <f ca="1">IF(豚シート!$G$13="独自地温",豚気温!A8,IF(豚シート!$G$16&gt;=D16,E16*$AD$26+$AE$26,IF(豚気温!$A$4&lt;200,IF($D16&lt;$AF$30,E16*$AD$30+$AE$30,E16*$AD$31+$AE$31),IF($D16&lt;$AF$34,E16*$AD$34+$AE$34,E16*$AD$35+$AE$35))))</f>
        <v>23.684999999999999</v>
      </c>
      <c r="G16" s="41"/>
      <c r="H16" s="27"/>
      <c r="I16" s="3">
        <f t="shared" ca="1" si="0"/>
        <v>0.68049965559961834</v>
      </c>
      <c r="J16" s="3">
        <f t="shared" ref="J16:J79" ca="1" si="6">J15+I15</f>
        <v>1.3371413046925376</v>
      </c>
      <c r="L16" s="4">
        <f t="shared" ca="1" si="1"/>
        <v>0.78879412007130856</v>
      </c>
      <c r="M16" s="3">
        <f t="shared" ref="M16:M79" ca="1" si="7">M15+L15</f>
        <v>1.5604790436522655</v>
      </c>
      <c r="O16" s="2">
        <v>2</v>
      </c>
      <c r="P16" s="16">
        <f t="shared" ca="1" si="3"/>
        <v>7.8412798315631527</v>
      </c>
      <c r="Q16" s="26">
        <f t="shared" si="4"/>
        <v>46176</v>
      </c>
      <c r="R16" s="14">
        <f t="shared" ca="1" si="5"/>
        <v>1.8416367036552286</v>
      </c>
      <c r="S16" s="55">
        <f ca="1">豚硝化モデル!K16</f>
        <v>0</v>
      </c>
      <c r="T16" s="16"/>
      <c r="V16" s="167"/>
      <c r="W16"/>
      <c r="X16" s="16"/>
      <c r="Y16" s="16"/>
      <c r="Z16" s="16"/>
      <c r="AA16" s="16"/>
      <c r="AB16" s="16"/>
      <c r="AC16" s="100" t="s">
        <v>115</v>
      </c>
      <c r="AD16" s="92"/>
      <c r="AE16" s="92"/>
      <c r="AF16" s="92"/>
    </row>
    <row r="17" spans="3:32" ht="13.5">
      <c r="C17" s="2">
        <v>3</v>
      </c>
      <c r="D17" s="26">
        <f>IF(D16&gt;=豚シート!$G$18+30,"",D16+1)</f>
        <v>46177</v>
      </c>
      <c r="E17" s="41">
        <f ca="1">豚気温!A9</f>
        <v>21.8</v>
      </c>
      <c r="F17" s="163">
        <f ca="1">IF(豚シート!$G$13="独自地温",豚気温!A9,IF(豚シート!$G$16&gt;=D17,E17*$AD$26+$AE$26,IF(豚気温!$A$4&lt;200,IF($D17&lt;$AF$30,E17*$AD$30+$AE$30,E17*$AD$31+$AE$31),IF($D17&lt;$AF$34,E17*$AD$34+$AE$34,E17*$AD$35+$AE$35))))</f>
        <v>23.79</v>
      </c>
      <c r="G17" s="41"/>
      <c r="H17" s="27"/>
      <c r="I17" s="3">
        <f t="shared" ca="1" si="0"/>
        <v>0.6885709862086471</v>
      </c>
      <c r="J17" s="3">
        <f t="shared" ca="1" si="6"/>
        <v>2.0176409602921561</v>
      </c>
      <c r="L17" s="4">
        <f t="shared" ca="1" si="1"/>
        <v>0.79454750804129226</v>
      </c>
      <c r="M17" s="3">
        <f t="shared" ca="1" si="7"/>
        <v>2.349273163723574</v>
      </c>
      <c r="O17" s="2">
        <v>3</v>
      </c>
      <c r="P17" s="16">
        <f t="shared" ca="1" si="3"/>
        <v>7.1179176506310586</v>
      </c>
      <c r="Q17" s="26">
        <f t="shared" si="4"/>
        <v>46177</v>
      </c>
      <c r="R17" s="14">
        <f t="shared" ca="1" si="5"/>
        <v>1.6717447509310939</v>
      </c>
      <c r="S17" s="55">
        <f ca="1">豚硝化モデル!K17</f>
        <v>0</v>
      </c>
      <c r="T17" s="16"/>
      <c r="U17" s="163"/>
      <c r="V17" s="167"/>
      <c r="W17"/>
      <c r="X17" s="16"/>
      <c r="Y17" s="16"/>
      <c r="Z17" s="16"/>
      <c r="AA17" s="16"/>
      <c r="AB17" s="16"/>
      <c r="AC17" s="92"/>
      <c r="AD17" s="92"/>
      <c r="AE17" s="92"/>
      <c r="AF17" s="92"/>
    </row>
    <row r="18" spans="3:32" ht="13.5">
      <c r="C18" s="2">
        <v>4</v>
      </c>
      <c r="D18" s="26">
        <f>IF(D17&gt;=豚シート!$G$18+30,"",D17+1)</f>
        <v>46178</v>
      </c>
      <c r="E18" s="41">
        <f ca="1">豚気温!A10</f>
        <v>22</v>
      </c>
      <c r="F18" s="163">
        <f ca="1">IF(豚シート!$G$13="独自地温",豚気温!A10,IF(豚シート!$G$16&gt;=D18,E18*$AD$26+$AE$26,IF(豚気温!$A$4&lt;200,IF($D18&lt;$AF$30,E18*$AD$30+$AE$30,E18*$AD$31+$AE$31),IF($D18&lt;$AF$34,E18*$AD$34+$AE$34,E18*$AD$35+$AE$35))))</f>
        <v>23.154692636978353</v>
      </c>
      <c r="G18" s="41"/>
      <c r="H18" s="27"/>
      <c r="I18" s="3">
        <f t="shared" ca="1" si="0"/>
        <v>0.70498507528416632</v>
      </c>
      <c r="J18" s="3">
        <f t="shared" ca="1" si="6"/>
        <v>2.7062119465008032</v>
      </c>
      <c r="L18" s="4">
        <f t="shared" ca="1" si="1"/>
        <v>0.80616856779241564</v>
      </c>
      <c r="M18" s="3">
        <f t="shared" ca="1" si="7"/>
        <v>3.1438206717648662</v>
      </c>
      <c r="O18" s="2">
        <v>4</v>
      </c>
      <c r="P18" s="16">
        <f t="shared" ca="1" si="3"/>
        <v>6.7215716032734569</v>
      </c>
      <c r="Q18" s="26">
        <f t="shared" si="4"/>
        <v>46178</v>
      </c>
      <c r="R18" s="14">
        <f t="shared" ca="1" si="5"/>
        <v>1.5786572137124504</v>
      </c>
      <c r="S18" s="55">
        <f ca="1">豚硝化モデル!K18</f>
        <v>0</v>
      </c>
      <c r="T18" s="16"/>
      <c r="U18" s="163"/>
      <c r="V18" s="167"/>
      <c r="W18"/>
      <c r="X18" s="16"/>
      <c r="Y18" s="16"/>
      <c r="Z18" s="16"/>
      <c r="AA18" s="16"/>
      <c r="AB18" s="16"/>
      <c r="AC18" s="92" t="s">
        <v>84</v>
      </c>
      <c r="AD18" s="92"/>
      <c r="AE18" s="92"/>
      <c r="AF18" s="92"/>
    </row>
    <row r="19" spans="3:32" ht="13.5">
      <c r="C19" s="2">
        <v>5</v>
      </c>
      <c r="D19" s="26">
        <f>IF(D18&gt;=豚シート!$G$18+30,"",D18+1)</f>
        <v>46179</v>
      </c>
      <c r="E19" s="41">
        <f ca="1">豚気温!A11</f>
        <v>22.1</v>
      </c>
      <c r="F19" s="163">
        <f ca="1">IF(豚シート!$G$13="独自地温",豚気温!A11,IF(豚シート!$G$16&gt;=D19,E19*$AD$26+$AE$26,IF(豚気温!$A$4&lt;200,IF($D19&lt;$AF$30,E19*$AD$30+$AE$30,E19*$AD$31+$AE$31),IF($D19&lt;$AF$34,E19*$AD$34+$AE$34,E19*$AD$35+$AE$35))))</f>
        <v>23.238781141206708</v>
      </c>
      <c r="G19" s="41"/>
      <c r="H19" s="27"/>
      <c r="I19" s="3">
        <f t="shared" ca="1" si="0"/>
        <v>0.71332972911725434</v>
      </c>
      <c r="J19" s="3">
        <f t="shared" ca="1" si="6"/>
        <v>3.4111970217849694</v>
      </c>
      <c r="L19" s="4">
        <f t="shared" ca="1" si="1"/>
        <v>0.81203668845879451</v>
      </c>
      <c r="M19" s="3">
        <f t="shared" ca="1" si="7"/>
        <v>3.949989239557282</v>
      </c>
      <c r="O19" s="2">
        <v>5</v>
      </c>
      <c r="P19" s="16">
        <f t="shared" ca="1" si="3"/>
        <v>6.5323487973769847</v>
      </c>
      <c r="Q19" s="26">
        <f t="shared" si="4"/>
        <v>46179</v>
      </c>
      <c r="R19" s="14">
        <f t="shared" ca="1" si="5"/>
        <v>1.5342155317430284</v>
      </c>
      <c r="S19" s="55">
        <f ca="1">豚硝化モデル!K19</f>
        <v>0</v>
      </c>
      <c r="T19" s="16"/>
      <c r="U19" s="16"/>
      <c r="V19" s="167"/>
      <c r="W19"/>
      <c r="X19" s="16"/>
      <c r="Y19" s="16"/>
      <c r="Z19" s="16"/>
      <c r="AA19" s="16"/>
      <c r="AB19" s="16"/>
      <c r="AC19" s="93" t="s">
        <v>64</v>
      </c>
      <c r="AD19" s="94" t="s">
        <v>81</v>
      </c>
      <c r="AE19" s="92"/>
      <c r="AF19" s="92"/>
    </row>
    <row r="20" spans="3:32" ht="13.5">
      <c r="C20" s="2">
        <v>6</v>
      </c>
      <c r="D20" s="26">
        <f>IF(D19&gt;=豚シート!$G$18+30,"",D19+1)</f>
        <v>46180</v>
      </c>
      <c r="E20" s="41">
        <f ca="1">豚気温!A12</f>
        <v>22.2</v>
      </c>
      <c r="F20" s="163">
        <f ca="1">IF(豚シート!$G$13="独自地温",豚気温!A12,IF(豚シート!$G$16&gt;=D20,E20*$AD$26+$AE$26,IF(豚気温!$A$4&lt;200,IF($D20&lt;$AF$30,E20*$AD$30+$AE$30,E20*$AD$31+$AE$31),IF($D20&lt;$AF$34,E20*$AD$34+$AE$34,E20*$AD$35+$AE$35))))</f>
        <v>23.322869645435059</v>
      </c>
      <c r="G20" s="41"/>
      <c r="H20" s="27"/>
      <c r="I20" s="3">
        <f t="shared" ca="1" si="0"/>
        <v>0.72176740142676388</v>
      </c>
      <c r="J20" s="3">
        <f t="shared" ca="1" si="6"/>
        <v>4.1245267509022234</v>
      </c>
      <c r="L20" s="4">
        <f t="shared" ca="1" si="1"/>
        <v>0.81794350415816364</v>
      </c>
      <c r="M20" s="3">
        <f t="shared" ca="1" si="7"/>
        <v>4.7620259280160768</v>
      </c>
      <c r="O20" s="2">
        <v>6</v>
      </c>
      <c r="P20" s="16">
        <f t="shared" ca="1" si="3"/>
        <v>6.4786142956089003</v>
      </c>
      <c r="Q20" s="26">
        <f t="shared" si="4"/>
        <v>46180</v>
      </c>
      <c r="R20" s="14">
        <f t="shared" ca="1" si="5"/>
        <v>1.5215952155657644</v>
      </c>
      <c r="S20" s="55">
        <f ca="1">豚硝化モデル!K20</f>
        <v>0</v>
      </c>
      <c r="T20" s="16"/>
      <c r="U20" s="16"/>
      <c r="V20" s="167"/>
      <c r="W20"/>
      <c r="X20" s="16"/>
      <c r="Y20" s="16"/>
      <c r="Z20" s="16"/>
      <c r="AA20" s="16"/>
      <c r="AB20" s="16"/>
      <c r="AC20" s="92">
        <v>0.97560000000000002</v>
      </c>
      <c r="AD20" s="92">
        <v>-11.066000000000001</v>
      </c>
      <c r="AE20" s="92"/>
      <c r="AF20" s="92"/>
    </row>
    <row r="21" spans="3:32" ht="13.5">
      <c r="C21" s="2">
        <v>7</v>
      </c>
      <c r="D21" s="26">
        <f>IF(D20&gt;=豚シート!$G$18+30,"",D20+1)</f>
        <v>46181</v>
      </c>
      <c r="E21" s="41">
        <f ca="1">豚気温!A13</f>
        <v>22.3</v>
      </c>
      <c r="F21" s="163">
        <f ca="1">IF(豚シート!$G$13="独自地温",豚気温!A13,IF(豚シート!$G$16&gt;=D21,E21*$AD$26+$AE$26,IF(豚気温!$A$4&lt;200,IF($D21&lt;$AF$30,E21*$AD$30+$AE$30,E21*$AD$31+$AE$31),IF($D21&lt;$AF$34,E21*$AD$34+$AE$34,E21*$AD$35+$AE$35))))</f>
        <v>23.406958149663414</v>
      </c>
      <c r="G21" s="41"/>
      <c r="H21" s="27"/>
      <c r="I21" s="3">
        <f t="shared" ca="1" si="0"/>
        <v>0.73029906307264136</v>
      </c>
      <c r="J21" s="3">
        <f t="shared" ca="1" si="6"/>
        <v>4.8462941523289871</v>
      </c>
      <c r="L21" s="4">
        <f t="shared" ca="1" si="1"/>
        <v>0.82388924221395687</v>
      </c>
      <c r="M21" s="3">
        <f t="shared" ca="1" si="7"/>
        <v>5.5799694321742406</v>
      </c>
      <c r="O21" s="2">
        <v>7</v>
      </c>
      <c r="P21" s="16">
        <f t="shared" ca="1" si="3"/>
        <v>6.5099589088313721</v>
      </c>
      <c r="Q21" s="26">
        <f t="shared" si="4"/>
        <v>46181</v>
      </c>
      <c r="R21" s="14">
        <f t="shared" ca="1" si="5"/>
        <v>1.5289569462286623</v>
      </c>
      <c r="S21" s="55">
        <f ca="1">豚硝化モデル!K21</f>
        <v>0</v>
      </c>
      <c r="T21" s="16"/>
      <c r="U21" s="16"/>
      <c r="V21" s="167"/>
      <c r="W21"/>
      <c r="X21" s="16"/>
      <c r="Y21" s="16"/>
      <c r="Z21" s="16"/>
      <c r="AA21" s="16"/>
      <c r="AB21" s="16"/>
      <c r="AC21" s="92" t="s">
        <v>83</v>
      </c>
      <c r="AD21" s="92"/>
      <c r="AE21" s="92"/>
      <c r="AF21" s="92"/>
    </row>
    <row r="22" spans="3:32" ht="13.5">
      <c r="C22" s="2">
        <v>8</v>
      </c>
      <c r="D22" s="26">
        <f>IF(D21&gt;=豚シート!$G$18+30,"",D21+1)</f>
        <v>46182</v>
      </c>
      <c r="E22" s="41">
        <f ca="1">豚気温!A14</f>
        <v>22.4</v>
      </c>
      <c r="F22" s="163">
        <f ca="1">IF(豚シート!$G$13="独自地温",豚気温!A14,IF(豚シート!$G$16&gt;=D22,E22*$AD$26+$AE$26,IF(豚気温!$A$4&lt;200,IF($D22&lt;$AF$30,E22*$AD$30+$AE$30,E22*$AD$31+$AE$31),IF($D22&lt;$AF$34,E22*$AD$34+$AE$34,E22*$AD$35+$AE$35))))</f>
        <v>23.491046653891765</v>
      </c>
      <c r="G22" s="41"/>
      <c r="H22" s="27"/>
      <c r="I22" s="3">
        <f t="shared" ca="1" si="0"/>
        <v>0.73892569433516286</v>
      </c>
      <c r="J22" s="3">
        <f t="shared" ca="1" si="6"/>
        <v>5.576593215401628</v>
      </c>
      <c r="L22" s="4">
        <f t="shared" ca="1" si="1"/>
        <v>0.82987413111081598</v>
      </c>
      <c r="M22" s="3">
        <f t="shared" ca="1" si="7"/>
        <v>6.4038586743881973</v>
      </c>
      <c r="O22" s="2">
        <v>8</v>
      </c>
      <c r="P22" s="16">
        <f t="shared" ca="1" si="3"/>
        <v>6.5943341769185553</v>
      </c>
      <c r="Q22" s="26">
        <f t="shared" si="4"/>
        <v>46182</v>
      </c>
      <c r="R22" s="14">
        <f t="shared" ca="1" si="5"/>
        <v>1.5487736845581155</v>
      </c>
      <c r="S22" s="55">
        <f ca="1">豚硝化モデル!K22</f>
        <v>0</v>
      </c>
      <c r="T22" s="16"/>
      <c r="U22" s="16"/>
      <c r="V22" s="167"/>
      <c r="W22"/>
      <c r="X22" s="16"/>
      <c r="Y22" s="16"/>
      <c r="Z22" s="16"/>
      <c r="AA22" s="16"/>
      <c r="AB22" s="16"/>
      <c r="AC22" s="93" t="s">
        <v>64</v>
      </c>
      <c r="AD22" s="94" t="s">
        <v>81</v>
      </c>
      <c r="AE22" s="94" t="s">
        <v>82</v>
      </c>
      <c r="AF22" s="92"/>
    </row>
    <row r="23" spans="3:32" ht="13.5">
      <c r="C23" s="2">
        <v>9</v>
      </c>
      <c r="D23" s="26">
        <f>IF(D22&gt;=豚シート!$G$18+30,"",D22+1)</f>
        <v>46183</v>
      </c>
      <c r="E23" s="41">
        <f ca="1">豚気温!A15</f>
        <v>22.5</v>
      </c>
      <c r="F23" s="163">
        <f ca="1">IF(豚シート!$G$13="独自地温",豚気温!A15,IF(豚シート!$G$16&gt;=D23,E23*$AD$26+$AE$26,IF(豚気温!$A$4&lt;200,IF($D23&lt;$AF$30,E23*$AD$30+$AE$30,E23*$AD$31+$AE$31),IF($D23&lt;$AF$34,E23*$AD$34+$AE$34,E23*$AD$35+$AE$35))))</f>
        <v>23.575135158120119</v>
      </c>
      <c r="G23" s="41"/>
      <c r="H23" s="27"/>
      <c r="I23" s="3">
        <f t="shared" ca="1" si="0"/>
        <v>0.74764828499914182</v>
      </c>
      <c r="J23" s="3">
        <f t="shared" ca="1" si="6"/>
        <v>6.3155189097367908</v>
      </c>
      <c r="L23" s="4">
        <f t="shared" ca="1" si="1"/>
        <v>0.83589840049955333</v>
      </c>
      <c r="M23" s="3">
        <f t="shared" ca="1" si="7"/>
        <v>7.2337328054990131</v>
      </c>
      <c r="O23" s="2">
        <v>9</v>
      </c>
      <c r="P23" s="16">
        <f t="shared" ca="1" si="3"/>
        <v>6.711481273122021</v>
      </c>
      <c r="Q23" s="26">
        <f t="shared" si="4"/>
        <v>46183</v>
      </c>
      <c r="R23" s="14">
        <f t="shared" ca="1" si="5"/>
        <v>1.576287355378345</v>
      </c>
      <c r="S23" s="55">
        <f ca="1">豚硝化モデル!K23</f>
        <v>1.0565927970254947</v>
      </c>
      <c r="U23" s="16"/>
      <c r="V23" s="167"/>
      <c r="W23"/>
      <c r="X23" s="16"/>
      <c r="Y23" s="16"/>
      <c r="Z23" s="16"/>
      <c r="AA23" s="16"/>
      <c r="AB23" s="16"/>
      <c r="AC23" s="95">
        <v>0.60652317435784264</v>
      </c>
      <c r="AD23" s="96">
        <v>-3.6836139343725927E-2</v>
      </c>
      <c r="AE23" s="96">
        <v>0.72305491739221472</v>
      </c>
      <c r="AF23" s="92"/>
    </row>
    <row r="24" spans="3:32" ht="13.5">
      <c r="C24" s="2">
        <v>10</v>
      </c>
      <c r="D24" s="26">
        <f>IF(D23&gt;=豚シート!$G$18+30,"",D23+1)</f>
        <v>46184</v>
      </c>
      <c r="E24" s="41">
        <f ca="1">豚気温!A16</f>
        <v>22.6</v>
      </c>
      <c r="F24" s="163">
        <f ca="1">IF(豚シート!$G$13="独自地温",豚気温!A16,IF(豚シート!$G$16&gt;=D24,E24*$AD$26+$AE$26,IF(豚気温!$A$4&lt;200,IF($D24&lt;$AF$30,E24*$AD$30+$AE$30,E24*$AD$31+$AE$31),IF($D24&lt;$AF$34,E24*$AD$34+$AE$34,E24*$AD$35+$AE$35))))</f>
        <v>23.659223662348474</v>
      </c>
      <c r="G24" s="41"/>
      <c r="H24" s="27"/>
      <c r="I24" s="3">
        <f t="shared" ca="1" si="0"/>
        <v>0.75646783443881749</v>
      </c>
      <c r="J24" s="3">
        <f t="shared" ca="1" si="6"/>
        <v>7.0631671947359322</v>
      </c>
      <c r="L24" s="4">
        <f t="shared" ca="1" si="1"/>
        <v>0.84196228120212757</v>
      </c>
      <c r="M24" s="3">
        <f t="shared" ca="1" si="7"/>
        <v>8.0696312059985669</v>
      </c>
      <c r="O24" s="2">
        <v>10</v>
      </c>
      <c r="P24" s="16">
        <f t="shared" ca="1" si="3"/>
        <v>6.8486673721595066</v>
      </c>
      <c r="Q24" s="26">
        <f t="shared" si="4"/>
        <v>46184</v>
      </c>
      <c r="R24" s="14">
        <f t="shared" ca="1" si="5"/>
        <v>1.608507472584435</v>
      </c>
      <c r="S24" s="55">
        <f ca="1">豚硝化モデル!K24</f>
        <v>2.119945789643884</v>
      </c>
      <c r="T24" s="16"/>
      <c r="U24" s="16"/>
      <c r="V24" s="167"/>
      <c r="W24"/>
      <c r="X24" s="16"/>
      <c r="Y24" s="16"/>
      <c r="Z24" s="16"/>
      <c r="AA24" s="16"/>
      <c r="AB24" s="16"/>
      <c r="AC24" s="212" t="s">
        <v>165</v>
      </c>
      <c r="AD24" s="212"/>
      <c r="AE24" s="212"/>
      <c r="AF24" s="212"/>
    </row>
    <row r="25" spans="3:32" ht="13.5">
      <c r="C25" s="2">
        <v>11</v>
      </c>
      <c r="D25" s="26">
        <f>IF(D24&gt;=豚シート!$G$18+30,"",D24+1)</f>
        <v>46185</v>
      </c>
      <c r="E25" s="41">
        <f ca="1">豚気温!A17</f>
        <v>22.7</v>
      </c>
      <c r="F25" s="163">
        <f ca="1">IF(豚シート!$G$13="独自地温",豚気温!A17,IF(豚シート!$G$16&gt;=D25,E25*$AD$26+$AE$26,IF(豚気温!$A$4&lt;200,IF($D25&lt;$AF$30,E25*$AD$30+$AE$30,E25*$AD$31+$AE$31),IF($D25&lt;$AF$34,E25*$AD$34+$AE$34,E25*$AD$35+$AE$35))))</f>
        <v>23.743312166576825</v>
      </c>
      <c r="G25" s="41"/>
      <c r="H25" s="27"/>
      <c r="I25" s="3">
        <f t="shared" ca="1" si="0"/>
        <v>0.76538535170343691</v>
      </c>
      <c r="J25" s="3">
        <f t="shared" ca="1" si="6"/>
        <v>7.8196350291747496</v>
      </c>
      <c r="L25" s="4">
        <f t="shared" ca="1" si="1"/>
        <v>0.848066005216638</v>
      </c>
      <c r="M25" s="3">
        <f t="shared" ca="1" si="7"/>
        <v>8.9115934872006939</v>
      </c>
      <c r="O25" s="2">
        <v>11</v>
      </c>
      <c r="P25" s="16">
        <f t="shared" ca="1" si="3"/>
        <v>6.9979355407097001</v>
      </c>
      <c r="Q25" s="26">
        <f t="shared" si="4"/>
        <v>46185</v>
      </c>
      <c r="R25" s="14">
        <f t="shared" ca="1" si="5"/>
        <v>1.6435652365967455</v>
      </c>
      <c r="S25" s="55">
        <f ca="1">豚硝化モデル!K25</f>
        <v>3.1900976124922984</v>
      </c>
      <c r="T25" s="16"/>
      <c r="U25" s="16"/>
      <c r="V25" s="167"/>
      <c r="W25"/>
      <c r="X25" s="16"/>
      <c r="Y25" s="16"/>
      <c r="Z25" s="16"/>
      <c r="AA25" s="16"/>
      <c r="AB25" s="16"/>
      <c r="AC25" s="92"/>
      <c r="AD25" s="97" t="s">
        <v>64</v>
      </c>
      <c r="AE25" s="97" t="s">
        <v>65</v>
      </c>
      <c r="AF25" s="97" t="s">
        <v>66</v>
      </c>
    </row>
    <row r="26" spans="3:32" ht="13.5">
      <c r="C26" s="2">
        <v>12</v>
      </c>
      <c r="D26" s="26">
        <f>IF(D25&gt;=豚シート!$G$18+30,"",D25+1)</f>
        <v>46186</v>
      </c>
      <c r="E26" s="41">
        <f ca="1">豚気温!A18</f>
        <v>22.8</v>
      </c>
      <c r="F26" s="163">
        <f ca="1">IF(豚シート!$G$13="独自地温",豚気温!A18,IF(豚シート!$G$16&gt;=D26,E26*$AD$26+$AE$26,IF(豚気温!$A$4&lt;200,IF($D26&lt;$AF$30,E26*$AD$30+$AE$30,E26*$AD$31+$AE$31),IF($D26&lt;$AF$34,E26*$AD$34+$AE$34,E26*$AD$35+$AE$35))))</f>
        <v>23.827400670805176</v>
      </c>
      <c r="G26" s="41"/>
      <c r="H26" s="27"/>
      <c r="I26" s="3">
        <f t="shared" ca="1" si="0"/>
        <v>0.77440185560353181</v>
      </c>
      <c r="J26" s="3">
        <f t="shared" ca="1" si="6"/>
        <v>8.585020380878186</v>
      </c>
      <c r="L26" s="4">
        <f t="shared" ca="1" si="1"/>
        <v>0.85420980572233596</v>
      </c>
      <c r="M26" s="3">
        <f t="shared" ca="1" si="7"/>
        <v>9.759659492417331</v>
      </c>
      <c r="O26" s="2">
        <v>12</v>
      </c>
      <c r="P26" s="16">
        <f t="shared" ca="1" si="3"/>
        <v>7.1543414588202339</v>
      </c>
      <c r="Q26" s="26">
        <f t="shared" si="4"/>
        <v>46186</v>
      </c>
      <c r="R26" s="14">
        <f t="shared" ca="1" si="5"/>
        <v>1.6802994031675911</v>
      </c>
      <c r="S26" s="55">
        <f ca="1">豚硝化モデル!K26</f>
        <v>4.2670870930807938</v>
      </c>
      <c r="T26" s="16"/>
      <c r="U26" s="16"/>
      <c r="V26" s="16"/>
      <c r="W26" s="16"/>
      <c r="X26" s="16"/>
      <c r="Y26" s="16"/>
      <c r="Z26" s="16"/>
      <c r="AA26" s="16"/>
      <c r="AB26" s="16"/>
      <c r="AC26" s="213"/>
      <c r="AD26" s="214">
        <v>1.05</v>
      </c>
      <c r="AE26" s="214">
        <v>0.9</v>
      </c>
      <c r="AF26" s="215" t="s">
        <v>166</v>
      </c>
    </row>
    <row r="27" spans="3:32" ht="13.5">
      <c r="C27" s="2">
        <v>13</v>
      </c>
      <c r="D27" s="26">
        <f>IF(D26&gt;=豚シート!$G$18+30,"",D26+1)</f>
        <v>46187</v>
      </c>
      <c r="E27" s="41">
        <f ca="1">豚気温!A19</f>
        <v>23</v>
      </c>
      <c r="F27" s="163">
        <f ca="1">IF(豚シート!$G$13="独自地温",豚気温!A19,IF(豚シート!$G$16&gt;=D27,E27*$AD$26+$AE$26,IF(豚気温!$A$4&lt;200,IF($D27&lt;$AF$30,E27*$AD$30+$AE$30,E27*$AD$31+$AE$31),IF($D27&lt;$AF$34,E27*$AD$34+$AE$34,E27*$AD$35+$AE$35))))</f>
        <v>23.995577679261881</v>
      </c>
      <c r="G27" s="41"/>
      <c r="H27" s="27"/>
      <c r="I27" s="3">
        <f t="shared" ca="1" si="0"/>
        <v>0.79273594788125012</v>
      </c>
      <c r="J27" s="3">
        <f t="shared" ca="1" si="6"/>
        <v>9.3594222364817181</v>
      </c>
      <c r="L27" s="4">
        <f t="shared" ca="1" si="1"/>
        <v>0.86661857486022897</v>
      </c>
      <c r="M27" s="3">
        <f t="shared" ca="1" si="7"/>
        <v>10.613869298139667</v>
      </c>
      <c r="O27" s="2">
        <v>13</v>
      </c>
      <c r="P27" s="16">
        <f t="shared" ca="1" si="3"/>
        <v>7.3148296833139881</v>
      </c>
      <c r="Q27" s="26">
        <f t="shared" si="4"/>
        <v>46187</v>
      </c>
      <c r="R27" s="14">
        <f t="shared" ca="1" si="5"/>
        <v>1.7179923577720742</v>
      </c>
      <c r="S27" s="55">
        <f ca="1">豚硝化モデル!K27</f>
        <v>5.350953252604814</v>
      </c>
      <c r="T27" s="16"/>
      <c r="U27" s="16"/>
      <c r="V27" s="16"/>
      <c r="W27" s="16"/>
      <c r="X27" s="16"/>
      <c r="Y27" s="16"/>
      <c r="Z27" s="16"/>
      <c r="AA27" s="16"/>
      <c r="AB27" s="16"/>
      <c r="AC27" s="92" t="s">
        <v>167</v>
      </c>
      <c r="AD27" s="92"/>
      <c r="AE27" s="92"/>
      <c r="AF27" s="92"/>
    </row>
    <row r="28" spans="3:32" ht="13.5">
      <c r="C28" s="2">
        <v>14</v>
      </c>
      <c r="D28" s="26">
        <f>IF(D27&gt;=豚シート!$G$18+30,"",D27+1)</f>
        <v>46188</v>
      </c>
      <c r="E28" s="41">
        <f ca="1">豚気温!A20</f>
        <v>23.1</v>
      </c>
      <c r="F28" s="163">
        <f ca="1">IF(豚シート!$G$13="独自地温",豚気温!A20,IF(豚シート!$G$16&gt;=D28,E28*$AD$26+$AE$26,IF(豚気温!$A$4&lt;200,IF($D28&lt;$AF$30,E28*$AD$30+$AE$30,E28*$AD$31+$AE$31),IF($D28&lt;$AF$34,E28*$AD$34+$AE$34,E28*$AD$35+$AE$35))))</f>
        <v>24.079666183490236</v>
      </c>
      <c r="G28" s="41"/>
      <c r="H28" s="27"/>
      <c r="I28" s="3">
        <f t="shared" ca="1" si="0"/>
        <v>0.80205562347266957</v>
      </c>
      <c r="J28" s="3">
        <f t="shared" ca="1" si="6"/>
        <v>10.152158184362968</v>
      </c>
      <c r="L28" s="4">
        <f t="shared" ca="1" si="1"/>
        <v>0.87288401580200603</v>
      </c>
      <c r="M28" s="3">
        <f t="shared" ca="1" si="7"/>
        <v>11.480487872999896</v>
      </c>
      <c r="O28" s="2">
        <v>14</v>
      </c>
      <c r="P28" s="16">
        <f t="shared" ca="1" si="3"/>
        <v>7.4786853362725054</v>
      </c>
      <c r="Q28" s="26">
        <f t="shared" si="4"/>
        <v>46188</v>
      </c>
      <c r="R28" s="14">
        <f t="shared" ca="1" si="5"/>
        <v>1.7564762011078427</v>
      </c>
      <c r="S28" s="55">
        <f ca="1">豚硝化モデル!K28</f>
        <v>6.4486906124063141</v>
      </c>
      <c r="T28" s="16"/>
      <c r="U28" s="26"/>
      <c r="AC28" s="92" t="s">
        <v>139</v>
      </c>
      <c r="AD28" s="92"/>
      <c r="AE28" s="92"/>
      <c r="AF28" s="92"/>
    </row>
    <row r="29" spans="3:32" ht="13.5">
      <c r="C29" s="2">
        <v>15</v>
      </c>
      <c r="D29" s="26">
        <f>IF(D28&gt;=豚シート!$G$18+30,"",D28+1)</f>
        <v>46189</v>
      </c>
      <c r="E29" s="41">
        <f ca="1">豚気温!A21</f>
        <v>23.2</v>
      </c>
      <c r="F29" s="163">
        <f ca="1">IF(豚シート!$G$13="独自地温",豚気温!A21,IF(豚シート!$G$16&gt;=D29,E29*$AD$26+$AE$26,IF(豚気温!$A$4&lt;200,IF($D29&lt;$AF$30,E29*$AD$30+$AE$30,E29*$AD$31+$AE$31),IF($D29&lt;$AF$34,E29*$AD$34+$AE$34,E29*$AD$35+$AE$35))))</f>
        <v>24.163754687718587</v>
      </c>
      <c r="G29" s="41"/>
      <c r="H29" s="27"/>
      <c r="I29" s="3">
        <f t="shared" ca="1" si="0"/>
        <v>0.81147846030465387</v>
      </c>
      <c r="J29" s="3">
        <f t="shared" ca="1" si="6"/>
        <v>10.954213807835638</v>
      </c>
      <c r="L29" s="4">
        <f t="shared" ca="1" si="1"/>
        <v>0.8791904778642704</v>
      </c>
      <c r="M29" s="3">
        <f t="shared" ca="1" si="7"/>
        <v>12.353371888801902</v>
      </c>
      <c r="O29" s="2">
        <v>15</v>
      </c>
      <c r="P29" s="16">
        <f t="shared" ca="1" si="3"/>
        <v>7.64360744040677</v>
      </c>
      <c r="Q29" s="26">
        <f t="shared" si="4"/>
        <v>46189</v>
      </c>
      <c r="R29" s="14">
        <f t="shared" ca="1" si="5"/>
        <v>1.7952105157531555</v>
      </c>
      <c r="S29" s="55">
        <f ca="1">豚硝化モデル!K29</f>
        <v>7.5534228850072846</v>
      </c>
      <c r="T29" s="16"/>
      <c r="U29" s="26"/>
      <c r="AC29" s="97"/>
      <c r="AD29" s="97" t="s">
        <v>64</v>
      </c>
      <c r="AE29" s="97" t="s">
        <v>65</v>
      </c>
      <c r="AF29" s="97" t="s">
        <v>66</v>
      </c>
    </row>
    <row r="30" spans="3:32" ht="13.5">
      <c r="C30" s="2">
        <v>16</v>
      </c>
      <c r="D30" s="26">
        <f>IF(D29&gt;=豚シート!$G$18+30,"",D29+1)</f>
        <v>46190</v>
      </c>
      <c r="E30" s="41">
        <f ca="1">豚気温!A22</f>
        <v>23.3</v>
      </c>
      <c r="F30" s="163">
        <f ca="1">IF(豚シート!$G$13="独自地温",豚気温!A22,IF(豚シート!$G$16&gt;=D30,E30*$AD$26+$AE$26,IF(豚気温!$A$4&lt;200,IF($D30&lt;$AF$30,E30*$AD$30+$AE$30,E30*$AD$31+$AE$31),IF($D30&lt;$AF$34,E30*$AD$34+$AE$34,E30*$AD$35+$AE$35))))</f>
        <v>24.247843191946941</v>
      </c>
      <c r="G30" s="41"/>
      <c r="H30" s="27"/>
      <c r="I30" s="3">
        <f t="shared" ca="1" si="0"/>
        <v>0.82100552731297494</v>
      </c>
      <c r="J30" s="3">
        <f t="shared" ca="1" si="6"/>
        <v>11.765692268140292</v>
      </c>
      <c r="L30" s="4">
        <f t="shared" ca="1" si="1"/>
        <v>0.88553820020776486</v>
      </c>
      <c r="M30" s="3">
        <f t="shared" ca="1" si="7"/>
        <v>13.232562366666173</v>
      </c>
      <c r="O30" s="2">
        <v>16</v>
      </c>
      <c r="P30" s="16">
        <f t="shared" ca="1" si="3"/>
        <v>7.8088762547537183</v>
      </c>
      <c r="Q30" s="26">
        <f t="shared" si="4"/>
        <v>46190</v>
      </c>
      <c r="R30" s="14">
        <f t="shared" ca="1" si="5"/>
        <v>1.8340262602500901</v>
      </c>
      <c r="S30" s="55">
        <f ca="1">豚硝化モデル!K30</f>
        <v>8.6651898745236551</v>
      </c>
      <c r="T30" s="16"/>
      <c r="U30" s="26"/>
      <c r="AC30" s="97" t="s">
        <v>67</v>
      </c>
      <c r="AD30" s="98">
        <v>0.84088504228352934</v>
      </c>
      <c r="AE30" s="98">
        <v>4.6552217067407087</v>
      </c>
      <c r="AF30" s="99">
        <v>46229</v>
      </c>
    </row>
    <row r="31" spans="3:32" ht="13.5">
      <c r="C31" s="2">
        <v>17</v>
      </c>
      <c r="D31" s="26">
        <f>IF(D30&gt;=豚シート!$G$18+30,"",D30+1)</f>
        <v>46191</v>
      </c>
      <c r="E31" s="41">
        <f ca="1">豚気温!A23</f>
        <v>23.4</v>
      </c>
      <c r="F31" s="163">
        <f ca="1">IF(豚シート!$G$13="独自地温",豚気温!A23,IF(豚シート!$G$16&gt;=D31,E31*$AD$26+$AE$26,IF(豚気温!$A$4&lt;200,IF($D31&lt;$AF$30,E31*$AD$30+$AE$30,E31*$AD$31+$AE$31),IF($D31&lt;$AF$34,E31*$AD$34+$AE$34,E31*$AD$35+$AE$35))))</f>
        <v>24.331931696175293</v>
      </c>
      <c r="G31" s="41"/>
      <c r="H31" s="27"/>
      <c r="I31" s="3">
        <f t="shared" ca="1" si="0"/>
        <v>0.83063790372722457</v>
      </c>
      <c r="J31" s="3">
        <f t="shared" ca="1" si="6"/>
        <v>12.586697795453267</v>
      </c>
      <c r="L31" s="4">
        <f t="shared" ca="1" si="1"/>
        <v>0.89192742320479346</v>
      </c>
      <c r="M31" s="3">
        <f t="shared" ca="1" si="7"/>
        <v>14.118100566873938</v>
      </c>
      <c r="O31" s="2">
        <v>17</v>
      </c>
      <c r="P31" s="16">
        <f t="shared" ca="1" si="3"/>
        <v>7.9740567758086787</v>
      </c>
      <c r="Q31" s="26">
        <f t="shared" si="4"/>
        <v>46191</v>
      </c>
      <c r="R31" s="14">
        <f t="shared" ca="1" si="5"/>
        <v>1.872821267804752</v>
      </c>
      <c r="S31" s="55">
        <f ca="1">豚硝化モデル!K31</f>
        <v>9.7840315828598712</v>
      </c>
      <c r="T31" s="16"/>
      <c r="U31" s="26"/>
      <c r="AC31" s="97" t="s">
        <v>68</v>
      </c>
      <c r="AD31" s="98">
        <v>0.74863287134354095</v>
      </c>
      <c r="AE31" s="98">
        <v>5.8585768240719194</v>
      </c>
      <c r="AF31" s="97"/>
    </row>
    <row r="32" spans="3:32" ht="13.5">
      <c r="C32" s="2">
        <v>18</v>
      </c>
      <c r="D32" s="26">
        <f>IF(D31&gt;=豚シート!$G$18+30,"",D31+1)</f>
        <v>46192</v>
      </c>
      <c r="E32" s="41">
        <f ca="1">豚気温!A24</f>
        <v>23.5</v>
      </c>
      <c r="F32" s="163">
        <f ca="1">IF(豚シート!$G$13="独自地温",豚気温!A24,IF(豚シート!$G$16&gt;=D32,E32*$AD$26+$AE$26,IF(豚気温!$A$4&lt;200,IF($D32&lt;$AF$30,E32*$AD$30+$AE$30,E32*$AD$31+$AE$31),IF($D32&lt;$AF$34,E32*$AD$34+$AE$34,E32*$AD$35+$AE$35))))</f>
        <v>24.416020200403647</v>
      </c>
      <c r="G32" s="41"/>
      <c r="H32" s="27"/>
      <c r="I32" s="3">
        <f t="shared" ca="1" si="0"/>
        <v>0.84037667916210168</v>
      </c>
      <c r="J32" s="3">
        <f t="shared" ca="1" si="6"/>
        <v>13.417335699180491</v>
      </c>
      <c r="L32" s="4">
        <f t="shared" ca="1" si="1"/>
        <v>0.89835838844435045</v>
      </c>
      <c r="M32" s="3">
        <f t="shared" ca="1" si="7"/>
        <v>15.010027990078731</v>
      </c>
      <c r="O32" s="2">
        <v>18</v>
      </c>
      <c r="P32" s="16">
        <f t="shared" ca="1" si="3"/>
        <v>8.1388859439920171</v>
      </c>
      <c r="Q32" s="26">
        <f t="shared" si="4"/>
        <v>46192</v>
      </c>
      <c r="R32" s="14">
        <f t="shared" ca="1" si="5"/>
        <v>1.9115337551129472</v>
      </c>
      <c r="S32" s="55">
        <f ca="1">豚硝化モデル!K32</f>
        <v>10.909988210537739</v>
      </c>
      <c r="T32" s="16"/>
      <c r="U32" s="26"/>
      <c r="X32" s="64"/>
      <c r="Y32" s="64"/>
      <c r="Z32" s="64"/>
      <c r="AA32" s="64"/>
      <c r="AC32" s="92" t="s">
        <v>140</v>
      </c>
      <c r="AD32" s="92"/>
      <c r="AE32" s="92"/>
      <c r="AF32" s="92"/>
    </row>
    <row r="33" spans="3:33" ht="14.25" thickBot="1">
      <c r="C33" s="2">
        <v>19</v>
      </c>
      <c r="D33" s="26">
        <f>IF(D32&gt;=豚シート!$G$18+30,"",D32+1)</f>
        <v>46193</v>
      </c>
      <c r="E33" s="41">
        <f ca="1">豚気温!A25</f>
        <v>23.6</v>
      </c>
      <c r="F33" s="163">
        <f ca="1">IF(豚シート!$G$13="独自地温",豚気温!A25,IF(豚シート!$G$16&gt;=D33,E33*$AD$26+$AE$26,IF(豚気温!$A$4&lt;200,IF($D33&lt;$AF$30,E33*$AD$30+$AE$30,E33*$AD$31+$AE$31),IF($D33&lt;$AF$34,E33*$AD$34+$AE$34,E33*$AD$35+$AE$35))))</f>
        <v>24.500108704632002</v>
      </c>
      <c r="G33" s="41"/>
      <c r="H33" s="27"/>
      <c r="I33" s="3">
        <f t="shared" ca="1" si="0"/>
        <v>0.85022295370943179</v>
      </c>
      <c r="J33" s="3">
        <f t="shared" ca="1" si="6"/>
        <v>14.257712378342593</v>
      </c>
      <c r="L33" s="4">
        <f t="shared" ca="1" si="1"/>
        <v>0.90483133873726318</v>
      </c>
      <c r="M33" s="3">
        <f t="shared" ca="1" si="7"/>
        <v>15.908386378523081</v>
      </c>
      <c r="O33" s="2">
        <v>19</v>
      </c>
      <c r="P33" s="16">
        <f t="shared" ca="1" si="3"/>
        <v>8.3032038700910231</v>
      </c>
      <c r="Q33" s="26">
        <f t="shared" si="4"/>
        <v>46193</v>
      </c>
      <c r="R33" s="14">
        <f t="shared" ca="1" si="5"/>
        <v>1.9501261699065551</v>
      </c>
      <c r="S33" s="55">
        <f ca="1">豚硝化モデル!K33</f>
        <v>12.043100157528006</v>
      </c>
      <c r="T33" s="16"/>
      <c r="U33" s="26"/>
      <c r="X33" s="64"/>
      <c r="Y33" s="64"/>
      <c r="Z33" s="64"/>
      <c r="AA33" s="64"/>
      <c r="AC33" s="97"/>
      <c r="AD33" s="97" t="s">
        <v>64</v>
      </c>
      <c r="AE33" s="97" t="s">
        <v>65</v>
      </c>
      <c r="AF33" s="97" t="s">
        <v>66</v>
      </c>
    </row>
    <row r="34" spans="3:33" ht="13.5">
      <c r="C34" s="2">
        <v>20</v>
      </c>
      <c r="D34" s="26">
        <f>IF(D33&gt;=豚シート!$G$18+30,"",D33+1)</f>
        <v>46194</v>
      </c>
      <c r="E34" s="41">
        <f ca="1">豚気温!A26</f>
        <v>23.7</v>
      </c>
      <c r="F34" s="163">
        <f ca="1">IF(豚シート!$G$13="独自地温",豚気温!A26,IF(豚シート!$G$16&gt;=D34,E34*$AD$26+$AE$26,IF(豚気温!$A$4&lt;200,IF($D34&lt;$AF$30,E34*$AD$30+$AE$30,E34*$AD$31+$AE$31),IF($D34&lt;$AF$34,E34*$AD$34+$AE$34,E34*$AD$35+$AE$35))))</f>
        <v>24.584197208860353</v>
      </c>
      <c r="G34" s="41"/>
      <c r="H34" s="27"/>
      <c r="I34" s="3">
        <f t="shared" ca="1" si="0"/>
        <v>0.86017783803093051</v>
      </c>
      <c r="J34" s="3">
        <f t="shared" ca="1" si="6"/>
        <v>15.107935332052024</v>
      </c>
      <c r="L34" s="4">
        <f t="shared" ca="1" si="1"/>
        <v>0.91134651812135292</v>
      </c>
      <c r="M34" s="3">
        <f t="shared" ca="1" si="7"/>
        <v>16.813217717260343</v>
      </c>
      <c r="O34" s="2">
        <v>20</v>
      </c>
      <c r="P34" s="16">
        <f t="shared" ca="1" si="3"/>
        <v>8.4669121779162264</v>
      </c>
      <c r="Q34" s="26">
        <f t="shared" si="4"/>
        <v>46194</v>
      </c>
      <c r="R34" s="14">
        <f t="shared" ca="1" si="5"/>
        <v>1.9885754071306374</v>
      </c>
      <c r="S34" s="55">
        <f ca="1">豚硝化モデル!K34</f>
        <v>13.183408024084731</v>
      </c>
      <c r="T34" s="16"/>
      <c r="U34" s="16"/>
      <c r="X34" s="65"/>
      <c r="Y34" s="247" t="s">
        <v>31</v>
      </c>
      <c r="Z34" s="248"/>
      <c r="AA34" s="64"/>
      <c r="AB34" s="16"/>
      <c r="AC34" s="97" t="s">
        <v>67</v>
      </c>
      <c r="AD34" s="98">
        <v>0.78586692406108538</v>
      </c>
      <c r="AE34" s="98">
        <v>7.3541132837548249</v>
      </c>
      <c r="AF34" s="99">
        <v>46242</v>
      </c>
    </row>
    <row r="35" spans="3:33" ht="13.5">
      <c r="C35" s="2">
        <v>21</v>
      </c>
      <c r="D35" s="26">
        <f>IF(D34&gt;=豚シート!$G$18+30,"",D34+1)</f>
        <v>46195</v>
      </c>
      <c r="E35" s="41">
        <f ca="1">豚気温!A27</f>
        <v>23.9</v>
      </c>
      <c r="F35" s="163">
        <f ca="1">IF(豚シート!$G$13="独自地温",豚気温!A27,IF(豚シート!$G$16&gt;=D35,E35*$AD$26+$AE$26,IF(豚気温!$A$4&lt;200,IF($D35&lt;$AF$30,E35*$AD$30+$AE$30,E35*$AD$31+$AE$31),IF($D35&lt;$AF$34,E35*$AD$34+$AE$34,E35*$AD$35+$AE$35))))</f>
        <v>24.752374217317058</v>
      </c>
      <c r="G35" s="41"/>
      <c r="H35" s="27"/>
      <c r="I35" s="3">
        <f t="shared" ca="1" si="0"/>
        <v>0.88041793205456365</v>
      </c>
      <c r="J35" s="3">
        <f t="shared" ca="1" si="6"/>
        <v>15.968113170082955</v>
      </c>
      <c r="L35" s="4">
        <f t="shared" ca="1" si="1"/>
        <v>0.9245045464804057</v>
      </c>
      <c r="M35" s="3">
        <f t="shared" ca="1" si="7"/>
        <v>17.724564235381695</v>
      </c>
      <c r="O35" s="2">
        <v>21</v>
      </c>
      <c r="P35" s="16">
        <f t="shared" ca="1" si="3"/>
        <v>8.629948939746324</v>
      </c>
      <c r="Q35" s="26">
        <f t="shared" si="4"/>
        <v>46195</v>
      </c>
      <c r="R35" s="14">
        <f t="shared" ca="1" si="5"/>
        <v>2.0268669221742406</v>
      </c>
      <c r="S35" s="55">
        <f ca="1">豚硝化モデル!K35</f>
        <v>14.33095261158239</v>
      </c>
      <c r="T35" s="16"/>
      <c r="U35" s="16"/>
      <c r="X35" s="65"/>
      <c r="Y35" s="78"/>
      <c r="Z35" s="79"/>
      <c r="AA35" s="64"/>
      <c r="AB35" s="14"/>
      <c r="AC35" s="216" t="s">
        <v>68</v>
      </c>
      <c r="AD35" s="214">
        <v>0.82391026075462082</v>
      </c>
      <c r="AE35" s="214">
        <v>5.0537712782034045</v>
      </c>
      <c r="AF35" s="216"/>
    </row>
    <row r="36" spans="3:33" ht="13.5">
      <c r="C36" s="2">
        <v>22</v>
      </c>
      <c r="D36" s="26">
        <f>IF(D35&gt;=豚シート!$G$18+30,"",D35+1)</f>
        <v>46196</v>
      </c>
      <c r="E36" s="41">
        <f ca="1">豚気温!A28</f>
        <v>24</v>
      </c>
      <c r="F36" s="163">
        <f ca="1">IF(豚シート!$G$13="独自地温",豚気温!A28,IF(豚シート!$G$16&gt;=D36,E36*$AD$26+$AE$26,IF(豚気温!$A$4&lt;200,IF($D36&lt;$AF$30,E36*$AD$30+$AE$30,E36*$AD$31+$AE$31),IF($D36&lt;$AF$34,E36*$AD$34+$AE$34,E36*$AD$35+$AE$35))))</f>
        <v>24.836462721545413</v>
      </c>
      <c r="G36" s="41"/>
      <c r="H36" s="27"/>
      <c r="I36" s="3">
        <f t="shared" ca="1" si="0"/>
        <v>0.89070541677493997</v>
      </c>
      <c r="J36" s="3">
        <f t="shared" ca="1" si="6"/>
        <v>16.848531102137517</v>
      </c>
      <c r="L36" s="4">
        <f t="shared" ca="1" si="1"/>
        <v>0.93114788971266738</v>
      </c>
      <c r="M36" s="3">
        <f t="shared" ca="1" si="7"/>
        <v>18.649068781862102</v>
      </c>
      <c r="O36" s="2">
        <v>22</v>
      </c>
      <c r="P36" s="16">
        <f t="shared" ca="1" si="3"/>
        <v>8.7934339202959357</v>
      </c>
      <c r="Q36" s="26">
        <f t="shared" si="4"/>
        <v>46196</v>
      </c>
      <c r="R36" s="14">
        <f t="shared" ca="1" si="5"/>
        <v>2.0652637077939304</v>
      </c>
      <c r="S36" s="55">
        <f ca="1">豚硝化モデル!K36</f>
        <v>15.493093853769274</v>
      </c>
      <c r="T36" s="16"/>
      <c r="U36" s="16"/>
      <c r="X36" s="66"/>
      <c r="Y36" s="82" t="s">
        <v>29</v>
      </c>
      <c r="Z36" s="80">
        <f ca="1">_xlfn.XLOOKUP(豚シート!$G$17,$Q$14:$Q$439,$R$14:$R$439)-_xlfn.XLOOKUP(豚シート!$G$16,$Q$14:$Q$439,$R$14:$R$439)+IF((_xlfn.XLOOKUP(豚シート!$G$16,$Q$14:$Q$439,$R$14:$R$439)-_xlfn.XLOOKUP(豚シート!$G$16,$Q$14:$Q$439,$S$14:$S$439))&gt;=0,_xlfn.XLOOKUP(豚シート!$G$16,$Q$14:$Q$439,$R$14:$R$439)-_xlfn.XLOOKUP(豚シート!$G$16,$Q$14:$Q$439,$S$14:$S$439),0)</f>
        <v>3.775566330096046</v>
      </c>
      <c r="AA36" s="65"/>
      <c r="AB36" s="14"/>
      <c r="AC36" s="101"/>
      <c r="AD36" s="92"/>
      <c r="AE36" s="92"/>
      <c r="AF36" s="92"/>
      <c r="AG36" s="92"/>
    </row>
    <row r="37" spans="3:33" ht="14.25" thickBot="1">
      <c r="C37" s="2">
        <v>23</v>
      </c>
      <c r="D37" s="26">
        <f>IF(D36&gt;=豚シート!$G$18+30,"",D36+1)</f>
        <v>46197</v>
      </c>
      <c r="E37" s="41">
        <f ca="1">豚気温!A29</f>
        <v>24.1</v>
      </c>
      <c r="F37" s="163">
        <f ca="1">IF(豚シート!$G$13="独自地温",豚気温!A29,IF(豚シート!$G$16&gt;=D37,E37*$AD$26+$AE$26,IF(豚気温!$A$4&lt;200,IF($D37&lt;$AF$30,E37*$AD$30+$AE$30,E37*$AD$31+$AE$31),IF($D37&lt;$AF$34,E37*$AD$34+$AE$34,E37*$AD$35+$AE$35))))</f>
        <v>24.920551225773767</v>
      </c>
      <c r="G37" s="41"/>
      <c r="H37" s="27"/>
      <c r="I37" s="3">
        <f t="shared" ca="1" si="0"/>
        <v>0.90110606149677364</v>
      </c>
      <c r="J37" s="3">
        <f t="shared" ca="1" si="6"/>
        <v>17.739236518912456</v>
      </c>
      <c r="L37" s="4">
        <f t="shared" ca="1" si="1"/>
        <v>0.9378344505611439</v>
      </c>
      <c r="M37" s="3">
        <f t="shared" ca="1" si="7"/>
        <v>19.580216671574771</v>
      </c>
      <c r="O37" s="2">
        <v>23</v>
      </c>
      <c r="P37" s="16">
        <f t="shared" ca="1" si="3"/>
        <v>8.9561592814425346</v>
      </c>
      <c r="Q37" s="26">
        <f t="shared" si="4"/>
        <v>46197</v>
      </c>
      <c r="R37" s="14">
        <f t="shared" ca="1" si="5"/>
        <v>2.103482085933789</v>
      </c>
      <c r="S37" s="55">
        <f ca="1">豚硝化モデル!K37</f>
        <v>16.662595436155854</v>
      </c>
      <c r="T37" s="16"/>
      <c r="U37" s="16"/>
      <c r="X37" s="66"/>
      <c r="Y37" s="83" t="s">
        <v>30</v>
      </c>
      <c r="Z37" s="81">
        <f ca="1">_xlfn.XLOOKUP(豚シート!$G$18,$Q$14:$Q$439,$R$14:$R$439)-_xlfn.XLOOKUP(豚シート!$G$17,$Q$14:$Q$439,$R$14:$R$439)</f>
        <v>0.90098147382013716</v>
      </c>
      <c r="AA37" s="65"/>
      <c r="AB37" s="16"/>
      <c r="AC37" s="102">
        <f>豚シート!G16</f>
        <v>46177</v>
      </c>
      <c r="AD37" s="103">
        <f ca="1">AD39-Z36</f>
        <v>0</v>
      </c>
      <c r="AE37" s="92"/>
      <c r="AF37" s="92"/>
      <c r="AG37" s="92"/>
    </row>
    <row r="38" spans="3:33" ht="13.5">
      <c r="C38" s="2">
        <v>24</v>
      </c>
      <c r="D38" s="26">
        <f>IF(D37&gt;=豚シート!$G$18+30,"",D37+1)</f>
        <v>46198</v>
      </c>
      <c r="E38" s="41">
        <f ca="1">豚気温!A30</f>
        <v>24.3</v>
      </c>
      <c r="F38" s="163">
        <f ca="1">IF(豚シート!$G$13="独自地温",豚気温!A30,IF(豚シート!$G$16&gt;=D38,E38*$AD$26+$AE$26,IF(豚気温!$A$4&lt;200,IF($D38&lt;$AF$30,E38*$AD$30+$AE$30,E38*$AD$31+$AE$31),IF($D38&lt;$AF$34,E38*$AD$34+$AE$34,E38*$AD$35+$AE$35))))</f>
        <v>25.088728234230473</v>
      </c>
      <c r="G38" s="41"/>
      <c r="H38" s="27"/>
      <c r="I38" s="3">
        <f t="shared" ca="1" si="0"/>
        <v>0.92225150180295723</v>
      </c>
      <c r="J38" s="3">
        <f t="shared" ca="1" si="6"/>
        <v>18.640342580409229</v>
      </c>
      <c r="L38" s="4">
        <f t="shared" ca="1" si="1"/>
        <v>0.9513382273682478</v>
      </c>
      <c r="M38" s="3">
        <f t="shared" ca="1" si="7"/>
        <v>20.518051122135915</v>
      </c>
      <c r="O38" s="2">
        <v>24</v>
      </c>
      <c r="P38" s="16">
        <f t="shared" ca="1" si="3"/>
        <v>9.1181042012337308</v>
      </c>
      <c r="Q38" s="26">
        <f t="shared" si="4"/>
        <v>46198</v>
      </c>
      <c r="R38" s="14">
        <f t="shared" ca="1" si="5"/>
        <v>2.1415171662605315</v>
      </c>
      <c r="S38" s="55">
        <f ca="1">豚硝化モデル!K38</f>
        <v>17.839498973025009</v>
      </c>
      <c r="T38" s="16"/>
      <c r="U38" s="16"/>
      <c r="X38" s="120"/>
      <c r="Y38" s="123"/>
      <c r="Z38" s="124"/>
      <c r="AA38" s="117"/>
      <c r="AB38" s="16"/>
      <c r="AC38" s="102">
        <f>豚シート!G17</f>
        <v>46247</v>
      </c>
      <c r="AD38" s="103">
        <f ca="1">AD39-Z36</f>
        <v>0</v>
      </c>
      <c r="AE38" s="92" t="s">
        <v>116</v>
      </c>
      <c r="AF38" s="103">
        <f ca="1">ROUND(Z36,2)</f>
        <v>3.78</v>
      </c>
      <c r="AG38" s="92" t="str">
        <f ca="1">CONCATENATE(AE38,AF38)</f>
        <v>基肥相当3.78</v>
      </c>
    </row>
    <row r="39" spans="3:33" ht="13.5">
      <c r="C39" s="2">
        <v>25</v>
      </c>
      <c r="D39" s="26">
        <f>IF(D38&gt;=豚シート!$G$18+30,"",D38+1)</f>
        <v>46199</v>
      </c>
      <c r="E39" s="41">
        <f ca="1">豚気温!A31</f>
        <v>24.4</v>
      </c>
      <c r="F39" s="163">
        <f ca="1">IF(豚シート!$G$13="独自地温",豚気温!A31,IF(豚シート!$G$16&gt;=D39,E39*$AD$26+$AE$26,IF(豚気温!$A$4&lt;200,IF($D39&lt;$AF$30,E39*$AD$30+$AE$30,E39*$AD$31+$AE$31),IF($D39&lt;$AF$34,E39*$AD$34+$AE$34,E39*$AD$35+$AE$35))))</f>
        <v>25.172816738458824</v>
      </c>
      <c r="G39" s="41"/>
      <c r="H39" s="27"/>
      <c r="I39" s="3">
        <f t="shared" ca="1" si="0"/>
        <v>0.93299866077035298</v>
      </c>
      <c r="J39" s="3">
        <f t="shared" ca="1" si="6"/>
        <v>19.562594082212186</v>
      </c>
      <c r="L39" s="4">
        <f t="shared" ca="1" si="1"/>
        <v>0.95815594760869638</v>
      </c>
      <c r="M39" s="3">
        <f t="shared" ca="1" si="7"/>
        <v>21.469389349504162</v>
      </c>
      <c r="O39" s="2">
        <v>25</v>
      </c>
      <c r="P39" s="16">
        <f t="shared" ca="1" si="3"/>
        <v>9.2804008460054064</v>
      </c>
      <c r="Q39" s="26">
        <f t="shared" si="4"/>
        <v>46199</v>
      </c>
      <c r="R39" s="14">
        <f t="shared" ca="1" si="5"/>
        <v>2.1796348542288269</v>
      </c>
      <c r="S39" s="55">
        <f ca="1">豚硝化モデル!K39</f>
        <v>19.031332083952648</v>
      </c>
      <c r="T39" s="16"/>
      <c r="U39" s="16"/>
      <c r="V39" s="65"/>
      <c r="W39" s="64"/>
      <c r="X39" s="125"/>
      <c r="Y39" s="126"/>
      <c r="Z39" s="124"/>
      <c r="AA39" s="117"/>
      <c r="AB39" s="16"/>
      <c r="AC39" s="102">
        <f>豚シート!G17</f>
        <v>46247</v>
      </c>
      <c r="AD39" s="103">
        <f ca="1">_xlfn.XLOOKUP(AC38,$Q$14:$Q$439,$R$14:$R$439)</f>
        <v>3.7755663300960465</v>
      </c>
      <c r="AE39" s="92"/>
      <c r="AF39" s="92"/>
      <c r="AG39" s="92"/>
    </row>
    <row r="40" spans="3:33" ht="13.5">
      <c r="C40" s="2">
        <v>26</v>
      </c>
      <c r="D40" s="26">
        <f>IF(D39&gt;=豚シート!$G$18+30,"",D39+1)</f>
        <v>46200</v>
      </c>
      <c r="E40" s="41">
        <f ca="1">豚気温!A32</f>
        <v>24.6</v>
      </c>
      <c r="F40" s="163">
        <f ca="1">IF(豚シート!$G$13="独自地温",豚気温!A32,IF(豚シート!$G$16&gt;=D40,E40*$AD$26+$AE$26,IF(豚気温!$A$4&lt;200,IF($D40&lt;$AF$30,E40*$AD$30+$AE$30,E40*$AD$31+$AE$31),IF($D40&lt;$AF$34,E40*$AD$34+$AE$34,E40*$AD$35+$AE$35))))</f>
        <v>25.34099374691553</v>
      </c>
      <c r="G40" s="41"/>
      <c r="H40" s="27"/>
      <c r="I40" s="3">
        <f t="shared" ca="1" si="0"/>
        <v>0.95484784968891356</v>
      </c>
      <c r="J40" s="3">
        <f t="shared" ca="1" si="6"/>
        <v>20.495592742982538</v>
      </c>
      <c r="L40" s="4">
        <f t="shared" ca="1" si="1"/>
        <v>0.97192432197670331</v>
      </c>
      <c r="M40" s="3">
        <f t="shared" ca="1" si="7"/>
        <v>22.427545297112857</v>
      </c>
      <c r="O40" s="2">
        <v>26</v>
      </c>
      <c r="P40" s="16">
        <f t="shared" ca="1" si="3"/>
        <v>9.4418661662335506</v>
      </c>
      <c r="Q40" s="26">
        <f t="shared" si="4"/>
        <v>46200</v>
      </c>
      <c r="R40" s="14">
        <f t="shared" ca="1" si="5"/>
        <v>2.217557293739612</v>
      </c>
      <c r="S40" s="55">
        <f ca="1">豚硝化モデル!K40</f>
        <v>20.230693227715967</v>
      </c>
      <c r="T40" s="16"/>
      <c r="U40" s="16"/>
      <c r="W40" s="67"/>
      <c r="X40" s="114"/>
      <c r="Y40" s="127"/>
      <c r="Z40" s="124"/>
      <c r="AA40" s="117"/>
      <c r="AB40" s="16"/>
      <c r="AC40" s="102">
        <f>豚シート!G18</f>
        <v>46326</v>
      </c>
      <c r="AD40" s="103">
        <f ca="1">_xlfn.XLOOKUP(AC39,$Q$14:$Q$439,$R$14:$R$439)</f>
        <v>3.7755663300960465</v>
      </c>
      <c r="AE40" s="92" t="s">
        <v>117</v>
      </c>
      <c r="AF40" s="103">
        <f ca="1">ROUND(Z37,2)</f>
        <v>0.9</v>
      </c>
      <c r="AG40" s="92" t="str">
        <f ca="1">CONCATENATE(AE40,AF40)</f>
        <v>穂肥相当0.9</v>
      </c>
    </row>
    <row r="41" spans="3:33" ht="13.5">
      <c r="C41" s="2">
        <v>27</v>
      </c>
      <c r="D41" s="26">
        <f>IF(D40&gt;=豚シート!$G$18+30,"",D40+1)</f>
        <v>46201</v>
      </c>
      <c r="E41" s="41">
        <f ca="1">豚気温!A33</f>
        <v>24.8</v>
      </c>
      <c r="F41" s="163">
        <f ca="1">IF(豚シート!$G$13="独自地温",豚気温!A33,IF(豚シート!$G$16&gt;=D41,E41*$AD$26+$AE$26,IF(豚気温!$A$4&lt;200,IF($D41&lt;$AF$30,E41*$AD$30+$AE$30,E41*$AD$31+$AE$31),IF($D41&lt;$AF$34,E41*$AD$34+$AE$34,E41*$AD$35+$AE$35))))</f>
        <v>25.509170755372235</v>
      </c>
      <c r="G41" s="41"/>
      <c r="H41" s="27"/>
      <c r="I41" s="3">
        <f t="shared" ca="1" si="0"/>
        <v>0.97717832498548785</v>
      </c>
      <c r="J41" s="3">
        <f t="shared" ca="1" si="6"/>
        <v>21.450440592671452</v>
      </c>
      <c r="L41" s="4">
        <f t="shared" ca="1" si="1"/>
        <v>0.98587165003593669</v>
      </c>
      <c r="M41" s="3">
        <f t="shared" ca="1" si="7"/>
        <v>23.399469619089562</v>
      </c>
      <c r="O41" s="2">
        <v>27</v>
      </c>
      <c r="P41" s="16">
        <f t="shared" ca="1" si="3"/>
        <v>9.6036301188046291</v>
      </c>
      <c r="Q41" s="26">
        <f t="shared" si="4"/>
        <v>46201</v>
      </c>
      <c r="R41" s="14">
        <f t="shared" ca="1" si="5"/>
        <v>2.2555498713267652</v>
      </c>
      <c r="S41" s="55">
        <f ca="1">豚硝化モデル!K41</f>
        <v>21.445237968354732</v>
      </c>
      <c r="T41" s="16"/>
      <c r="U41" s="16"/>
      <c r="W41" s="16"/>
      <c r="X41" s="45"/>
      <c r="Y41" s="128"/>
      <c r="Z41" s="129"/>
      <c r="AA41" s="45"/>
      <c r="AB41" s="16"/>
      <c r="AC41" s="102">
        <f>豚シート!G18</f>
        <v>46326</v>
      </c>
      <c r="AD41" s="103">
        <f ca="1">_xlfn.XLOOKUP(AC41,$Q$14:$Q$439,$R$14:$R$439)</f>
        <v>4.6765478039161836</v>
      </c>
      <c r="AE41" s="92"/>
      <c r="AF41" s="92"/>
      <c r="AG41" s="92"/>
    </row>
    <row r="42" spans="3:33" ht="13.5">
      <c r="C42" s="2">
        <v>28</v>
      </c>
      <c r="D42" s="26">
        <f>IF(D41&gt;=豚シート!$G$18+30,"",D41+1)</f>
        <v>46202</v>
      </c>
      <c r="E42" s="41">
        <f ca="1">豚気温!A34</f>
        <v>24.9</v>
      </c>
      <c r="F42" s="163">
        <f ca="1">IF(豚シート!$G$13="独自地温",豚気温!A34,IF(豚シート!$G$16&gt;=D42,E42*$AD$26+$AE$26,IF(豚気温!$A$4&lt;200,IF($D42&lt;$AF$30,E42*$AD$30+$AE$30,E42*$AD$31+$AE$31),IF($D42&lt;$AF$34,E42*$AD$34+$AE$34,E42*$AD$35+$AE$35))))</f>
        <v>25.593259259600586</v>
      </c>
      <c r="G42" s="41"/>
      <c r="H42" s="27"/>
      <c r="I42" s="3">
        <f t="shared" ca="1" si="0"/>
        <v>0.98852713557917782</v>
      </c>
      <c r="J42" s="3">
        <f t="shared" ca="1" si="6"/>
        <v>22.42761891765694</v>
      </c>
      <c r="L42" s="4">
        <f t="shared" ca="1" si="1"/>
        <v>0.9929130672087596</v>
      </c>
      <c r="M42" s="3">
        <f t="shared" ca="1" si="7"/>
        <v>24.385341269125497</v>
      </c>
      <c r="O42" s="2">
        <v>28</v>
      </c>
      <c r="P42" s="16">
        <f t="shared" ca="1" si="3"/>
        <v>9.7656602766662743</v>
      </c>
      <c r="Q42" s="26">
        <f t="shared" si="4"/>
        <v>46202</v>
      </c>
      <c r="R42" s="14">
        <f t="shared" ca="1" si="5"/>
        <v>2.2936049710333104</v>
      </c>
      <c r="S42" s="55">
        <f ca="1">豚硝化モデル!K42</f>
        <v>22.675137743669282</v>
      </c>
      <c r="T42" s="16"/>
      <c r="U42" s="16"/>
      <c r="V42" s="16" t="s">
        <v>23</v>
      </c>
      <c r="W42" s="59"/>
      <c r="X42" s="43"/>
      <c r="Y42" s="43"/>
      <c r="Z42" s="43"/>
      <c r="AA42" s="45"/>
      <c r="AB42" s="16"/>
    </row>
    <row r="43" spans="3:33" ht="13.5">
      <c r="C43" s="2">
        <v>29</v>
      </c>
      <c r="D43" s="26">
        <f>IF(D42&gt;=豚シート!$G$18+30,"",D42+1)</f>
        <v>46203</v>
      </c>
      <c r="E43" s="41">
        <f ca="1">豚気温!A35</f>
        <v>25.1</v>
      </c>
      <c r="F43" s="163">
        <f ca="1">IF(豚シート!$G$13="独自地温",豚気温!A35,IF(豚シート!$G$16&gt;=D43,E43*$AD$26+$AE$26,IF(豚気温!$A$4&lt;200,IF($D43&lt;$AF$30,E43*$AD$30+$AE$30,E43*$AD$31+$AE$31),IF($D43&lt;$AF$34,E43*$AD$34+$AE$34,E43*$AD$35+$AE$35))))</f>
        <v>25.761436268057295</v>
      </c>
      <c r="G43" s="41"/>
      <c r="H43" s="27"/>
      <c r="I43" s="3">
        <f t="shared" ca="1" si="0"/>
        <v>1.0115981870565591</v>
      </c>
      <c r="J43" s="3">
        <f t="shared" ca="1" si="6"/>
        <v>23.416146053236119</v>
      </c>
      <c r="L43" s="4">
        <f t="shared" ca="1" si="1"/>
        <v>1.0071327101768122</v>
      </c>
      <c r="M43" s="3">
        <f t="shared" ca="1" si="7"/>
        <v>25.378254336334258</v>
      </c>
      <c r="O43" s="2">
        <v>29</v>
      </c>
      <c r="P43" s="16">
        <f t="shared" ca="1" si="3"/>
        <v>9.9267814884585768</v>
      </c>
      <c r="Q43" s="26">
        <f t="shared" si="4"/>
        <v>46203</v>
      </c>
      <c r="R43" s="14">
        <f t="shared" ca="1" si="5"/>
        <v>2.331446591756972</v>
      </c>
      <c r="S43" s="55">
        <f ca="1">豚硝化モデル!K43</f>
        <v>23.912779852324771</v>
      </c>
      <c r="T43" s="16"/>
      <c r="U43" s="16"/>
      <c r="V43" s="2" t="s">
        <v>123</v>
      </c>
      <c r="W43" s="58"/>
      <c r="X43" s="58"/>
      <c r="Y43" s="56"/>
      <c r="Z43" s="56"/>
      <c r="AA43" s="16"/>
      <c r="AB43" s="16"/>
    </row>
    <row r="44" spans="3:33" ht="13.5">
      <c r="C44" s="2">
        <v>30</v>
      </c>
      <c r="D44" s="26">
        <f>IF(D43&gt;=豚シート!$G$18+30,"",D43+1)</f>
        <v>46204</v>
      </c>
      <c r="E44" s="41">
        <f ca="1">豚気温!A36</f>
        <v>25.2</v>
      </c>
      <c r="F44" s="163">
        <f ca="1">IF(豚シート!$G$13="独自地温",豚気温!A36,IF(豚シート!$G$16&gt;=D44,E44*$AD$26+$AE$26,IF(豚気温!$A$4&lt;200,IF($D44&lt;$AF$30,E44*$AD$30+$AE$30,E44*$AD$31+$AE$31),IF($D44&lt;$AF$34,E44*$AD$34+$AE$34,E44*$AD$35+$AE$35))))</f>
        <v>25.845524772285646</v>
      </c>
      <c r="G44" s="41"/>
      <c r="H44" s="27"/>
      <c r="I44" s="3">
        <f t="shared" ca="1" si="0"/>
        <v>1.0233229776115211</v>
      </c>
      <c r="J44" s="3">
        <f t="shared" ca="1" si="6"/>
        <v>24.427744240292679</v>
      </c>
      <c r="L44" s="4">
        <f t="shared" ca="1" si="1"/>
        <v>1.0143114608128045</v>
      </c>
      <c r="M44" s="3">
        <f t="shared" ca="1" si="7"/>
        <v>26.38538704651107</v>
      </c>
      <c r="O44" s="2">
        <v>30</v>
      </c>
      <c r="P44" s="16">
        <f t="shared" ca="1" si="3"/>
        <v>10.088118495918945</v>
      </c>
      <c r="Q44" s="26">
        <f t="shared" si="4"/>
        <v>46204</v>
      </c>
      <c r="R44" s="14">
        <f t="shared" ca="1" si="5"/>
        <v>2.3693388951792924</v>
      </c>
      <c r="S44" s="55">
        <f ca="1">豚硝化モデル!K44</f>
        <v>25.166037320958498</v>
      </c>
      <c r="T44" s="16"/>
      <c r="U44" s="16"/>
      <c r="V44" s="58"/>
      <c r="W44" s="60"/>
      <c r="X44" s="58"/>
      <c r="Y44" s="38"/>
      <c r="Z44" s="39"/>
      <c r="AA44" s="16"/>
      <c r="AB44" s="16"/>
    </row>
    <row r="45" spans="3:33" ht="13.5">
      <c r="C45" s="2">
        <v>31</v>
      </c>
      <c r="D45" s="26">
        <f>IF(D44&gt;=豚シート!$G$18+30,"",D44+1)</f>
        <v>46205</v>
      </c>
      <c r="E45" s="41">
        <f ca="1">豚気温!A37</f>
        <v>25.3</v>
      </c>
      <c r="F45" s="163">
        <f ca="1">IF(豚シート!$G$13="独自地温",豚気温!A37,IF(豚シート!$G$16&gt;=D45,E45*$AD$26+$AE$26,IF(豚気温!$A$4&lt;200,IF($D45&lt;$AF$30,E45*$AD$30+$AE$30,E45*$AD$31+$AE$31),IF($D45&lt;$AF$34,E45*$AD$34+$AE$34,E45*$AD$35+$AE$35))))</f>
        <v>25.929613276514001</v>
      </c>
      <c r="G45" s="41"/>
      <c r="H45" s="27"/>
      <c r="I45" s="3">
        <f t="shared" ca="1" si="0"/>
        <v>1.035175664686995</v>
      </c>
      <c r="J45" s="3">
        <f t="shared" ca="1" si="6"/>
        <v>25.4510672179042</v>
      </c>
      <c r="L45" s="4">
        <f t="shared" ca="1" si="1"/>
        <v>1.0215365162934762</v>
      </c>
      <c r="M45" s="3">
        <f t="shared" ca="1" si="7"/>
        <v>27.399698507323876</v>
      </c>
      <c r="O45" s="2">
        <v>31</v>
      </c>
      <c r="P45" s="16">
        <f t="shared" ca="1" si="3"/>
        <v>10.248503633158343</v>
      </c>
      <c r="Q45" s="26">
        <f t="shared" si="4"/>
        <v>46205</v>
      </c>
      <c r="R45" s="14">
        <f t="shared" ca="1" si="5"/>
        <v>2.4070076382678778</v>
      </c>
      <c r="S45" s="55">
        <f ca="1">豚硝化モデル!K45</f>
        <v>26.427168243376826</v>
      </c>
      <c r="T45" s="16"/>
      <c r="U45" s="16"/>
      <c r="V45" s="58"/>
      <c r="W45" s="60"/>
      <c r="X45" s="58"/>
      <c r="Z45" s="39"/>
      <c r="AA45" s="16"/>
      <c r="AB45" s="16"/>
    </row>
    <row r="46" spans="3:33" ht="13.5">
      <c r="C46" s="2">
        <v>32</v>
      </c>
      <c r="D46" s="26">
        <f>IF(D45&gt;=豚シート!$G$18+30,"",D45+1)</f>
        <v>46206</v>
      </c>
      <c r="E46" s="41">
        <f ca="1">豚気温!A38</f>
        <v>25.5</v>
      </c>
      <c r="F46" s="163">
        <f ca="1">IF(豚シート!$G$13="独自地温",豚気温!A38,IF(豚シート!$G$16&gt;=D46,E46*$AD$26+$AE$26,IF(豚気温!$A$4&lt;200,IF($D46&lt;$AF$30,E46*$AD$30+$AE$30,E46*$AD$31+$AE$31),IF($D46&lt;$AF$34,E46*$AD$34+$AE$34,E46*$AD$35+$AE$35))))</f>
        <v>26.097790284970706</v>
      </c>
      <c r="G46" s="41"/>
      <c r="H46" s="27"/>
      <c r="I46" s="3">
        <f t="shared" ca="1" si="0"/>
        <v>1.0592699619232777</v>
      </c>
      <c r="J46" s="3">
        <f t="shared" ca="1" si="6"/>
        <v>26.486242882591196</v>
      </c>
      <c r="L46" s="4">
        <f t="shared" ca="1" si="1"/>
        <v>1.0361266059230338</v>
      </c>
      <c r="M46" s="3">
        <f t="shared" ca="1" si="7"/>
        <v>28.421235023617353</v>
      </c>
      <c r="O46" s="2">
        <v>32</v>
      </c>
      <c r="P46" s="16">
        <f t="shared" ca="1" si="3"/>
        <v>10.407926883990712</v>
      </c>
      <c r="Q46" s="26">
        <f t="shared" si="4"/>
        <v>46206</v>
      </c>
      <c r="R46" s="14">
        <f t="shared" ca="1" si="5"/>
        <v>2.4444504685781938</v>
      </c>
      <c r="S46" s="55">
        <f ca="1">豚硝化モデル!K46</f>
        <v>27.696216755010084</v>
      </c>
      <c r="T46" s="16"/>
      <c r="U46" s="16"/>
      <c r="V46" s="58"/>
      <c r="W46" s="60"/>
      <c r="X46" s="58"/>
      <c r="Z46" s="16"/>
      <c r="AA46" s="16"/>
      <c r="AB46" s="16"/>
    </row>
    <row r="47" spans="3:33" ht="13.5">
      <c r="C47" s="2">
        <v>33</v>
      </c>
      <c r="D47" s="26">
        <f>IF(D46&gt;=豚シート!$G$18+30,"",D46+1)</f>
        <v>46207</v>
      </c>
      <c r="E47" s="41">
        <f ca="1">豚気温!A39</f>
        <v>25.6</v>
      </c>
      <c r="F47" s="163">
        <f ca="1">IF(豚シート!$G$13="独自地温",豚気温!A39,IF(豚シート!$G$16&gt;=D47,E47*$AD$26+$AE$26,IF(豚気温!$A$4&lt;200,IF($D47&lt;$AF$30,E47*$AD$30+$AE$30,E47*$AD$31+$AE$31),IF($D47&lt;$AF$34,E47*$AD$34+$AE$34,E47*$AD$35+$AE$35))))</f>
        <v>26.181878789199061</v>
      </c>
      <c r="G47" s="41"/>
      <c r="H47" s="27"/>
      <c r="I47" s="3">
        <f t="shared" ca="1" si="0"/>
        <v>1.0715142198857053</v>
      </c>
      <c r="J47" s="3">
        <f t="shared" ca="1" si="6"/>
        <v>27.545512844514473</v>
      </c>
      <c r="L47" s="4">
        <f t="shared" ca="1" si="1"/>
        <v>1.0434921754515289</v>
      </c>
      <c r="M47" s="3">
        <f t="shared" ca="1" si="7"/>
        <v>29.457361629540387</v>
      </c>
      <c r="O47" s="2">
        <v>33</v>
      </c>
      <c r="P47" s="16">
        <f t="shared" ca="1" si="3"/>
        <v>10.567498069813576</v>
      </c>
      <c r="Q47" s="26">
        <f t="shared" si="4"/>
        <v>46207</v>
      </c>
      <c r="R47" s="14">
        <f t="shared" ca="1" si="5"/>
        <v>2.4819280435365911</v>
      </c>
      <c r="S47" s="55">
        <f ca="1">豚硝化モデル!K47</f>
        <v>28.981233715374767</v>
      </c>
      <c r="T47" s="16"/>
      <c r="U47" s="16"/>
      <c r="V47" s="168"/>
      <c r="W47" s="58"/>
      <c r="X47" s="58"/>
      <c r="Y47" s="16"/>
      <c r="Z47" s="16"/>
      <c r="AA47" s="16"/>
      <c r="AB47" s="16"/>
    </row>
    <row r="48" spans="3:33" ht="13.5">
      <c r="C48" s="2">
        <v>34</v>
      </c>
      <c r="D48" s="26">
        <f>IF(D47&gt;=豚シート!$G$18+30,"",D47+1)</f>
        <v>46208</v>
      </c>
      <c r="E48" s="41">
        <f ca="1">豚気温!A40</f>
        <v>25.7</v>
      </c>
      <c r="F48" s="163">
        <f ca="1">IF(豚シート!$G$13="独自地温",豚気温!A40,IF(豚シート!$G$16&gt;=D48,E48*$AD$26+$AE$26,IF(豚気温!$A$4&lt;200,IF($D48&lt;$AF$30,E48*$AD$30+$AE$30,E48*$AD$31+$AE$31),IF($D48&lt;$AF$34,E48*$AD$34+$AE$34,E48*$AD$35+$AE$35))))</f>
        <v>26.265967293427412</v>
      </c>
      <c r="G48" s="41"/>
      <c r="H48" s="27"/>
      <c r="I48" s="3">
        <f t="shared" ca="1" si="0"/>
        <v>1.0838916701885579</v>
      </c>
      <c r="J48" s="3">
        <f t="shared" ca="1" si="6"/>
        <v>28.61702706440018</v>
      </c>
      <c r="L48" s="4">
        <f t="shared" ca="1" si="1"/>
        <v>1.0509051205949145</v>
      </c>
      <c r="M48" s="3">
        <f t="shared" ca="1" si="7"/>
        <v>30.500853804991916</v>
      </c>
      <c r="O48" s="2">
        <v>34</v>
      </c>
      <c r="P48" s="16">
        <f t="shared" ca="1" si="3"/>
        <v>10.72606521319533</v>
      </c>
      <c r="Q48" s="26">
        <f t="shared" si="4"/>
        <v>46208</v>
      </c>
      <c r="R48" s="14">
        <f t="shared" ca="1" si="5"/>
        <v>2.5191698047692577</v>
      </c>
      <c r="S48" s="55">
        <f ca="1">豚硝化モデル!K48</f>
        <v>30.274301969484064</v>
      </c>
      <c r="T48" s="16"/>
      <c r="U48" s="16"/>
      <c r="V48" s="58"/>
      <c r="W48" s="58"/>
      <c r="X48" s="58"/>
      <c r="Y48" s="16"/>
      <c r="Z48" s="16"/>
      <c r="AA48" s="16"/>
      <c r="AB48" s="16"/>
    </row>
    <row r="49" spans="3:28" ht="13.5">
      <c r="C49" s="2">
        <v>35</v>
      </c>
      <c r="D49" s="26">
        <f>IF(D48&gt;=豚シート!$G$18+30,"",D48+1)</f>
        <v>46209</v>
      </c>
      <c r="E49" s="41">
        <f ca="1">豚気温!A41</f>
        <v>25.8</v>
      </c>
      <c r="F49" s="163">
        <f ca="1">IF(豚シート!$G$13="独自地温",豚気温!A41,IF(豚シート!$G$16&gt;=D49,E49*$AD$26+$AE$26,IF(豚気温!$A$4&lt;200,IF($D49&lt;$AF$30,E49*$AD$30+$AE$30,E49*$AD$31+$AE$31),IF($D49&lt;$AF$34,E49*$AD$34+$AE$34,E49*$AD$35+$AE$35))))</f>
        <v>26.350055797655767</v>
      </c>
      <c r="G49" s="41"/>
      <c r="H49" s="27"/>
      <c r="I49" s="3">
        <f t="shared" ca="1" si="0"/>
        <v>1.0964036682613914</v>
      </c>
      <c r="J49" s="3">
        <f t="shared" ca="1" si="6"/>
        <v>29.700918734588736</v>
      </c>
      <c r="L49" s="4">
        <f t="shared" ca="1" si="1"/>
        <v>1.0583657123802817</v>
      </c>
      <c r="M49" s="3">
        <f t="shared" ca="1" si="7"/>
        <v>31.551758925586832</v>
      </c>
      <c r="O49" s="2">
        <v>35</v>
      </c>
      <c r="P49" s="16">
        <f t="shared" ca="1" si="3"/>
        <v>10.883618874499454</v>
      </c>
      <c r="Q49" s="26">
        <f t="shared" si="4"/>
        <v>46209</v>
      </c>
      <c r="R49" s="14">
        <f t="shared" ca="1" si="5"/>
        <v>2.5561735352425643</v>
      </c>
      <c r="S49" s="55">
        <f ca="1">豚硝化モデル!K49</f>
        <v>31.575466521230325</v>
      </c>
      <c r="T49" s="16"/>
      <c r="U49" s="16"/>
      <c r="V49" s="58"/>
      <c r="W49" s="58"/>
      <c r="X49" s="58"/>
      <c r="Y49" s="16"/>
      <c r="Z49" s="16"/>
      <c r="AA49" s="16"/>
      <c r="AB49" s="16"/>
    </row>
    <row r="50" spans="3:28" ht="13.5">
      <c r="C50" s="2">
        <v>36</v>
      </c>
      <c r="D50" s="26">
        <f>IF(D49&gt;=豚シート!$G$18+30,"",D49+1)</f>
        <v>46210</v>
      </c>
      <c r="E50" s="41">
        <f ca="1">豚気温!A42</f>
        <v>26</v>
      </c>
      <c r="F50" s="163">
        <f ca="1">IF(豚シート!$G$13="独自地温",豚気温!A42,IF(豚シート!$G$16&gt;=D50,E50*$AD$26+$AE$26,IF(豚気温!$A$4&lt;200,IF($D50&lt;$AF$30,E50*$AD$30+$AE$30,E50*$AD$31+$AE$31),IF($D50&lt;$AF$34,E50*$AD$34+$AE$34,E50*$AD$35+$AE$35))))</f>
        <v>26.518232806112472</v>
      </c>
      <c r="G50" s="41"/>
      <c r="H50" s="27"/>
      <c r="I50" s="3">
        <f t="shared" ca="1" si="0"/>
        <v>1.1218367935942011</v>
      </c>
      <c r="J50" s="3">
        <f t="shared" ca="1" si="6"/>
        <v>30.797322402850128</v>
      </c>
      <c r="L50" s="4">
        <f t="shared" ca="1" si="1"/>
        <v>1.0734309267152344</v>
      </c>
      <c r="M50" s="3">
        <f t="shared" ca="1" si="7"/>
        <v>32.610124637967111</v>
      </c>
      <c r="O50" s="2">
        <v>36</v>
      </c>
      <c r="P50" s="16">
        <f t="shared" ca="1" si="3"/>
        <v>11.040149786841619</v>
      </c>
      <c r="Q50" s="26">
        <f t="shared" si="4"/>
        <v>46210</v>
      </c>
      <c r="R50" s="14">
        <f t="shared" ca="1" si="5"/>
        <v>2.5929370584962044</v>
      </c>
      <c r="S50" s="55">
        <f ca="1">豚硝化モデル!K50</f>
        <v>32.884772593855793</v>
      </c>
      <c r="T50" s="16"/>
      <c r="U50" s="16"/>
      <c r="V50" s="58"/>
      <c r="W50" s="60"/>
      <c r="X50" s="58"/>
      <c r="Y50" s="16"/>
      <c r="Z50" s="16"/>
      <c r="AB50" s="16"/>
    </row>
    <row r="51" spans="3:28" ht="13.5">
      <c r="C51" s="2">
        <v>37</v>
      </c>
      <c r="D51" s="26">
        <f>IF(D50&gt;=豚シート!$G$18+30,"",D50+1)</f>
        <v>46211</v>
      </c>
      <c r="E51" s="41">
        <f ca="1">豚気温!A43</f>
        <v>26.1</v>
      </c>
      <c r="F51" s="163">
        <f ca="1">IF(豚シート!$G$13="独自地温",豚気温!A43,IF(豚シート!$G$16&gt;=D51,E51*$AD$26+$AE$26,IF(豚気温!$A$4&lt;200,IF($D51&lt;$AF$30,E51*$AD$30+$AE$30,E51*$AD$31+$AE$31),IF($D51&lt;$AF$34,E51*$AD$34+$AE$34,E51*$AD$35+$AE$35))))</f>
        <v>26.602321310340823</v>
      </c>
      <c r="G51" s="41"/>
      <c r="H51" s="27"/>
      <c r="I51" s="3">
        <f t="shared" ca="1" si="0"/>
        <v>1.1347606962072572</v>
      </c>
      <c r="J51" s="3">
        <f t="shared" ca="1" si="6"/>
        <v>31.91915919644433</v>
      </c>
      <c r="L51" s="4">
        <f t="shared" ca="1" si="1"/>
        <v>1.0810360980656055</v>
      </c>
      <c r="M51" s="3">
        <f t="shared" ca="1" si="7"/>
        <v>33.683555564682344</v>
      </c>
      <c r="O51" s="2">
        <v>37</v>
      </c>
      <c r="P51" s="16">
        <f t="shared" ca="1" si="3"/>
        <v>11.196743689282094</v>
      </c>
      <c r="Q51" s="26">
        <f t="shared" si="4"/>
        <v>46211</v>
      </c>
      <c r="R51" s="14">
        <f t="shared" ca="1" si="5"/>
        <v>2.6297153758752305</v>
      </c>
      <c r="S51" s="55">
        <f ca="1">豚硝化モデル!K51</f>
        <v>34.210498259866668</v>
      </c>
      <c r="T51" s="16"/>
      <c r="U51" s="16"/>
      <c r="V51" s="58"/>
      <c r="W51" s="60"/>
      <c r="X51" s="58"/>
      <c r="Y51" s="16"/>
      <c r="Z51" s="16"/>
      <c r="AA51" s="16"/>
    </row>
    <row r="52" spans="3:28" ht="13.5">
      <c r="C52" s="2">
        <v>38</v>
      </c>
      <c r="D52" s="26">
        <f>IF(D51&gt;=豚シート!$G$18+30,"",D51+1)</f>
        <v>46212</v>
      </c>
      <c r="E52" s="41">
        <f ca="1">豚気温!A44</f>
        <v>26.2</v>
      </c>
      <c r="F52" s="163">
        <f ca="1">IF(豚シート!$G$13="独自地温",豚気温!A44,IF(豚シート!$G$16&gt;=D52,E52*$AD$26+$AE$26,IF(豚気温!$A$4&lt;200,IF($D52&lt;$AF$30,E52*$AD$30+$AE$30,E52*$AD$31+$AE$31),IF($D52&lt;$AF$34,E52*$AD$34+$AE$34,E52*$AD$35+$AE$35))))</f>
        <v>26.686409814569174</v>
      </c>
      <c r="G52" s="41"/>
      <c r="H52" s="27"/>
      <c r="I52" s="3">
        <f t="shared" ca="1" si="0"/>
        <v>1.1478246975218347</v>
      </c>
      <c r="J52" s="3">
        <f t="shared" ca="1" si="6"/>
        <v>33.053919892651585</v>
      </c>
      <c r="L52" s="4">
        <f t="shared" ca="1" si="1"/>
        <v>1.0886900136706985</v>
      </c>
      <c r="M52" s="3">
        <f t="shared" ca="1" si="7"/>
        <v>34.764591662747947</v>
      </c>
      <c r="O52" s="2">
        <v>38</v>
      </c>
      <c r="P52" s="16">
        <f t="shared" ca="1" si="3"/>
        <v>11.352273576487715</v>
      </c>
      <c r="Q52" s="26">
        <f t="shared" si="4"/>
        <v>46212</v>
      </c>
      <c r="R52" s="14">
        <f t="shared" ca="1" si="5"/>
        <v>2.6662437940602666</v>
      </c>
      <c r="S52" s="55">
        <f ca="1">豚硝化モデル!K52</f>
        <v>35.544502441592996</v>
      </c>
      <c r="T52" s="16"/>
      <c r="U52" s="16"/>
      <c r="V52" s="58"/>
      <c r="W52" s="60"/>
      <c r="X52" s="58"/>
      <c r="Y52" s="16"/>
      <c r="Z52" s="16"/>
      <c r="AA52" s="16"/>
      <c r="AB52" s="16"/>
    </row>
    <row r="53" spans="3:28" ht="13.5">
      <c r="C53" s="2">
        <v>39</v>
      </c>
      <c r="D53" s="26">
        <f>IF(D52&gt;=豚シート!$G$18+30,"",D52+1)</f>
        <v>46213</v>
      </c>
      <c r="E53" s="41">
        <f ca="1">豚気温!A45</f>
        <v>26.3</v>
      </c>
      <c r="F53" s="163">
        <f ca="1">IF(豚シート!$G$13="独自地温",豚気温!A45,IF(豚シート!$G$16&gt;=D53,E53*$AD$26+$AE$26,IF(豚気温!$A$4&lt;200,IF($D53&lt;$AF$30,E53*$AD$30+$AE$30,E53*$AD$31+$AE$31),IF($D53&lt;$AF$34,E53*$AD$34+$AE$34,E53*$AD$35+$AE$35))))</f>
        <v>26.770498318797529</v>
      </c>
      <c r="G53" s="41"/>
      <c r="H53" s="27"/>
      <c r="I53" s="3">
        <f t="shared" ca="1" si="0"/>
        <v>1.16103021813762</v>
      </c>
      <c r="J53" s="3">
        <f t="shared" ca="1" si="6"/>
        <v>34.201744590173419</v>
      </c>
      <c r="L53" s="4">
        <f t="shared" ca="1" si="1"/>
        <v>1.0963929513377184</v>
      </c>
      <c r="M53" s="3">
        <f t="shared" ca="1" si="7"/>
        <v>35.853281676418646</v>
      </c>
      <c r="O53" s="2">
        <v>39</v>
      </c>
      <c r="P53" s="16">
        <f t="shared" ca="1" si="3"/>
        <v>11.506730766214996</v>
      </c>
      <c r="Q53" s="26">
        <f t="shared" si="4"/>
        <v>46213</v>
      </c>
      <c r="R53" s="14">
        <f t="shared" ca="1" si="5"/>
        <v>2.7025202739022691</v>
      </c>
      <c r="S53" s="55">
        <f ca="1">豚硝化モデル!K53</f>
        <v>36.886831248701306</v>
      </c>
      <c r="T53" s="16"/>
      <c r="U53" s="16"/>
      <c r="V53" s="58"/>
      <c r="W53" s="58"/>
      <c r="X53" s="58"/>
      <c r="Y53" s="16"/>
      <c r="Z53" s="16"/>
      <c r="AA53" s="16"/>
      <c r="AB53" s="16"/>
    </row>
    <row r="54" spans="3:28" ht="13.5">
      <c r="C54" s="2">
        <v>40</v>
      </c>
      <c r="D54" s="26">
        <f>IF(D53&gt;=豚シート!$G$18+30,"",D53+1)</f>
        <v>46214</v>
      </c>
      <c r="E54" s="41">
        <f ca="1">豚気温!A46</f>
        <v>26.4</v>
      </c>
      <c r="F54" s="163">
        <f ca="1">IF(豚シート!$G$13="独自地温",豚気温!A46,IF(豚シート!$G$16&gt;=D54,E54*$AD$26+$AE$26,IF(豚気温!$A$4&lt;200,IF($D54&lt;$AF$30,E54*$AD$30+$AE$30,E54*$AD$31+$AE$31),IF($D54&lt;$AF$34,E54*$AD$34+$AE$34,E54*$AD$35+$AE$35))))</f>
        <v>26.85458682302588</v>
      </c>
      <c r="G54" s="41"/>
      <c r="H54" s="27"/>
      <c r="I54" s="3">
        <f t="shared" ca="1" si="0"/>
        <v>1.1743786920295232</v>
      </c>
      <c r="J54" s="3">
        <f t="shared" ca="1" si="6"/>
        <v>35.362774808311038</v>
      </c>
      <c r="L54" s="4">
        <f t="shared" ca="1" si="1"/>
        <v>1.1041451902467094</v>
      </c>
      <c r="M54" s="3">
        <f t="shared" ca="1" si="7"/>
        <v>36.949674627756366</v>
      </c>
      <c r="O54" s="2">
        <v>40</v>
      </c>
      <c r="P54" s="16">
        <f t="shared" ca="1" si="3"/>
        <v>11.660106760806013</v>
      </c>
      <c r="Q54" s="26">
        <f t="shared" si="4"/>
        <v>46214</v>
      </c>
      <c r="R54" s="14">
        <f t="shared" ca="1" si="5"/>
        <v>2.7385428196047519</v>
      </c>
      <c r="S54" s="55">
        <f ca="1">豚硝化モデル!K54</f>
        <v>38.237531014735005</v>
      </c>
      <c r="T54" s="16"/>
      <c r="U54" s="16"/>
      <c r="V54" s="58"/>
      <c r="W54" s="58"/>
      <c r="X54" s="58"/>
      <c r="Y54" s="16"/>
      <c r="Z54" s="16"/>
      <c r="AA54" s="16"/>
      <c r="AB54" s="16"/>
    </row>
    <row r="55" spans="3:28" ht="13.5">
      <c r="C55" s="2">
        <v>41</v>
      </c>
      <c r="D55" s="26">
        <f>IF(D54&gt;=豚シート!$G$18+30,"",D54+1)</f>
        <v>46215</v>
      </c>
      <c r="E55" s="41">
        <f ca="1">豚気温!A47</f>
        <v>26.6</v>
      </c>
      <c r="F55" s="163">
        <f ca="1">IF(豚シート!$G$13="独自地温",豚気温!A47,IF(豚シート!$G$16&gt;=D55,E55*$AD$26+$AE$26,IF(豚気温!$A$4&lt;200,IF($D55&lt;$AF$30,E55*$AD$30+$AE$30,E55*$AD$31+$AE$31),IF($D55&lt;$AF$34,E55*$AD$34+$AE$34,E55*$AD$35+$AE$35))))</f>
        <v>27.022763831482589</v>
      </c>
      <c r="G55" s="41"/>
      <c r="H55" s="27"/>
      <c r="I55" s="3">
        <f t="shared" ca="1" si="0"/>
        <v>1.2015103031133501</v>
      </c>
      <c r="J55" s="3">
        <f t="shared" ca="1" si="6"/>
        <v>36.537153500340558</v>
      </c>
      <c r="L55" s="4">
        <f t="shared" ca="1" si="1"/>
        <v>1.119798695408887</v>
      </c>
      <c r="M55" s="3">
        <f t="shared" ca="1" si="7"/>
        <v>38.053819818003078</v>
      </c>
      <c r="O55" s="2">
        <v>41</v>
      </c>
      <c r="P55" s="16">
        <f t="shared" ca="1" si="3"/>
        <v>11.812393249824291</v>
      </c>
      <c r="Q55" s="26">
        <f t="shared" si="4"/>
        <v>46215</v>
      </c>
      <c r="R55" s="14">
        <f t="shared" ca="1" si="5"/>
        <v>2.7743094793428655</v>
      </c>
      <c r="S55" s="55">
        <f ca="1">豚硝化モデル!K55</f>
        <v>39.596648298028533</v>
      </c>
      <c r="T55" s="16"/>
      <c r="U55" s="16"/>
      <c r="V55" s="58"/>
      <c r="W55" s="58"/>
      <c r="X55" s="58"/>
      <c r="Y55" s="16"/>
      <c r="Z55" s="16"/>
      <c r="AA55" s="16"/>
      <c r="AB55" s="16"/>
    </row>
    <row r="56" spans="3:28" ht="13.5">
      <c r="C56" s="2">
        <v>42</v>
      </c>
      <c r="D56" s="26">
        <f>IF(D55&gt;=豚シート!$G$18+30,"",D55+1)</f>
        <v>46216</v>
      </c>
      <c r="E56" s="41">
        <f ca="1">豚気温!A48</f>
        <v>26.7</v>
      </c>
      <c r="F56" s="163">
        <f ca="1">IF(豚シート!$G$13="独自地温",豚気温!A48,IF(豚シート!$G$16&gt;=D56,E56*$AD$26+$AE$26,IF(豚気温!$A$4&lt;200,IF($D56&lt;$AF$30,E56*$AD$30+$AE$30,E56*$AD$31+$AE$31),IF($D56&lt;$AF$34,E56*$AD$34+$AE$34,E56*$AD$35+$AE$35))))</f>
        <v>27.10685233571094</v>
      </c>
      <c r="G56" s="41"/>
      <c r="H56" s="27"/>
      <c r="I56" s="3">
        <f t="shared" ca="1" si="0"/>
        <v>1.2152963761782534</v>
      </c>
      <c r="J56" s="3">
        <f t="shared" ca="1" si="6"/>
        <v>37.73866380345391</v>
      </c>
      <c r="L56" s="4">
        <f t="shared" ca="1" si="1"/>
        <v>1.1277005269372788</v>
      </c>
      <c r="M56" s="3">
        <f t="shared" ca="1" si="7"/>
        <v>39.173618513411967</v>
      </c>
      <c r="O56" s="2">
        <v>42</v>
      </c>
      <c r="P56" s="16">
        <f t="shared" ca="1" si="3"/>
        <v>11.964642006135094</v>
      </c>
      <c r="Q56" s="26">
        <f t="shared" si="4"/>
        <v>46216</v>
      </c>
      <c r="R56" s="14">
        <f t="shared" ca="1" si="5"/>
        <v>2.8100672770150266</v>
      </c>
      <c r="S56" s="55">
        <f ca="1">豚硝化モデル!K56</f>
        <v>40.972741194597738</v>
      </c>
      <c r="T56" s="16"/>
      <c r="U56" s="16"/>
      <c r="V56" s="58"/>
      <c r="W56" s="60"/>
      <c r="X56" s="58"/>
      <c r="Y56" s="16"/>
      <c r="Z56" s="16"/>
      <c r="AA56" s="16"/>
      <c r="AB56" s="16"/>
    </row>
    <row r="57" spans="3:28" ht="13.5">
      <c r="C57" s="2">
        <v>43</v>
      </c>
      <c r="D57" s="26">
        <f>IF(D56&gt;=豚シート!$G$18+30,"",D56+1)</f>
        <v>46217</v>
      </c>
      <c r="E57" s="41">
        <f ca="1">豚気温!A49</f>
        <v>26.8</v>
      </c>
      <c r="F57" s="163">
        <f ca="1">IF(豚シート!$G$13="独自地温",豚気温!A49,IF(豚シート!$G$16&gt;=D57,E57*$AD$26+$AE$26,IF(豚気温!$A$4&lt;200,IF($D57&lt;$AF$30,E57*$AD$30+$AE$30,E57*$AD$31+$AE$31),IF($D57&lt;$AF$34,E57*$AD$34+$AE$34,E57*$AD$35+$AE$35))))</f>
        <v>27.190940839939294</v>
      </c>
      <c r="G57" s="41"/>
      <c r="H57" s="27"/>
      <c r="I57" s="3">
        <f t="shared" ca="1" si="0"/>
        <v>1.2292312745014777</v>
      </c>
      <c r="J57" s="3">
        <f t="shared" ca="1" si="6"/>
        <v>38.953960179632162</v>
      </c>
      <c r="L57" s="4">
        <f t="shared" ca="1" si="1"/>
        <v>1.1356527902694378</v>
      </c>
      <c r="M57" s="3">
        <f t="shared" ca="1" si="7"/>
        <v>40.301319040349249</v>
      </c>
      <c r="O57" s="2">
        <v>43</v>
      </c>
      <c r="P57" s="16">
        <f t="shared" ca="1" si="3"/>
        <v>12.115761412762634</v>
      </c>
      <c r="Q57" s="26">
        <f t="shared" si="4"/>
        <v>46217</v>
      </c>
      <c r="R57" s="14">
        <f t="shared" ca="1" si="5"/>
        <v>2.845559830763666</v>
      </c>
      <c r="S57" s="55">
        <f ca="1">豚硝化モデル!K57</f>
        <v>42.35739264136226</v>
      </c>
      <c r="T57" s="16"/>
      <c r="U57" s="16"/>
      <c r="V57" s="58"/>
      <c r="W57" s="60"/>
      <c r="X57" s="58"/>
      <c r="Y57" s="16"/>
      <c r="Z57" s="16"/>
      <c r="AA57" s="16"/>
      <c r="AB57" s="16"/>
    </row>
    <row r="58" spans="3:28" ht="13.5">
      <c r="C58" s="2">
        <v>44</v>
      </c>
      <c r="D58" s="26">
        <f>IF(D57&gt;=豚シート!$G$18+30,"",D57+1)</f>
        <v>46218</v>
      </c>
      <c r="E58" s="41">
        <f ca="1">豚気温!A50</f>
        <v>26.9</v>
      </c>
      <c r="F58" s="163">
        <f ca="1">IF(豚シート!$G$13="独自地温",豚気温!A50,IF(豚シート!$G$16&gt;=D58,E58*$AD$26+$AE$26,IF(豚気温!$A$4&lt;200,IF($D58&lt;$AF$30,E58*$AD$30+$AE$30,E58*$AD$31+$AE$31),IF($D58&lt;$AF$34,E58*$AD$34+$AE$34,E58*$AD$35+$AE$35))))</f>
        <v>27.275029344167645</v>
      </c>
      <c r="G58" s="41"/>
      <c r="H58" s="27"/>
      <c r="I58" s="3">
        <f t="shared" ca="1" si="0"/>
        <v>1.2433165006898257</v>
      </c>
      <c r="J58" s="3">
        <f t="shared" ca="1" si="6"/>
        <v>40.183191454133642</v>
      </c>
      <c r="L58" s="4">
        <f t="shared" ca="1" si="1"/>
        <v>1.1436557715346773</v>
      </c>
      <c r="M58" s="3">
        <f t="shared" ca="1" si="7"/>
        <v>41.436971830618688</v>
      </c>
      <c r="O58" s="2">
        <v>44</v>
      </c>
      <c r="P58" s="16">
        <f t="shared" ca="1" si="3"/>
        <v>12.265743825991596</v>
      </c>
      <c r="Q58" s="26">
        <f t="shared" si="4"/>
        <v>46218</v>
      </c>
      <c r="R58" s="14">
        <f t="shared" ca="1" si="5"/>
        <v>2.8807853453529315</v>
      </c>
      <c r="S58" s="55">
        <f ca="1">豚硝化モデル!K58</f>
        <v>43.750650105021435</v>
      </c>
      <c r="T58" s="16"/>
      <c r="U58" s="16"/>
      <c r="V58" s="58"/>
      <c r="W58" s="60"/>
      <c r="X58" s="58"/>
      <c r="Y58" s="16"/>
      <c r="Z58" s="16"/>
      <c r="AA58" s="16"/>
      <c r="AB58" s="16"/>
    </row>
    <row r="59" spans="3:28" ht="13.5">
      <c r="C59" s="2">
        <v>45</v>
      </c>
      <c r="D59" s="26">
        <f>IF(D58&gt;=豚シート!$G$18+30,"",D58+1)</f>
        <v>46219</v>
      </c>
      <c r="E59" s="41">
        <f ca="1">豚気温!A51</f>
        <v>27</v>
      </c>
      <c r="F59" s="163">
        <f ca="1">IF(豚シート!$G$13="独自地温",豚気温!A51,IF(豚シート!$G$16&gt;=D59,E59*$AD$26+$AE$26,IF(豚気温!$A$4&lt;200,IF($D59&lt;$AF$30,E59*$AD$30+$AE$30,E59*$AD$31+$AE$31),IF($D59&lt;$AF$34,E59*$AD$34+$AE$34,E59*$AD$35+$AE$35))))</f>
        <v>27.359117848396</v>
      </c>
      <c r="G59" s="41"/>
      <c r="H59" s="27"/>
      <c r="I59" s="3">
        <f t="shared" ca="1" si="0"/>
        <v>1.2575535714341006</v>
      </c>
      <c r="J59" s="3">
        <f t="shared" ca="1" si="6"/>
        <v>41.426507954823464</v>
      </c>
      <c r="L59" s="4">
        <f t="shared" ca="1" si="1"/>
        <v>1.1517097582693054</v>
      </c>
      <c r="M59" s="3">
        <f t="shared" ca="1" si="7"/>
        <v>42.580627602153363</v>
      </c>
      <c r="O59" s="2">
        <v>45</v>
      </c>
      <c r="P59" s="16">
        <f t="shared" ca="1" si="3"/>
        <v>12.414581805315573</v>
      </c>
      <c r="Q59" s="26">
        <f t="shared" si="4"/>
        <v>46219</v>
      </c>
      <c r="R59" s="14">
        <f t="shared" ca="1" si="5"/>
        <v>2.9157420732734898</v>
      </c>
      <c r="S59" s="55">
        <f ca="1">豚硝化モデル!K59</f>
        <v>45.152561281680782</v>
      </c>
      <c r="T59" s="16"/>
      <c r="U59" s="16"/>
      <c r="V59" s="58"/>
      <c r="W59" s="58"/>
      <c r="X59" s="58"/>
      <c r="Y59" s="16"/>
      <c r="Z59" s="16"/>
      <c r="AA59" s="16"/>
      <c r="AB59" s="16"/>
    </row>
    <row r="60" spans="3:28" ht="13.5">
      <c r="C60" s="2">
        <v>46</v>
      </c>
      <c r="D60" s="26">
        <f>IF(D59&gt;=豚シート!$G$18+30,"",D59+1)</f>
        <v>46220</v>
      </c>
      <c r="E60" s="41">
        <f ca="1">豚気温!A52</f>
        <v>27.1</v>
      </c>
      <c r="F60" s="163">
        <f ca="1">IF(豚シート!$G$13="独自地温",豚気温!A52,IF(豚シート!$G$16&gt;=D60,E60*$AD$26+$AE$26,IF(豚気温!$A$4&lt;200,IF($D60&lt;$AF$30,E60*$AD$30+$AE$30,E60*$AD$31+$AE$31),IF($D60&lt;$AF$34,E60*$AD$34+$AE$34,E60*$AD$35+$AE$35))))</f>
        <v>27.443206352624355</v>
      </c>
      <c r="G60" s="41"/>
      <c r="H60" s="27"/>
      <c r="I60" s="3">
        <f t="shared" ca="1" si="0"/>
        <v>1.2719440176304961</v>
      </c>
      <c r="J60" s="3">
        <f t="shared" ca="1" si="6"/>
        <v>42.684061526257565</v>
      </c>
      <c r="L60" s="4">
        <f t="shared" ca="1" si="1"/>
        <v>1.1598150394223778</v>
      </c>
      <c r="M60" s="3">
        <f t="shared" ca="1" si="7"/>
        <v>43.732337360422669</v>
      </c>
      <c r="O60" s="2">
        <v>46</v>
      </c>
      <c r="P60" s="16">
        <f t="shared" ca="1" si="3"/>
        <v>12.562268115940594</v>
      </c>
      <c r="Q60" s="26">
        <f t="shared" si="4"/>
        <v>46220</v>
      </c>
      <c r="R60" s="14">
        <f t="shared" ca="1" si="5"/>
        <v>2.9504283153305146</v>
      </c>
      <c r="S60" s="55">
        <f ca="1">豚硝化モデル!K60</f>
        <v>46.56317409778395</v>
      </c>
      <c r="T60" s="16"/>
      <c r="U60" s="16"/>
      <c r="V60" s="58"/>
      <c r="W60" s="58"/>
      <c r="X60" s="58"/>
      <c r="Y60" s="16"/>
      <c r="Z60" s="16"/>
      <c r="AA60" s="16"/>
      <c r="AB60" s="16"/>
    </row>
    <row r="61" spans="3:28" ht="13.5">
      <c r="C61" s="2">
        <v>47</v>
      </c>
      <c r="D61" s="26">
        <f>IF(D60&gt;=豚シート!$G$18+30,"",D60+1)</f>
        <v>46221</v>
      </c>
      <c r="E61" s="41">
        <f ca="1">豚気温!A53</f>
        <v>27.3</v>
      </c>
      <c r="F61" s="163">
        <f ca="1">IF(豚シート!$G$13="独自地温",豚気温!A53,IF(豚シート!$G$16&gt;=D61,E61*$AD$26+$AE$26,IF(豚気温!$A$4&lt;200,IF($D61&lt;$AF$30,E61*$AD$30+$AE$30,E61*$AD$31+$AE$31),IF($D61&lt;$AF$34,E61*$AD$34+$AE$34,E61*$AD$35+$AE$35))))</f>
        <v>27.61138336108106</v>
      </c>
      <c r="G61" s="41"/>
      <c r="H61" s="27"/>
      <c r="I61" s="3">
        <f t="shared" ca="1" si="0"/>
        <v>1.3011912317263992</v>
      </c>
      <c r="J61" s="3">
        <f t="shared" ca="1" si="6"/>
        <v>43.956005543888061</v>
      </c>
      <c r="L61" s="4">
        <f t="shared" ca="1" si="1"/>
        <v>1.1761806478784811</v>
      </c>
      <c r="M61" s="3">
        <f t="shared" ca="1" si="7"/>
        <v>44.892152399845045</v>
      </c>
      <c r="O61" s="2">
        <v>47</v>
      </c>
      <c r="P61" s="16">
        <f t="shared" ca="1" si="3"/>
        <v>12.708795731226406</v>
      </c>
      <c r="Q61" s="26">
        <f t="shared" si="4"/>
        <v>46221</v>
      </c>
      <c r="R61" s="14">
        <f t="shared" ca="1" si="5"/>
        <v>2.9848424212170572</v>
      </c>
      <c r="S61" s="55">
        <f ca="1">豚硝化モデル!K61</f>
        <v>47.982536711047651</v>
      </c>
      <c r="T61" s="16"/>
      <c r="U61" s="16"/>
      <c r="V61" s="58"/>
      <c r="W61" s="58"/>
      <c r="X61" s="58"/>
      <c r="Y61" s="16"/>
      <c r="Z61" s="16"/>
      <c r="AA61" s="16"/>
      <c r="AB61" s="16"/>
    </row>
    <row r="62" spans="3:28" ht="13.5">
      <c r="C62" s="2">
        <v>48</v>
      </c>
      <c r="D62" s="26">
        <f>IF(D61&gt;=豚シート!$G$18+30,"",D61+1)</f>
        <v>46222</v>
      </c>
      <c r="E62" s="41">
        <f ca="1">豚気温!A54</f>
        <v>27.4</v>
      </c>
      <c r="F62" s="163">
        <f ca="1">IF(豚シート!$G$13="独自地温",豚気温!A54,IF(豚シート!$G$16&gt;=D62,E62*$AD$26+$AE$26,IF(豚気温!$A$4&lt;200,IF($D62&lt;$AF$30,E62*$AD$30+$AE$30,E62*$AD$31+$AE$31),IF($D62&lt;$AF$34,E62*$AD$34+$AE$34,E62*$AD$35+$AE$35))))</f>
        <v>27.695471865309411</v>
      </c>
      <c r="G62" s="41"/>
      <c r="H62" s="27"/>
      <c r="I62" s="3">
        <f t="shared" ca="1" si="0"/>
        <v>1.316051133551132</v>
      </c>
      <c r="J62" s="3">
        <f t="shared" ca="1" si="6"/>
        <v>45.25719677561446</v>
      </c>
      <c r="L62" s="4">
        <f t="shared" ca="1" si="1"/>
        <v>1.1844415601954179</v>
      </c>
      <c r="M62" s="3">
        <f t="shared" ca="1" si="7"/>
        <v>46.068333047723527</v>
      </c>
      <c r="O62" s="2">
        <v>48</v>
      </c>
      <c r="P62" s="16">
        <f t="shared" ca="1" si="3"/>
        <v>12.855171748706205</v>
      </c>
      <c r="Q62" s="26">
        <f t="shared" si="4"/>
        <v>46222</v>
      </c>
      <c r="R62" s="14">
        <f t="shared" ca="1" si="5"/>
        <v>3.0192209221909141</v>
      </c>
      <c r="S62" s="55">
        <f ca="1">豚硝化モデル!K62</f>
        <v>49.419544321567273</v>
      </c>
      <c r="T62" s="16"/>
      <c r="U62" s="16"/>
      <c r="V62" s="58"/>
      <c r="W62" s="58"/>
      <c r="X62" s="58"/>
      <c r="Y62" s="16"/>
      <c r="Z62" s="16"/>
      <c r="AA62" s="16"/>
      <c r="AB62" s="16"/>
    </row>
    <row r="63" spans="3:28" ht="13.5">
      <c r="C63" s="2">
        <v>49</v>
      </c>
      <c r="D63" s="26">
        <f>IF(D62&gt;=豚シート!$G$18+30,"",D62+1)</f>
        <v>46223</v>
      </c>
      <c r="E63" s="41">
        <f ca="1">豚気温!A55</f>
        <v>27.5</v>
      </c>
      <c r="F63" s="163">
        <f ca="1">IF(豚シート!$G$13="独自地温",豚気温!A55,IF(豚シート!$G$16&gt;=D63,E63*$AD$26+$AE$26,IF(豚気温!$A$4&lt;200,IF($D63&lt;$AF$30,E63*$AD$30+$AE$30,E63*$AD$31+$AE$31),IF($D63&lt;$AF$34,E63*$AD$34+$AE$34,E63*$AD$35+$AE$35))))</f>
        <v>27.779560369537766</v>
      </c>
      <c r="G63" s="41"/>
      <c r="H63" s="27"/>
      <c r="I63" s="3">
        <f t="shared" ca="1" si="0"/>
        <v>1.3310706789279323</v>
      </c>
      <c r="J63" s="3">
        <f t="shared" ca="1" si="6"/>
        <v>46.573247909165595</v>
      </c>
      <c r="L63" s="4">
        <f t="shared" ca="1" si="1"/>
        <v>1.192754936970249</v>
      </c>
      <c r="M63" s="3">
        <f t="shared" ca="1" si="7"/>
        <v>47.252774607918944</v>
      </c>
      <c r="O63" s="2">
        <v>49</v>
      </c>
      <c r="P63" s="16">
        <f t="shared" ca="1" si="3"/>
        <v>13.000351396278106</v>
      </c>
      <c r="Q63" s="26">
        <f t="shared" si="4"/>
        <v>46223</v>
      </c>
      <c r="R63" s="14">
        <f t="shared" ca="1" si="5"/>
        <v>3.0533184385830618</v>
      </c>
      <c r="S63" s="55">
        <f ca="1">豚硝化モデル!K63</f>
        <v>50.865447599429864</v>
      </c>
      <c r="T63" s="16"/>
      <c r="U63" s="16"/>
      <c r="V63" s="58"/>
      <c r="W63" s="58"/>
      <c r="X63" s="58"/>
      <c r="Y63" s="16"/>
      <c r="Z63" s="16"/>
      <c r="AA63" s="16"/>
      <c r="AB63" s="16"/>
    </row>
    <row r="64" spans="3:28" ht="13.5">
      <c r="C64" s="2">
        <v>50</v>
      </c>
      <c r="D64" s="26">
        <f>IF(D63&gt;=豚シート!$G$18+30,"",D63+1)</f>
        <v>46224</v>
      </c>
      <c r="E64" s="41">
        <f ca="1">豚気温!A56</f>
        <v>27.6</v>
      </c>
      <c r="F64" s="163">
        <f ca="1">IF(豚シート!$G$13="独自地温",豚気温!A56,IF(豚シート!$G$16&gt;=D64,E64*$AD$26+$AE$26,IF(豚気温!$A$4&lt;200,IF($D64&lt;$AF$30,E64*$AD$30+$AE$30,E64*$AD$31+$AE$31),IF($D64&lt;$AF$34,E64*$AD$34+$AE$34,E64*$AD$35+$AE$35))))</f>
        <v>27.86364887376612</v>
      </c>
      <c r="G64" s="41"/>
      <c r="H64" s="27"/>
      <c r="I64" s="3">
        <f t="shared" ca="1" si="0"/>
        <v>1.3462514716343335</v>
      </c>
      <c r="J64" s="3">
        <f t="shared" ca="1" si="6"/>
        <v>47.904318588093524</v>
      </c>
      <c r="L64" s="4">
        <f t="shared" ca="1" si="1"/>
        <v>1.2011210743027367</v>
      </c>
      <c r="M64" s="3">
        <f t="shared" ca="1" si="7"/>
        <v>48.44552954488919</v>
      </c>
      <c r="O64" s="2">
        <v>50</v>
      </c>
      <c r="P64" s="16">
        <f t="shared" ca="1" si="3"/>
        <v>13.144328409431044</v>
      </c>
      <c r="Q64" s="26">
        <f t="shared" si="4"/>
        <v>46224</v>
      </c>
      <c r="R64" s="14">
        <f t="shared" ca="1" si="5"/>
        <v>3.0871334990834907</v>
      </c>
      <c r="S64" s="55">
        <f ca="1">豚硝化モデル!K64</f>
        <v>52.320295636853366</v>
      </c>
      <c r="T64" s="16"/>
      <c r="U64" s="16"/>
      <c r="V64" s="58"/>
      <c r="W64" s="58"/>
      <c r="X64" s="58"/>
      <c r="Y64" s="16"/>
      <c r="Z64" s="16"/>
      <c r="AA64" s="16"/>
      <c r="AB64" s="16"/>
    </row>
    <row r="65" spans="3:28" ht="13.5">
      <c r="C65" s="2">
        <v>51</v>
      </c>
      <c r="D65" s="26">
        <f>IF(D64&gt;=豚シート!$G$18+30,"",D64+1)</f>
        <v>46225</v>
      </c>
      <c r="E65" s="41">
        <f ca="1">豚気温!A57</f>
        <v>27.7</v>
      </c>
      <c r="F65" s="163">
        <f ca="1">IF(豚シート!$G$13="独自地温",豚気温!A57,IF(豚シート!$G$16&gt;=D65,E65*$AD$26+$AE$26,IF(豚気温!$A$4&lt;200,IF($D65&lt;$AF$30,E65*$AD$30+$AE$30,E65*$AD$31+$AE$31),IF($D65&lt;$AF$34,E65*$AD$34+$AE$34,E65*$AD$35+$AE$35))))</f>
        <v>27.947737377994471</v>
      </c>
      <c r="G65" s="41"/>
      <c r="H65" s="27"/>
      <c r="I65" s="3">
        <f t="shared" ca="1" si="0"/>
        <v>1.3615951304018032</v>
      </c>
      <c r="J65" s="3">
        <f t="shared" ca="1" si="6"/>
        <v>49.250570059727856</v>
      </c>
      <c r="L65" s="4">
        <f t="shared" ca="1" si="1"/>
        <v>1.2095402697403048</v>
      </c>
      <c r="M65" s="3">
        <f t="shared" ca="1" si="7"/>
        <v>49.646650619191924</v>
      </c>
      <c r="O65" s="2">
        <v>51</v>
      </c>
      <c r="P65" s="16">
        <f t="shared" ca="1" si="3"/>
        <v>13.287096746314699</v>
      </c>
      <c r="Q65" s="26">
        <f t="shared" si="4"/>
        <v>46225</v>
      </c>
      <c r="R65" s="14">
        <f t="shared" ca="1" si="5"/>
        <v>3.1206646846772514</v>
      </c>
      <c r="S65" s="55">
        <f ca="1">豚硝化モデル!K65</f>
        <v>53.784137762048303</v>
      </c>
      <c r="T65" s="16"/>
      <c r="U65" s="16"/>
      <c r="V65" s="58"/>
      <c r="W65" s="58"/>
      <c r="X65" s="58"/>
      <c r="Y65" s="16"/>
      <c r="Z65" s="16"/>
      <c r="AA65" s="16"/>
      <c r="AB65" s="16"/>
    </row>
    <row r="66" spans="3:28" ht="13.5">
      <c r="C66" s="2">
        <v>52</v>
      </c>
      <c r="D66" s="26">
        <f>IF(D65&gt;=豚シート!$G$18+30,"",D65+1)</f>
        <v>46226</v>
      </c>
      <c r="E66" s="41">
        <f ca="1">豚気温!A58</f>
        <v>27.9</v>
      </c>
      <c r="F66" s="163">
        <f ca="1">IF(豚シート!$G$13="独自地温",豚気温!A58,IF(豚シート!$G$16&gt;=D66,E66*$AD$26+$AE$26,IF(豚気温!$A$4&lt;200,IF($D66&lt;$AF$30,E66*$AD$30+$AE$30,E66*$AD$31+$AE$31),IF($D66&lt;$AF$34,E66*$AD$34+$AE$34,E66*$AD$35+$AE$35))))</f>
        <v>28.115914386451173</v>
      </c>
      <c r="G66" s="41"/>
      <c r="H66" s="27"/>
      <c r="I66" s="3">
        <f t="shared" ca="1" si="0"/>
        <v>1.3927775965856011</v>
      </c>
      <c r="J66" s="3">
        <f t="shared" ca="1" si="6"/>
        <v>50.612165190129659</v>
      </c>
      <c r="L66" s="4">
        <f t="shared" ca="1" si="1"/>
        <v>1.2265390323940031</v>
      </c>
      <c r="M66" s="3">
        <f t="shared" ca="1" si="7"/>
        <v>50.856190888932225</v>
      </c>
      <c r="O66" s="2">
        <v>52</v>
      </c>
      <c r="P66" s="16">
        <f t="shared" ca="1" si="3"/>
        <v>13.428650589787921</v>
      </c>
      <c r="Q66" s="26">
        <f t="shared" si="4"/>
        <v>46226</v>
      </c>
      <c r="R66" s="14">
        <f t="shared" ca="1" si="5"/>
        <v>3.153910629125555</v>
      </c>
      <c r="S66" s="55">
        <f ca="1">豚硝化モデル!K66</f>
        <v>55.2570235401707</v>
      </c>
      <c r="T66" s="16"/>
      <c r="U66" s="16"/>
      <c r="V66" s="58"/>
      <c r="W66" s="59"/>
      <c r="X66" s="58"/>
      <c r="Y66" s="16"/>
      <c r="Z66" s="16"/>
      <c r="AA66" s="16"/>
      <c r="AB66" s="16"/>
    </row>
    <row r="67" spans="3:28" ht="13.5">
      <c r="C67" s="2">
        <v>53</v>
      </c>
      <c r="D67" s="26">
        <f>IF(D66&gt;=豚シート!$G$18+30,"",D66+1)</f>
        <v>46227</v>
      </c>
      <c r="E67" s="41">
        <f ca="1">豚気温!A59</f>
        <v>28</v>
      </c>
      <c r="F67" s="163">
        <f ca="1">IF(豚シート!$G$13="独自地温",豚気温!A59,IF(豚シート!$G$16&gt;=D67,E67*$AD$26+$AE$26,IF(豚気温!$A$4&lt;200,IF($D67&lt;$AF$30,E67*$AD$30+$AE$30,E67*$AD$31+$AE$31),IF($D67&lt;$AF$34,E67*$AD$34+$AE$34,E67*$AD$35+$AE$35))))</f>
        <v>28.200002890679528</v>
      </c>
      <c r="G67" s="41"/>
      <c r="H67" s="27"/>
      <c r="I67" s="3">
        <f t="shared" ca="1" si="0"/>
        <v>1.4086197173931914</v>
      </c>
      <c r="J67" s="3">
        <f t="shared" ca="1" si="6"/>
        <v>52.004942786715262</v>
      </c>
      <c r="L67" s="4">
        <f t="shared" ca="1" si="1"/>
        <v>1.2351192019963249</v>
      </c>
      <c r="M67" s="3">
        <f t="shared" ca="1" si="7"/>
        <v>52.082729921326226</v>
      </c>
      <c r="O67" s="2">
        <v>53</v>
      </c>
      <c r="P67" s="16">
        <f t="shared" ca="1" si="3"/>
        <v>13.569958958853519</v>
      </c>
      <c r="Q67" s="26">
        <f t="shared" si="4"/>
        <v>46227</v>
      </c>
      <c r="R67" s="14">
        <f t="shared" ca="1" si="5"/>
        <v>3.1870989203987903</v>
      </c>
      <c r="S67" s="55">
        <f ca="1">豚硝化モデル!K67</f>
        <v>56.74814627218111</v>
      </c>
      <c r="T67" s="16"/>
      <c r="U67" s="16"/>
      <c r="V67" s="58"/>
      <c r="W67" s="58"/>
      <c r="X67" s="58"/>
      <c r="Y67" s="16"/>
      <c r="Z67" s="16"/>
      <c r="AA67" s="16"/>
      <c r="AB67" s="16"/>
    </row>
    <row r="68" spans="3:28" ht="13.5">
      <c r="C68" s="2">
        <v>54</v>
      </c>
      <c r="D68" s="26">
        <f>IF(D67&gt;=豚シート!$G$18+30,"",D67+1)</f>
        <v>46228</v>
      </c>
      <c r="E68" s="41">
        <f ca="1">豚気温!A60</f>
        <v>28.1</v>
      </c>
      <c r="F68" s="163">
        <f ca="1">IF(豚シート!$G$13="独自地温",豚気温!A60,IF(豚シート!$G$16&gt;=D68,E68*$AD$26+$AE$26,IF(豚気温!$A$4&lt;200,IF($D68&lt;$AF$30,E68*$AD$30+$AE$30,E68*$AD$31+$AE$31),IF($D68&lt;$AF$34,E68*$AD$34+$AE$34,E68*$AD$35+$AE$35))))</f>
        <v>28.284091394907882</v>
      </c>
      <c r="G68" s="41"/>
      <c r="H68" s="27"/>
      <c r="I68" s="3">
        <f t="shared" ca="1" si="0"/>
        <v>1.4246313313057586</v>
      </c>
      <c r="J68" s="3">
        <f t="shared" ca="1" si="6"/>
        <v>53.413562504108455</v>
      </c>
      <c r="L68" s="4">
        <f t="shared" ca="1" si="1"/>
        <v>1.2437536344879689</v>
      </c>
      <c r="M68" s="3">
        <f t="shared" ca="1" si="7"/>
        <v>53.317849123322553</v>
      </c>
      <c r="O68" s="2">
        <v>54</v>
      </c>
      <c r="P68" s="16">
        <f t="shared" ca="1" si="3"/>
        <v>13.71001728855828</v>
      </c>
      <c r="Q68" s="26">
        <f t="shared" si="4"/>
        <v>46228</v>
      </c>
      <c r="R68" s="14">
        <f t="shared" ca="1" si="5"/>
        <v>3.2199936220517875</v>
      </c>
      <c r="S68" s="55">
        <f ca="1">豚硝化モデル!K68</f>
        <v>58.248462783835116</v>
      </c>
      <c r="T68" s="16"/>
      <c r="U68" s="16"/>
      <c r="V68" s="58"/>
      <c r="W68" s="58"/>
      <c r="X68" s="58"/>
      <c r="Y68" s="16"/>
      <c r="Z68" s="16"/>
      <c r="AA68" s="16"/>
      <c r="AB68" s="16"/>
    </row>
    <row r="69" spans="3:28" ht="13.5">
      <c r="C69" s="2">
        <v>55</v>
      </c>
      <c r="D69" s="26">
        <f>IF(D68&gt;=豚シート!$G$18+30,"",D68+1)</f>
        <v>46229</v>
      </c>
      <c r="E69" s="41">
        <f ca="1">豚気温!A61</f>
        <v>28.2</v>
      </c>
      <c r="F69" s="163">
        <f ca="1">IF(豚シート!$G$13="独自地温",豚気温!A61,IF(豚シート!$G$16&gt;=D69,E69*$AD$26+$AE$26,IF(豚気温!$A$4&lt;200,IF($D69&lt;$AF$30,E69*$AD$30+$AE$30,E69*$AD$31+$AE$31),IF($D69&lt;$AF$34,E69*$AD$34+$AE$34,E69*$AD$35+$AE$35))))</f>
        <v>26.970023795959776</v>
      </c>
      <c r="G69" s="41"/>
      <c r="H69" s="27"/>
      <c r="I69" s="3">
        <f t="shared" ca="1" si="0"/>
        <v>1.4408141337672586</v>
      </c>
      <c r="J69" s="3">
        <f t="shared" ca="1" si="6"/>
        <v>54.838193835414216</v>
      </c>
      <c r="L69" s="4">
        <f t="shared" ca="1" si="1"/>
        <v>1.2524426347432747</v>
      </c>
      <c r="M69" s="3">
        <f t="shared" ca="1" si="7"/>
        <v>54.561602757810519</v>
      </c>
      <c r="O69" s="2">
        <v>55</v>
      </c>
      <c r="P69" s="16">
        <f t="shared" ca="1" si="3"/>
        <v>13.848820602010894</v>
      </c>
      <c r="Q69" s="26">
        <f t="shared" si="4"/>
        <v>46229</v>
      </c>
      <c r="R69" s="14">
        <f t="shared" ca="1" si="5"/>
        <v>3.2525935651904496</v>
      </c>
      <c r="S69" s="55">
        <f ca="1">豚硝化モデル!K69</f>
        <v>59.758023597660916</v>
      </c>
      <c r="T69" s="16"/>
      <c r="U69" s="16"/>
      <c r="V69" s="58"/>
      <c r="W69" s="58"/>
      <c r="X69" s="58"/>
      <c r="Y69" s="16"/>
      <c r="Z69" s="16"/>
      <c r="AA69" s="16"/>
      <c r="AB69" s="16"/>
    </row>
    <row r="70" spans="3:28" ht="13.5">
      <c r="C70" s="2">
        <v>56</v>
      </c>
      <c r="D70" s="26">
        <f>IF(D69&gt;=豚シート!$G$18+30,"",D69+1)</f>
        <v>46230</v>
      </c>
      <c r="E70" s="41">
        <f ca="1">豚気温!A62</f>
        <v>28.3</v>
      </c>
      <c r="F70" s="163">
        <f ca="1">IF(豚シート!$G$13="独自地温",豚気温!A62,IF(豚シート!$G$16&gt;=D70,E70*$AD$26+$AE$26,IF(豚気温!$A$4&lt;200,IF($D70&lt;$AF$30,E70*$AD$30+$AE$30,E70*$AD$31+$AE$31),IF($D70&lt;$AF$34,E70*$AD$34+$AE$34,E70*$AD$35+$AE$35))))</f>
        <v>27.044887083094132</v>
      </c>
      <c r="G70" s="41"/>
      <c r="H70" s="27"/>
      <c r="I70" s="3">
        <f t="shared" ca="1" si="0"/>
        <v>1.4571698359597889</v>
      </c>
      <c r="J70" s="3">
        <f t="shared" ca="1" si="6"/>
        <v>56.279007969181478</v>
      </c>
      <c r="L70" s="4">
        <f t="shared" ca="1" si="1"/>
        <v>1.261186509119816</v>
      </c>
      <c r="M70" s="3">
        <f t="shared" ca="1" si="7"/>
        <v>55.814045392553794</v>
      </c>
      <c r="O70" s="2">
        <v>56</v>
      </c>
      <c r="P70" s="16">
        <f t="shared" ca="1" si="3"/>
        <v>13.986364159765367</v>
      </c>
      <c r="Q70" s="26">
        <f t="shared" si="4"/>
        <v>46230</v>
      </c>
      <c r="R70" s="14">
        <f t="shared" ca="1" si="5"/>
        <v>3.2848976366881075</v>
      </c>
      <c r="S70" s="55">
        <f ca="1">豚硝化モデル!K70</f>
        <v>61.276879477942479</v>
      </c>
      <c r="T70" s="16"/>
      <c r="U70" s="16"/>
      <c r="V70" s="58"/>
      <c r="W70" s="58"/>
      <c r="X70" s="58"/>
      <c r="Y70" s="16"/>
      <c r="Z70" s="16"/>
      <c r="AA70" s="16"/>
      <c r="AB70" s="16"/>
    </row>
    <row r="71" spans="3:28" ht="13.5">
      <c r="C71" s="2">
        <v>57</v>
      </c>
      <c r="D71" s="26">
        <f>IF(D70&gt;=豚シート!$G$18+30,"",D70+1)</f>
        <v>46231</v>
      </c>
      <c r="E71" s="41">
        <f ca="1">豚気温!A63</f>
        <v>28.4</v>
      </c>
      <c r="F71" s="163">
        <f ca="1">IF(豚シート!$G$13="独自地温",豚気温!A63,IF(豚シート!$G$16&gt;=D71,E71*$AD$26+$AE$26,IF(豚気温!$A$4&lt;200,IF($D71&lt;$AF$30,E71*$AD$30+$AE$30,E71*$AD$31+$AE$31),IF($D71&lt;$AF$34,E71*$AD$34+$AE$34,E71*$AD$35+$AE$35))))</f>
        <v>27.119750370228481</v>
      </c>
      <c r="G71" s="41"/>
      <c r="H71" s="27"/>
      <c r="I71" s="3">
        <f t="shared" ca="1" si="0"/>
        <v>1.4737001649378565</v>
      </c>
      <c r="J71" s="3">
        <f t="shared" ca="1" si="6"/>
        <v>57.736177805141267</v>
      </c>
      <c r="L71" s="4">
        <f t="shared" ca="1" si="1"/>
        <v>1.2699855654643935</v>
      </c>
      <c r="M71" s="3">
        <f t="shared" ca="1" si="7"/>
        <v>57.075231901673611</v>
      </c>
      <c r="O71" s="2">
        <v>57</v>
      </c>
      <c r="P71" s="16">
        <f t="shared" ca="1" si="3"/>
        <v>14.122643461401911</v>
      </c>
      <c r="Q71" s="26">
        <f t="shared" si="4"/>
        <v>46231</v>
      </c>
      <c r="R71" s="14">
        <f t="shared" ca="1" si="5"/>
        <v>3.3169047795568156</v>
      </c>
      <c r="S71" s="55">
        <f ca="1">豚硝化モデル!K71</f>
        <v>62.805081431690752</v>
      </c>
      <c r="T71" s="16"/>
      <c r="U71" s="16"/>
      <c r="V71" s="58"/>
      <c r="W71" s="58"/>
      <c r="X71" s="58"/>
      <c r="Y71" s="16"/>
      <c r="Z71" s="16"/>
      <c r="AA71" s="16"/>
      <c r="AB71" s="16"/>
    </row>
    <row r="72" spans="3:28" ht="13.5">
      <c r="C72" s="2">
        <v>58</v>
      </c>
      <c r="D72" s="26">
        <f>IF(D71&gt;=豚シート!$G$18+30,"",D71+1)</f>
        <v>46232</v>
      </c>
      <c r="E72" s="41">
        <f ca="1">豚気温!A64</f>
        <v>28.5</v>
      </c>
      <c r="F72" s="163">
        <f ca="1">IF(豚シート!$G$13="独自地温",豚気温!A64,IF(豚シート!$G$16&gt;=D72,E72*$AD$26+$AE$26,IF(豚気温!$A$4&lt;200,IF($D72&lt;$AF$30,E72*$AD$30+$AE$30,E72*$AD$31+$AE$31),IF($D72&lt;$AF$34,E72*$AD$34+$AE$34,E72*$AD$35+$AE$35))))</f>
        <v>27.194613657362837</v>
      </c>
      <c r="G72" s="41"/>
      <c r="H72" s="27"/>
      <c r="I72" s="3">
        <f t="shared" ca="1" si="0"/>
        <v>1.4904068637636954</v>
      </c>
      <c r="J72" s="3">
        <f t="shared" ca="1" si="6"/>
        <v>59.209877970079127</v>
      </c>
      <c r="L72" s="4">
        <f t="shared" ca="1" si="1"/>
        <v>1.278840113119047</v>
      </c>
      <c r="M72" s="3">
        <f t="shared" ca="1" si="7"/>
        <v>58.345217467138006</v>
      </c>
      <c r="O72" s="2">
        <v>58</v>
      </c>
      <c r="P72" s="16">
        <f t="shared" ca="1" si="3"/>
        <v>14.257654247019005</v>
      </c>
      <c r="Q72" s="26">
        <f t="shared" si="4"/>
        <v>46232</v>
      </c>
      <c r="R72" s="14">
        <f t="shared" ca="1" si="5"/>
        <v>3.3486139932977825</v>
      </c>
      <c r="S72" s="55">
        <f ca="1">豚硝化モデル!K72</f>
        <v>64.342680709617923</v>
      </c>
      <c r="T72" s="16"/>
      <c r="U72" s="16"/>
      <c r="V72" s="58"/>
      <c r="W72" s="58"/>
      <c r="X72" s="58"/>
      <c r="Y72" s="16"/>
      <c r="Z72" s="16"/>
      <c r="AA72" s="16"/>
      <c r="AB72" s="16"/>
    </row>
    <row r="73" spans="3:28" ht="13.5">
      <c r="C73" s="2">
        <v>59</v>
      </c>
      <c r="D73" s="26">
        <f>IF(D72&gt;=豚シート!$G$18+30,"",D72+1)</f>
        <v>46233</v>
      </c>
      <c r="E73" s="41">
        <f ca="1">豚気温!A65</f>
        <v>28.6</v>
      </c>
      <c r="F73" s="163">
        <f ca="1">IF(豚シート!$G$13="独自地温",豚気温!A65,IF(豚シート!$G$16&gt;=D73,E73*$AD$26+$AE$26,IF(豚気温!$A$4&lt;200,IF($D73&lt;$AF$30,E73*$AD$30+$AE$30,E73*$AD$31+$AE$31),IF($D73&lt;$AF$34,E73*$AD$34+$AE$34,E73*$AD$35+$AE$35))))</f>
        <v>27.269476944497193</v>
      </c>
      <c r="G73" s="41"/>
      <c r="H73" s="27"/>
      <c r="I73" s="3">
        <f t="shared" ca="1" si="0"/>
        <v>1.5072916916436219</v>
      </c>
      <c r="J73" s="3">
        <f t="shared" ca="1" si="6"/>
        <v>60.700284833842822</v>
      </c>
      <c r="L73" s="4">
        <f t="shared" ca="1" si="1"/>
        <v>1.2877504629270853</v>
      </c>
      <c r="M73" s="3">
        <f t="shared" ca="1" si="7"/>
        <v>59.624057580257052</v>
      </c>
      <c r="O73" s="2">
        <v>59</v>
      </c>
      <c r="P73" s="16">
        <f t="shared" ca="1" si="3"/>
        <v>14.391392498635307</v>
      </c>
      <c r="Q73" s="26">
        <f t="shared" si="4"/>
        <v>46233</v>
      </c>
      <c r="R73" s="14">
        <f t="shared" ca="1" si="5"/>
        <v>3.38002433423063</v>
      </c>
      <c r="S73" s="55">
        <f ca="1">豚硝化モデル!K73</f>
        <v>65.889728807114778</v>
      </c>
      <c r="T73" s="16"/>
      <c r="U73" s="16"/>
      <c r="V73" s="58"/>
      <c r="W73" s="58"/>
      <c r="X73" s="58"/>
      <c r="Y73" s="16"/>
      <c r="Z73" s="16"/>
      <c r="AA73" s="16"/>
      <c r="AB73" s="16"/>
    </row>
    <row r="74" spans="3:28" ht="13.5">
      <c r="C74" s="2">
        <v>60</v>
      </c>
      <c r="D74" s="26">
        <f>IF(D73&gt;=豚シート!$G$18+30,"",D73+1)</f>
        <v>46234</v>
      </c>
      <c r="E74" s="41">
        <f ca="1">豚気温!A66</f>
        <v>28.7</v>
      </c>
      <c r="F74" s="163">
        <f ca="1">IF(豚シート!$G$13="独自地温",豚気温!A66,IF(豚シート!$G$16&gt;=D74,E74*$AD$26+$AE$26,IF(豚気温!$A$4&lt;200,IF($D74&lt;$AF$30,E74*$AD$30+$AE$30,E74*$AD$31+$AE$31),IF($D74&lt;$AF$34,E74*$AD$34+$AE$34,E74*$AD$35+$AE$35))))</f>
        <v>27.344340231631541</v>
      </c>
      <c r="G74" s="41"/>
      <c r="H74" s="27"/>
      <c r="I74" s="3">
        <f t="shared" ca="1" si="0"/>
        <v>1.5243564240654492</v>
      </c>
      <c r="J74" s="3">
        <f t="shared" ca="1" si="6"/>
        <v>62.207576525486445</v>
      </c>
      <c r="L74" s="4">
        <f t="shared" ca="1" si="1"/>
        <v>1.2967169272391357</v>
      </c>
      <c r="M74" s="3">
        <f t="shared" ca="1" si="7"/>
        <v>60.911808043184138</v>
      </c>
      <c r="O74" s="2">
        <v>60</v>
      </c>
      <c r="P74" s="16">
        <f t="shared" ca="1" si="3"/>
        <v>14.523854441499912</v>
      </c>
      <c r="Q74" s="26">
        <f t="shared" si="4"/>
        <v>46234</v>
      </c>
      <c r="R74" s="14">
        <f t="shared" ca="1" si="5"/>
        <v>3.411134915801127</v>
      </c>
      <c r="S74" s="55">
        <f ca="1">豚硝化モデル!K74</f>
        <v>67.446277465231091</v>
      </c>
      <c r="T74" s="16"/>
      <c r="U74" s="16"/>
      <c r="V74" s="58"/>
      <c r="W74" s="58"/>
      <c r="X74" s="58"/>
      <c r="Y74" s="16"/>
      <c r="Z74" s="16"/>
      <c r="AA74" s="16"/>
      <c r="AB74" s="16"/>
    </row>
    <row r="75" spans="3:28" ht="13.5">
      <c r="C75" s="2">
        <v>61</v>
      </c>
      <c r="D75" s="26">
        <f>IF(D74&gt;=豚シート!$G$18+30,"",D74+1)</f>
        <v>46235</v>
      </c>
      <c r="E75" s="41">
        <f ca="1">豚気温!A67</f>
        <v>28.7</v>
      </c>
      <c r="F75" s="163">
        <f ca="1">IF(豚シート!$G$13="独自地温",豚気温!A67,IF(豚シート!$G$16&gt;=D75,E75*$AD$26+$AE$26,IF(豚気温!$A$4&lt;200,IF($D75&lt;$AF$30,E75*$AD$30+$AE$30,E75*$AD$31+$AE$31),IF($D75&lt;$AF$34,E75*$AD$34+$AE$34,E75*$AD$35+$AE$35))))</f>
        <v>27.344340231631541</v>
      </c>
      <c r="G75" s="41"/>
      <c r="H75" s="27"/>
      <c r="I75" s="3">
        <f t="shared" ca="1" si="0"/>
        <v>1.5243564240654492</v>
      </c>
      <c r="J75" s="3">
        <f t="shared" ca="1" si="6"/>
        <v>63.731932949551897</v>
      </c>
      <c r="L75" s="4">
        <f t="shared" ca="1" si="1"/>
        <v>1.2967169272391357</v>
      </c>
      <c r="M75" s="3">
        <f t="shared" ca="1" si="7"/>
        <v>62.208524970423277</v>
      </c>
      <c r="O75" s="2">
        <v>61</v>
      </c>
      <c r="P75" s="16">
        <f t="shared" ca="1" si="3"/>
        <v>14.655036545309645</v>
      </c>
      <c r="Q75" s="26">
        <f t="shared" si="4"/>
        <v>46235</v>
      </c>
      <c r="R75" s="14">
        <f t="shared" ca="1" si="5"/>
        <v>3.4419449088670873</v>
      </c>
      <c r="S75" s="55">
        <f ca="1">豚硝化モデル!K75</f>
        <v>69.012378671659121</v>
      </c>
      <c r="T75" s="16"/>
      <c r="U75" s="16"/>
      <c r="V75" s="58"/>
      <c r="W75" s="58"/>
      <c r="X75" s="58"/>
      <c r="Y75" s="16"/>
      <c r="Z75" s="16"/>
      <c r="AA75" s="16"/>
      <c r="AB75" s="16"/>
    </row>
    <row r="76" spans="3:28" ht="13.5">
      <c r="C76" s="2">
        <v>62</v>
      </c>
      <c r="D76" s="26">
        <f>IF(D75&gt;=豚シート!$G$18+30,"",D75+1)</f>
        <v>46236</v>
      </c>
      <c r="E76" s="41">
        <f ca="1">豚気温!A68</f>
        <v>28.8</v>
      </c>
      <c r="F76" s="163">
        <f ca="1">IF(豚シート!$G$13="独自地温",豚気温!A68,IF(豚シート!$G$16&gt;=D76,E76*$AD$26+$AE$26,IF(豚気温!$A$4&lt;200,IF($D76&lt;$AF$30,E76*$AD$30+$AE$30,E76*$AD$31+$AE$31),IF($D76&lt;$AF$34,E76*$AD$34+$AE$34,E76*$AD$35+$AE$35))))</f>
        <v>27.419203518765897</v>
      </c>
      <c r="G76" s="41"/>
      <c r="H76" s="27"/>
      <c r="I76" s="3">
        <f t="shared" ca="1" si="0"/>
        <v>1.5416028529369628</v>
      </c>
      <c r="J76" s="3">
        <f t="shared" ca="1" si="6"/>
        <v>65.256289373617349</v>
      </c>
      <c r="L76" s="4">
        <f t="shared" ca="1" si="1"/>
        <v>1.3057398199192132</v>
      </c>
      <c r="M76" s="3">
        <f t="shared" ca="1" si="7"/>
        <v>63.505241897662415</v>
      </c>
      <c r="O76" s="2">
        <v>62</v>
      </c>
      <c r="P76" s="16">
        <f t="shared" ca="1" si="3"/>
        <v>14.784045377394614</v>
      </c>
      <c r="Q76" s="26">
        <f t="shared" si="4"/>
        <v>46236</v>
      </c>
      <c r="R76" s="14">
        <f t="shared" ca="1" si="5"/>
        <v>3.47224447798934</v>
      </c>
      <c r="S76" s="55">
        <f ca="1">豚硝化モデル!K76</f>
        <v>70.578479878087165</v>
      </c>
      <c r="T76" s="16"/>
      <c r="U76" s="16"/>
      <c r="V76" s="58"/>
      <c r="W76" s="58"/>
      <c r="X76" s="58"/>
      <c r="Y76" s="16"/>
      <c r="Z76" s="16"/>
      <c r="AA76" s="16"/>
      <c r="AB76" s="16"/>
    </row>
    <row r="77" spans="3:28" ht="13.5">
      <c r="C77" s="2">
        <v>63</v>
      </c>
      <c r="D77" s="26">
        <f>IF(D76&gt;=豚シート!$G$18+30,"",D76+1)</f>
        <v>46237</v>
      </c>
      <c r="E77" s="41">
        <f ca="1">豚気温!A69</f>
        <v>28.8</v>
      </c>
      <c r="F77" s="163">
        <f ca="1">IF(豚シート!$G$13="独自地温",豚気温!A69,IF(豚シート!$G$16&gt;=D77,E77*$AD$26+$AE$26,IF(豚気温!$A$4&lt;200,IF($D77&lt;$AF$30,E77*$AD$30+$AE$30,E77*$AD$31+$AE$31),IF($D77&lt;$AF$34,E77*$AD$34+$AE$34,E77*$AD$35+$AE$35))))</f>
        <v>27.419203518765897</v>
      </c>
      <c r="G77" s="41"/>
      <c r="H77" s="27"/>
      <c r="I77" s="3">
        <f t="shared" ca="1" si="0"/>
        <v>1.5416028529369628</v>
      </c>
      <c r="J77" s="3">
        <f t="shared" ca="1" si="6"/>
        <v>66.79789222655431</v>
      </c>
      <c r="L77" s="4">
        <f t="shared" ca="1" si="1"/>
        <v>1.3057398199192132</v>
      </c>
      <c r="M77" s="3">
        <f t="shared" ca="1" si="7"/>
        <v>64.810981717581626</v>
      </c>
      <c r="O77" s="2">
        <v>63</v>
      </c>
      <c r="P77" s="16">
        <f t="shared" ca="1" si="3"/>
        <v>14.911792342987047</v>
      </c>
      <c r="Q77" s="26">
        <f t="shared" si="4"/>
        <v>46237</v>
      </c>
      <c r="R77" s="14">
        <f t="shared" ca="1" si="5"/>
        <v>3.5022476797203392</v>
      </c>
      <c r="S77" s="55">
        <f ca="1">豚硝化モデル!K77</f>
        <v>72.154185868148332</v>
      </c>
      <c r="T77" s="16"/>
      <c r="U77" s="16"/>
      <c r="V77" s="58"/>
      <c r="W77" s="58"/>
      <c r="X77" s="58"/>
      <c r="Y77" s="16"/>
      <c r="Z77" s="16"/>
      <c r="AA77" s="16"/>
      <c r="AB77" s="16"/>
    </row>
    <row r="78" spans="3:28" ht="13.5">
      <c r="C78" s="2">
        <v>64</v>
      </c>
      <c r="D78" s="26">
        <f>IF(D77&gt;=豚シート!$G$18+30,"",D77+1)</f>
        <v>46238</v>
      </c>
      <c r="E78" s="41">
        <f ca="1">豚気温!A70</f>
        <v>28.8</v>
      </c>
      <c r="F78" s="163">
        <f ca="1">IF(豚シート!$G$13="独自地温",豚気温!A70,IF(豚シート!$G$16&gt;=D78,E78*$AD$26+$AE$26,IF(豚気温!$A$4&lt;200,IF($D78&lt;$AF$30,E78*$AD$30+$AE$30,E78*$AD$31+$AE$31),IF($D78&lt;$AF$34,E78*$AD$34+$AE$34,E78*$AD$35+$AE$35))))</f>
        <v>27.419203518765897</v>
      </c>
      <c r="G78" s="41"/>
      <c r="H78" s="27"/>
      <c r="I78" s="3">
        <f t="shared" ref="I78:I141" ca="1" si="8">EXP($B$3*(E78-25)/(1.987*(273+E78)*298))</f>
        <v>1.5416028529369628</v>
      </c>
      <c r="J78" s="3">
        <f t="shared" ca="1" si="6"/>
        <v>68.339495079491272</v>
      </c>
      <c r="L78" s="4">
        <f t="shared" ref="L78:L141" ca="1" si="9">EXP($B$4*(E78-25)/(1.987*(273+E78)*298))</f>
        <v>1.3057398199192132</v>
      </c>
      <c r="M78" s="3">
        <f t="shared" ca="1" si="7"/>
        <v>66.116721537500837</v>
      </c>
      <c r="O78" s="2">
        <v>64</v>
      </c>
      <c r="P78" s="16">
        <f t="shared" ca="1" si="3"/>
        <v>15.037408343521475</v>
      </c>
      <c r="Q78" s="26">
        <f t="shared" si="4"/>
        <v>46238</v>
      </c>
      <c r="R78" s="14">
        <f t="shared" ca="1" si="5"/>
        <v>3.531750393833331</v>
      </c>
      <c r="S78" s="55">
        <f ca="1">豚硝化モデル!K78</f>
        <v>73.729891858209498</v>
      </c>
      <c r="T78" s="16"/>
      <c r="U78" s="16"/>
      <c r="V78" s="58"/>
      <c r="W78" s="58"/>
      <c r="X78" s="58"/>
      <c r="Y78" s="16"/>
      <c r="Z78" s="16"/>
      <c r="AA78" s="16"/>
      <c r="AB78" s="16"/>
    </row>
    <row r="79" spans="3:28" ht="13.5">
      <c r="C79" s="2">
        <v>65</v>
      </c>
      <c r="D79" s="26">
        <f>IF(D78&gt;=豚シート!$G$18+30,"",D78+1)</f>
        <v>46239</v>
      </c>
      <c r="E79" s="41">
        <f ca="1">豚気温!A71</f>
        <v>28.9</v>
      </c>
      <c r="F79" s="163">
        <f ca="1">IF(豚シート!$G$13="独自地温",豚気温!A71,IF(豚シート!$G$16&gt;=D79,E79*$AD$26+$AE$26,IF(豚気温!$A$4&lt;200,IF($D79&lt;$AF$30,E79*$AD$30+$AE$30,E79*$AD$31+$AE$31),IF($D79&lt;$AF$34,E79*$AD$34+$AE$34,E79*$AD$35+$AE$35))))</f>
        <v>27.494066805900253</v>
      </c>
      <c r="G79" s="41"/>
      <c r="H79" s="27"/>
      <c r="I79" s="3">
        <f t="shared" ca="1" si="8"/>
        <v>1.5590327867254599</v>
      </c>
      <c r="J79" s="3">
        <f t="shared" ca="1" si="6"/>
        <v>69.881097932428233</v>
      </c>
      <c r="L79" s="4">
        <f t="shared" ca="1" si="9"/>
        <v>1.3148194563508038</v>
      </c>
      <c r="M79" s="3">
        <f t="shared" ca="1" si="7"/>
        <v>67.422461357420048</v>
      </c>
      <c r="O79" s="2">
        <v>65</v>
      </c>
      <c r="P79" s="16">
        <f t="shared" ref="P79:P142" ca="1" si="10">$B$5*(1-EXP(-$B$7*J79))+$B$6*(1-EXP(-$B$8*M79))+$P$6</f>
        <v>15.160928925925051</v>
      </c>
      <c r="Q79" s="26">
        <f t="shared" ref="Q79:Q142" si="11">D79</f>
        <v>46239</v>
      </c>
      <c r="R79" s="14">
        <f t="shared" ref="R79:R142" ca="1" si="12">$H$5/1000*$P79</f>
        <v>3.5607609690325006</v>
      </c>
      <c r="S79" s="55">
        <f ca="1">豚硝化モデル!K79</f>
        <v>75.305597848270651</v>
      </c>
      <c r="T79" s="16"/>
      <c r="U79" s="16"/>
      <c r="V79" s="58"/>
      <c r="W79" s="58"/>
      <c r="X79" s="58"/>
      <c r="Y79" s="16"/>
      <c r="Z79" s="16"/>
      <c r="AA79" s="16"/>
      <c r="AB79" s="16"/>
    </row>
    <row r="80" spans="3:28" ht="13.5">
      <c r="C80" s="2">
        <v>66</v>
      </c>
      <c r="D80" s="26">
        <f>IF(D79&gt;=豚シート!$G$18+30,"",D79+1)</f>
        <v>46240</v>
      </c>
      <c r="E80" s="41">
        <f ca="1">豚気温!A72</f>
        <v>28.8</v>
      </c>
      <c r="F80" s="163">
        <f ca="1">IF(豚シート!$G$13="独自地温",豚気温!A72,IF(豚シート!$G$16&gt;=D80,E80*$AD$26+$AE$26,IF(豚気温!$A$4&lt;200,IF($D80&lt;$AF$30,E80*$AD$30+$AE$30,E80*$AD$31+$AE$31),IF($D80&lt;$AF$34,E80*$AD$34+$AE$34,E80*$AD$35+$AE$35))))</f>
        <v>27.419203518765897</v>
      </c>
      <c r="G80" s="41"/>
      <c r="H80" s="27"/>
      <c r="I80" s="3">
        <f t="shared" ca="1" si="8"/>
        <v>1.5416028529369628</v>
      </c>
      <c r="J80" s="3">
        <f t="shared" ref="J80:J143" ca="1" si="13">J79+I79</f>
        <v>71.440130719153686</v>
      </c>
      <c r="L80" s="4">
        <f t="shared" ca="1" si="9"/>
        <v>1.3057398199192132</v>
      </c>
      <c r="M80" s="3">
        <f t="shared" ref="M80:M143" ca="1" si="14">M79+L79</f>
        <v>68.737280813770852</v>
      </c>
      <c r="O80" s="2">
        <v>66</v>
      </c>
      <c r="P80" s="16">
        <f t="shared" ca="1" si="10"/>
        <v>15.283226500499181</v>
      </c>
      <c r="Q80" s="26">
        <f t="shared" si="11"/>
        <v>46240</v>
      </c>
      <c r="R80" s="14">
        <f t="shared" ca="1" si="12"/>
        <v>3.5894843033531472</v>
      </c>
      <c r="S80" s="55">
        <f ca="1">豚硝化モデル!K80</f>
        <v>76.890961105905134</v>
      </c>
      <c r="T80" s="16"/>
      <c r="U80" s="16"/>
      <c r="V80" s="58"/>
      <c r="W80" s="58"/>
      <c r="X80" s="58"/>
      <c r="Y80" s="16"/>
      <c r="Z80" s="16"/>
      <c r="AA80" s="16"/>
      <c r="AB80" s="16"/>
    </row>
    <row r="81" spans="3:28" ht="13.5">
      <c r="C81" s="2">
        <v>67</v>
      </c>
      <c r="D81" s="26">
        <f>IF(D80&gt;=豚シート!$G$18+30,"",D80+1)</f>
        <v>46241</v>
      </c>
      <c r="E81" s="41">
        <f ca="1">豚気温!A73</f>
        <v>28.8</v>
      </c>
      <c r="F81" s="163">
        <f ca="1">IF(豚シート!$G$13="独自地温",豚気温!A73,IF(豚シート!$G$16&gt;=D81,E81*$AD$26+$AE$26,IF(豚気温!$A$4&lt;200,IF($D81&lt;$AF$30,E81*$AD$30+$AE$30,E81*$AD$31+$AE$31),IF($D81&lt;$AF$34,E81*$AD$34+$AE$34,E81*$AD$35+$AE$35))))</f>
        <v>27.419203518765897</v>
      </c>
      <c r="G81" s="41"/>
      <c r="H81" s="27"/>
      <c r="I81" s="3">
        <f t="shared" ca="1" si="8"/>
        <v>1.5416028529369628</v>
      </c>
      <c r="J81" s="3">
        <f t="shared" ca="1" si="13"/>
        <v>72.981733572090647</v>
      </c>
      <c r="L81" s="4">
        <f t="shared" ca="1" si="9"/>
        <v>1.3057398199192132</v>
      </c>
      <c r="M81" s="3">
        <f t="shared" ca="1" si="14"/>
        <v>70.043020633690062</v>
      </c>
      <c r="O81" s="2">
        <v>67</v>
      </c>
      <c r="P81" s="16">
        <f t="shared" ca="1" si="10"/>
        <v>15.402646555733972</v>
      </c>
      <c r="Q81" s="26">
        <f t="shared" si="11"/>
        <v>46241</v>
      </c>
      <c r="R81" s="14">
        <f t="shared" ca="1" si="12"/>
        <v>3.617531811106621</v>
      </c>
      <c r="S81" s="55">
        <f ca="1">豚硝化モデル!K81</f>
        <v>78.466667095966301</v>
      </c>
      <c r="T81" s="16"/>
      <c r="U81" s="16"/>
      <c r="V81" s="58"/>
      <c r="W81" s="58"/>
      <c r="X81" s="58"/>
      <c r="Y81" s="16"/>
      <c r="Z81" s="16"/>
      <c r="AA81" s="16"/>
      <c r="AB81" s="16"/>
    </row>
    <row r="82" spans="3:28" ht="13.5">
      <c r="C82" s="2">
        <v>68</v>
      </c>
      <c r="D82" s="26">
        <f>IF(D81&gt;=豚シート!$G$18+30,"",D81+1)</f>
        <v>46242</v>
      </c>
      <c r="E82" s="41">
        <f ca="1">豚気温!A74</f>
        <v>28.8</v>
      </c>
      <c r="F82" s="163">
        <f ca="1">IF(豚シート!$G$13="独自地温",豚気温!A74,IF(豚シート!$G$16&gt;=D82,E82*$AD$26+$AE$26,IF(豚気温!$A$4&lt;200,IF($D82&lt;$AF$30,E82*$AD$30+$AE$30,E82*$AD$31+$AE$31),IF($D82&lt;$AF$34,E82*$AD$34+$AE$34,E82*$AD$35+$AE$35))))</f>
        <v>27.419203518765897</v>
      </c>
      <c r="G82" s="41"/>
      <c r="H82" s="27"/>
      <c r="I82" s="3">
        <f t="shared" ca="1" si="8"/>
        <v>1.5416028529369628</v>
      </c>
      <c r="J82" s="3">
        <f t="shared" ca="1" si="13"/>
        <v>74.523336425027608</v>
      </c>
      <c r="L82" s="4">
        <f t="shared" ca="1" si="9"/>
        <v>1.3057398199192132</v>
      </c>
      <c r="M82" s="3">
        <f t="shared" ca="1" si="14"/>
        <v>71.348760453609273</v>
      </c>
      <c r="O82" s="2">
        <v>68</v>
      </c>
      <c r="P82" s="16">
        <f t="shared" ca="1" si="10"/>
        <v>15.52007454827084</v>
      </c>
      <c r="Q82" s="26">
        <f t="shared" si="11"/>
        <v>46242</v>
      </c>
      <c r="R82" s="14">
        <f t="shared" ca="1" si="12"/>
        <v>3.6451114544477434</v>
      </c>
      <c r="S82" s="55">
        <f ca="1">豚硝化モデル!K82</f>
        <v>80.042373086027467</v>
      </c>
      <c r="T82" s="16"/>
      <c r="U82" s="16"/>
      <c r="V82" s="58"/>
      <c r="W82" s="58"/>
      <c r="X82" s="58"/>
      <c r="Y82" s="16"/>
      <c r="Z82" s="16"/>
      <c r="AA82" s="16"/>
      <c r="AB82" s="16"/>
    </row>
    <row r="83" spans="3:28" ht="13.5">
      <c r="C83" s="2">
        <v>69</v>
      </c>
      <c r="D83" s="26">
        <f>IF(D82&gt;=豚シート!$G$18+30,"",D82+1)</f>
        <v>46243</v>
      </c>
      <c r="E83" s="41">
        <f ca="1">豚気温!A75</f>
        <v>28.8</v>
      </c>
      <c r="F83" s="163">
        <f ca="1">IF(豚シート!$G$13="独自地温",豚気温!A75,IF(豚シート!$G$16&gt;=D83,E83*$AD$26+$AE$26,IF(豚気温!$A$4&lt;200,IF($D83&lt;$AF$30,E83*$AD$30+$AE$30,E83*$AD$31+$AE$31),IF($D83&lt;$AF$34,E83*$AD$34+$AE$34,E83*$AD$35+$AE$35))))</f>
        <v>27.419203518765897</v>
      </c>
      <c r="G83" s="41"/>
      <c r="H83" s="27"/>
      <c r="I83" s="3">
        <f t="shared" ca="1" si="8"/>
        <v>1.5416028529369628</v>
      </c>
      <c r="J83" s="3">
        <f t="shared" ca="1" si="13"/>
        <v>76.064939277964569</v>
      </c>
      <c r="L83" s="4">
        <f t="shared" ca="1" si="9"/>
        <v>1.3057398199192132</v>
      </c>
      <c r="M83" s="3">
        <f t="shared" ca="1" si="14"/>
        <v>72.654500273528484</v>
      </c>
      <c r="O83" s="2">
        <v>69</v>
      </c>
      <c r="P83" s="16">
        <f t="shared" ca="1" si="10"/>
        <v>15.635543707987166</v>
      </c>
      <c r="Q83" s="26">
        <f t="shared" si="11"/>
        <v>46243</v>
      </c>
      <c r="R83" s="14">
        <f t="shared" ca="1" si="12"/>
        <v>3.6722310378884258</v>
      </c>
      <c r="S83" s="55">
        <f ca="1">豚硝化モデル!K83</f>
        <v>81.618079076088634</v>
      </c>
      <c r="T83" s="16"/>
      <c r="U83" s="16"/>
      <c r="V83" s="58"/>
      <c r="W83" s="58"/>
      <c r="X83" s="58"/>
      <c r="Y83" s="16"/>
      <c r="Z83" s="16"/>
      <c r="AA83" s="16"/>
      <c r="AB83" s="16"/>
    </row>
    <row r="84" spans="3:28" ht="13.5">
      <c r="C84" s="2">
        <v>70</v>
      </c>
      <c r="D84" s="26">
        <f>IF(D83&gt;=豚シート!$G$18+30,"",D83+1)</f>
        <v>46244</v>
      </c>
      <c r="E84" s="41">
        <f ca="1">豚気温!A76</f>
        <v>28.7</v>
      </c>
      <c r="F84" s="163">
        <f ca="1">IF(豚シート!$G$13="独自地温",豚気温!A76,IF(豚シート!$G$16&gt;=D84,E84*$AD$26+$AE$26,IF(豚気温!$A$4&lt;200,IF($D84&lt;$AF$30,E84*$AD$30+$AE$30,E84*$AD$31+$AE$31),IF($D84&lt;$AF$34,E84*$AD$34+$AE$34,E84*$AD$35+$AE$35))))</f>
        <v>27.344340231631541</v>
      </c>
      <c r="G84" s="41"/>
      <c r="H84" s="27"/>
      <c r="I84" s="3">
        <f t="shared" ca="1" si="8"/>
        <v>1.5243564240654492</v>
      </c>
      <c r="J84" s="3">
        <f t="shared" ca="1" si="13"/>
        <v>77.606542130901531</v>
      </c>
      <c r="L84" s="4">
        <f t="shared" ca="1" si="9"/>
        <v>1.2967169272391357</v>
      </c>
      <c r="M84" s="3">
        <f t="shared" ca="1" si="14"/>
        <v>73.960240093447695</v>
      </c>
      <c r="O84" s="2">
        <v>70</v>
      </c>
      <c r="P84" s="16">
        <f t="shared" ca="1" si="10"/>
        <v>15.749086710448086</v>
      </c>
      <c r="Q84" s="26">
        <f t="shared" si="11"/>
        <v>46244</v>
      </c>
      <c r="R84" s="14">
        <f t="shared" ca="1" si="12"/>
        <v>3.6988982357524205</v>
      </c>
      <c r="S84" s="55">
        <f ca="1">豚硝化モデル!K84</f>
        <v>83.1937850661498</v>
      </c>
      <c r="V84" s="58"/>
      <c r="W84" s="58"/>
      <c r="X84" s="58"/>
      <c r="Y84" s="16"/>
      <c r="Z84" s="16"/>
      <c r="AA84" s="16"/>
    </row>
    <row r="85" spans="3:28" ht="13.5">
      <c r="C85" s="2">
        <v>71</v>
      </c>
      <c r="D85" s="26">
        <f>IF(D84&gt;=豚シート!$G$18+30,"",D84+1)</f>
        <v>46245</v>
      </c>
      <c r="E85" s="41">
        <f ca="1">豚気温!A77</f>
        <v>28.7</v>
      </c>
      <c r="F85" s="163">
        <f ca="1">IF(豚シート!$G$13="独自地温",豚気温!A77,IF(豚シート!$G$16&gt;=D85,E85*$AD$26+$AE$26,IF(豚気温!$A$4&lt;200,IF($D85&lt;$AF$30,E85*$AD$30+$AE$30,E85*$AD$31+$AE$31),IF($D85&lt;$AF$34,E85*$AD$34+$AE$34,E85*$AD$35+$AE$35))))</f>
        <v>27.344340231631541</v>
      </c>
      <c r="G85" s="41"/>
      <c r="H85" s="27"/>
      <c r="I85" s="3">
        <f t="shared" ca="1" si="8"/>
        <v>1.5243564240654492</v>
      </c>
      <c r="J85" s="3">
        <f t="shared" ca="1" si="13"/>
        <v>79.130898554966976</v>
      </c>
      <c r="L85" s="4">
        <f t="shared" ca="1" si="9"/>
        <v>1.2967169272391357</v>
      </c>
      <c r="M85" s="3">
        <f t="shared" ca="1" si="14"/>
        <v>75.256957020686826</v>
      </c>
      <c r="O85" s="2">
        <v>71</v>
      </c>
      <c r="P85" s="16">
        <f t="shared" ca="1" si="10"/>
        <v>15.859970598502407</v>
      </c>
      <c r="Q85" s="26">
        <f t="shared" si="11"/>
        <v>46245</v>
      </c>
      <c r="R85" s="14">
        <f t="shared" ca="1" si="12"/>
        <v>3.7249409025710238</v>
      </c>
      <c r="S85" s="55">
        <f ca="1">豚硝化モデル!K85</f>
        <v>84.75988627257783</v>
      </c>
      <c r="T85" s="16"/>
      <c r="V85" s="59"/>
      <c r="W85" s="59"/>
      <c r="X85" s="59"/>
    </row>
    <row r="86" spans="3:28" ht="13.5">
      <c r="C86" s="2">
        <v>72</v>
      </c>
      <c r="D86" s="26">
        <f>IF(D85&gt;=豚シート!$G$18+30,"",D85+1)</f>
        <v>46246</v>
      </c>
      <c r="E86" s="41">
        <f ca="1">豚気温!A78</f>
        <v>28.6</v>
      </c>
      <c r="F86" s="163">
        <f ca="1">IF(豚シート!$G$13="独自地温",豚気温!A78,IF(豚シート!$G$16&gt;=D86,E86*$AD$26+$AE$26,IF(豚気温!$A$4&lt;200,IF($D86&lt;$AF$30,E86*$AD$30+$AE$30,E86*$AD$31+$AE$31),IF($D86&lt;$AF$34,E86*$AD$34+$AE$34,E86*$AD$35+$AE$35))))</f>
        <v>27.269476944497193</v>
      </c>
      <c r="G86" s="41"/>
      <c r="H86" s="27"/>
      <c r="I86" s="3">
        <f t="shared" ca="1" si="8"/>
        <v>1.5072916916436219</v>
      </c>
      <c r="J86" s="3">
        <f t="shared" ca="1" si="13"/>
        <v>80.655254979032421</v>
      </c>
      <c r="L86" s="4">
        <f t="shared" ca="1" si="9"/>
        <v>1.2877504629270853</v>
      </c>
      <c r="M86" s="3">
        <f t="shared" ca="1" si="14"/>
        <v>76.553673947925958</v>
      </c>
      <c r="O86" s="2">
        <v>72</v>
      </c>
      <c r="P86" s="16">
        <f t="shared" ca="1" si="10"/>
        <v>15.969017491938999</v>
      </c>
      <c r="Q86" s="26">
        <f t="shared" si="11"/>
        <v>46246</v>
      </c>
      <c r="R86" s="14">
        <f t="shared" ca="1" si="12"/>
        <v>3.7505521249334803</v>
      </c>
      <c r="S86" s="55">
        <f ca="1">豚硝化モデル!K86</f>
        <v>86.32598747900586</v>
      </c>
      <c r="V86" s="59"/>
      <c r="W86" s="59"/>
      <c r="X86" s="59"/>
    </row>
    <row r="87" spans="3:28" ht="13.5">
      <c r="C87" s="2">
        <v>73</v>
      </c>
      <c r="D87" s="26">
        <f>IF(D86&gt;=豚シート!$G$18+30,"",D86+1)</f>
        <v>46247</v>
      </c>
      <c r="E87" s="41">
        <f ca="1">豚気温!A79</f>
        <v>28.6</v>
      </c>
      <c r="F87" s="163">
        <f ca="1">IF(豚シート!$G$13="独自地温",豚気温!A79,IF(豚シート!$G$16&gt;=D87,E87*$AD$26+$AE$26,IF(豚気温!$A$4&lt;200,IF($D87&lt;$AF$30,E87*$AD$30+$AE$30,E87*$AD$31+$AE$31),IF($D87&lt;$AF$34,E87*$AD$34+$AE$34,E87*$AD$35+$AE$35))))</f>
        <v>27.269476944497193</v>
      </c>
      <c r="G87" s="41"/>
      <c r="H87" s="27"/>
      <c r="I87" s="3">
        <f t="shared" ca="1" si="8"/>
        <v>1.5072916916436219</v>
      </c>
      <c r="J87" s="3">
        <f t="shared" ca="1" si="13"/>
        <v>82.162546670676036</v>
      </c>
      <c r="L87" s="4">
        <f t="shared" ca="1" si="9"/>
        <v>1.2877504629270853</v>
      </c>
      <c r="M87" s="3">
        <f t="shared" ca="1" si="14"/>
        <v>77.841424410853037</v>
      </c>
      <c r="O87" s="2">
        <v>73</v>
      </c>
      <c r="P87" s="16">
        <f t="shared" ca="1" si="10"/>
        <v>16.075522418808948</v>
      </c>
      <c r="Q87" s="26">
        <f t="shared" si="11"/>
        <v>46247</v>
      </c>
      <c r="R87" s="14">
        <f t="shared" ca="1" si="12"/>
        <v>3.7755663300960465</v>
      </c>
      <c r="S87" s="55">
        <f ca="1">豚硝化モデル!K87</f>
        <v>87.882536137122159</v>
      </c>
      <c r="V87" s="59"/>
      <c r="W87" s="59"/>
      <c r="X87" s="59"/>
    </row>
    <row r="88" spans="3:28" ht="13.5">
      <c r="C88" s="2">
        <v>74</v>
      </c>
      <c r="D88" s="26">
        <f>IF(D87&gt;=豚シート!$G$18+30,"",D87+1)</f>
        <v>46248</v>
      </c>
      <c r="E88" s="41">
        <f ca="1">豚気温!A80</f>
        <v>28.5</v>
      </c>
      <c r="F88" s="163">
        <f ca="1">IF(豚シート!$G$13="独自地温",豚気温!A80,IF(豚シート!$G$16&gt;=D88,E88*$AD$26+$AE$26,IF(豚気温!$A$4&lt;200,IF($D88&lt;$AF$30,E88*$AD$30+$AE$30,E88*$AD$31+$AE$31),IF($D88&lt;$AF$34,E88*$AD$34+$AE$34,E88*$AD$35+$AE$35))))</f>
        <v>27.194613657362837</v>
      </c>
      <c r="G88" s="41"/>
      <c r="H88" s="27"/>
      <c r="I88" s="3">
        <f t="shared" ca="1" si="8"/>
        <v>1.4904068637636954</v>
      </c>
      <c r="J88" s="3">
        <f t="shared" ca="1" si="13"/>
        <v>83.669838362319652</v>
      </c>
      <c r="L88" s="4">
        <f t="shared" ca="1" si="9"/>
        <v>1.278840113119047</v>
      </c>
      <c r="M88" s="3">
        <f t="shared" ca="1" si="14"/>
        <v>79.129174873780116</v>
      </c>
      <c r="O88" s="2">
        <v>74</v>
      </c>
      <c r="P88" s="16">
        <f t="shared" ca="1" si="10"/>
        <v>16.180274996355067</v>
      </c>
      <c r="Q88" s="26">
        <f t="shared" si="11"/>
        <v>46248</v>
      </c>
      <c r="R88" s="14">
        <f t="shared" ca="1" si="12"/>
        <v>3.8001689709602187</v>
      </c>
      <c r="S88" s="55">
        <f ca="1">豚硝化モデル!K88</f>
        <v>89.439084795238458</v>
      </c>
      <c r="V88" s="59"/>
      <c r="W88" s="59"/>
      <c r="X88" s="59"/>
    </row>
    <row r="89" spans="3:28" ht="13.5">
      <c r="C89" s="2">
        <v>75</v>
      </c>
      <c r="D89" s="26">
        <f>IF(D88&gt;=豚シート!$G$18+30,"",D88+1)</f>
        <v>46249</v>
      </c>
      <c r="E89" s="41">
        <f ca="1">豚気温!A81</f>
        <v>28.5</v>
      </c>
      <c r="F89" s="163">
        <f ca="1">IF(豚シート!$G$13="独自地温",豚気温!A81,IF(豚シート!$G$16&gt;=D89,E89*$AD$26+$AE$26,IF(豚気温!$A$4&lt;200,IF($D89&lt;$AF$30,E89*$AD$30+$AE$30,E89*$AD$31+$AE$31),IF($D89&lt;$AF$34,E89*$AD$34+$AE$34,E89*$AD$35+$AE$35))))</f>
        <v>27.194613657362837</v>
      </c>
      <c r="G89" s="41"/>
      <c r="H89" s="27"/>
      <c r="I89" s="3">
        <f t="shared" ca="1" si="8"/>
        <v>1.4904068637636954</v>
      </c>
      <c r="J89" s="3">
        <f t="shared" ca="1" si="13"/>
        <v>85.160245226083347</v>
      </c>
      <c r="L89" s="4">
        <f t="shared" ca="1" si="9"/>
        <v>1.278840113119047</v>
      </c>
      <c r="M89" s="3">
        <f t="shared" ca="1" si="14"/>
        <v>80.408014986899161</v>
      </c>
      <c r="O89" s="2">
        <v>75</v>
      </c>
      <c r="P89" s="16">
        <f t="shared" ca="1" si="10"/>
        <v>16.282597022478164</v>
      </c>
      <c r="Q89" s="26">
        <f t="shared" si="11"/>
        <v>46249</v>
      </c>
      <c r="R89" s="14">
        <f t="shared" ca="1" si="12"/>
        <v>3.8242007620642862</v>
      </c>
      <c r="S89" s="55">
        <f ca="1">豚硝化モデル!K89</f>
        <v>90.986132892735299</v>
      </c>
      <c r="T89" s="16"/>
      <c r="V89" s="59"/>
      <c r="W89" s="59"/>
      <c r="X89" s="59"/>
    </row>
    <row r="90" spans="3:28" ht="13.5">
      <c r="C90" s="2">
        <v>76</v>
      </c>
      <c r="D90" s="26">
        <f>IF(D89&gt;=豚シート!$G$18+30,"",D89+1)</f>
        <v>46250</v>
      </c>
      <c r="E90" s="41">
        <f ca="1">豚気温!A82</f>
        <v>28.4</v>
      </c>
      <c r="F90" s="163">
        <f ca="1">IF(豚シート!$G$13="独自地温",豚気温!A82,IF(豚シート!$G$16&gt;=D90,E90*$AD$26+$AE$26,IF(豚気温!$A$4&lt;200,IF($D90&lt;$AF$30,E90*$AD$30+$AE$30,E90*$AD$31+$AE$31),IF($D90&lt;$AF$34,E90*$AD$34+$AE$34,E90*$AD$35+$AE$35))))</f>
        <v>27.119750370228481</v>
      </c>
      <c r="G90" s="41"/>
      <c r="H90" s="27"/>
      <c r="I90" s="3">
        <f t="shared" ca="1" si="8"/>
        <v>1.4737001649378565</v>
      </c>
      <c r="J90" s="3">
        <f t="shared" ca="1" si="13"/>
        <v>86.650652089847043</v>
      </c>
      <c r="L90" s="4">
        <f t="shared" ca="1" si="9"/>
        <v>1.2699855654643935</v>
      </c>
      <c r="M90" s="3">
        <f t="shared" ca="1" si="14"/>
        <v>81.686855100018207</v>
      </c>
      <c r="N90" s="28"/>
      <c r="O90" s="2">
        <v>76</v>
      </c>
      <c r="P90" s="16">
        <f t="shared" ca="1" si="10"/>
        <v>16.383247074632028</v>
      </c>
      <c r="Q90" s="26">
        <f t="shared" si="11"/>
        <v>46250</v>
      </c>
      <c r="R90" s="14">
        <f t="shared" ca="1" si="12"/>
        <v>3.8478398661714044</v>
      </c>
      <c r="S90" s="55">
        <f ca="1">豚硝化モデル!K90</f>
        <v>92.533180990232154</v>
      </c>
      <c r="T90" s="16"/>
      <c r="V90" s="59"/>
      <c r="W90" s="59"/>
      <c r="X90" s="59"/>
    </row>
    <row r="91" spans="3:28" ht="13.5">
      <c r="C91" s="2">
        <v>77</v>
      </c>
      <c r="D91" s="26">
        <f>IF(D90&gt;=豚シート!$G$18+30,"",D90+1)</f>
        <v>46251</v>
      </c>
      <c r="E91" s="41">
        <f ca="1">豚気温!A83</f>
        <v>28.4</v>
      </c>
      <c r="F91" s="163">
        <f ca="1">IF(豚シート!$G$13="独自地温",豚気温!A83,IF(豚シート!$G$16&gt;=D91,E91*$AD$26+$AE$26,IF(豚気温!$A$4&lt;200,IF($D91&lt;$AF$30,E91*$AD$30+$AE$30,E91*$AD$31+$AE$31),IF($D91&lt;$AF$34,E91*$AD$34+$AE$34,E91*$AD$35+$AE$35))))</f>
        <v>27.119750370228481</v>
      </c>
      <c r="G91" s="41"/>
      <c r="H91" s="27"/>
      <c r="I91" s="3">
        <f t="shared" ca="1" si="8"/>
        <v>1.4737001649378565</v>
      </c>
      <c r="J91" s="3">
        <f t="shared" ca="1" si="13"/>
        <v>88.124352254784895</v>
      </c>
      <c r="L91" s="4">
        <f t="shared" ca="1" si="9"/>
        <v>1.2699855654643935</v>
      </c>
      <c r="M91" s="3">
        <f t="shared" ca="1" si="14"/>
        <v>82.956840665482602</v>
      </c>
      <c r="N91" s="28"/>
      <c r="O91" s="2">
        <v>77</v>
      </c>
      <c r="P91" s="16">
        <f t="shared" ca="1" si="10"/>
        <v>16.481572563593105</v>
      </c>
      <c r="Q91" s="26">
        <f t="shared" si="11"/>
        <v>46251</v>
      </c>
      <c r="R91" s="14">
        <f t="shared" ca="1" si="12"/>
        <v>3.8709330133699873</v>
      </c>
      <c r="S91" s="55">
        <f ca="1">豚硝化モデル!K91</f>
        <v>94.070780268159325</v>
      </c>
      <c r="T91" s="16"/>
      <c r="V91" s="59"/>
      <c r="W91" s="59"/>
      <c r="X91" s="59"/>
    </row>
    <row r="92" spans="3:28" ht="13.5">
      <c r="C92" s="2">
        <v>78</v>
      </c>
      <c r="D92" s="26">
        <f>IF(D91&gt;=豚シート!$G$18+30,"",D91+1)</f>
        <v>46252</v>
      </c>
      <c r="E92" s="41">
        <f ca="1">豚気温!A84</f>
        <v>28.3</v>
      </c>
      <c r="F92" s="163">
        <f ca="1">IF(豚シート!$G$13="独自地温",豚気温!A84,IF(豚シート!$G$16&gt;=D92,E92*$AD$26+$AE$26,IF(豚気温!$A$4&lt;200,IF($D92&lt;$AF$30,E92*$AD$30+$AE$30,E92*$AD$31+$AE$31),IF($D92&lt;$AF$34,E92*$AD$34+$AE$34,E92*$AD$35+$AE$35))))</f>
        <v>27.044887083094132</v>
      </c>
      <c r="G92" s="41"/>
      <c r="H92" s="27"/>
      <c r="I92" s="3">
        <f t="shared" ca="1" si="8"/>
        <v>1.4571698359597889</v>
      </c>
      <c r="J92" s="3">
        <f t="shared" ca="1" si="13"/>
        <v>89.598052419722748</v>
      </c>
      <c r="L92" s="4">
        <f t="shared" ca="1" si="9"/>
        <v>1.261186509119816</v>
      </c>
      <c r="M92" s="3">
        <f t="shared" ca="1" si="14"/>
        <v>84.226826230946997</v>
      </c>
      <c r="N92" s="28"/>
      <c r="O92" s="2">
        <v>78</v>
      </c>
      <c r="P92" s="16">
        <f t="shared" ca="1" si="10"/>
        <v>16.57830241689728</v>
      </c>
      <c r="Q92" s="26">
        <f t="shared" si="11"/>
        <v>46252</v>
      </c>
      <c r="R92" s="14">
        <f t="shared" ca="1" si="12"/>
        <v>3.8936514027159577</v>
      </c>
      <c r="S92" s="55">
        <f ca="1">豚硝化モデル!K92</f>
        <v>95.608379546086496</v>
      </c>
      <c r="T92" s="16"/>
      <c r="V92" s="59"/>
      <c r="W92" s="59"/>
      <c r="X92" s="59"/>
    </row>
    <row r="93" spans="3:28" ht="13.5">
      <c r="C93" s="2">
        <v>79</v>
      </c>
      <c r="D93" s="26">
        <f>IF(D92&gt;=豚シート!$G$18+30,"",D92+1)</f>
        <v>46253</v>
      </c>
      <c r="E93" s="41">
        <f ca="1">豚気温!A85</f>
        <v>28.2</v>
      </c>
      <c r="F93" s="163">
        <f ca="1">IF(豚シート!$G$13="独自地温",豚気温!A85,IF(豚シート!$G$16&gt;=D93,E93*$AD$26+$AE$26,IF(豚気温!$A$4&lt;200,IF($D93&lt;$AF$30,E93*$AD$30+$AE$30,E93*$AD$31+$AE$31),IF($D93&lt;$AF$34,E93*$AD$34+$AE$34,E93*$AD$35+$AE$35))))</f>
        <v>26.970023795959776</v>
      </c>
      <c r="G93" s="41"/>
      <c r="H93" s="27"/>
      <c r="I93" s="3">
        <f t="shared" ca="1" si="8"/>
        <v>1.4408141337672586</v>
      </c>
      <c r="J93" s="3">
        <f t="shared" ca="1" si="13"/>
        <v>91.055222255682537</v>
      </c>
      <c r="L93" s="4">
        <f t="shared" ca="1" si="9"/>
        <v>1.2524426347432747</v>
      </c>
      <c r="M93" s="3">
        <f t="shared" ca="1" si="14"/>
        <v>85.488012740066807</v>
      </c>
      <c r="N93" s="28"/>
      <c r="O93" s="2">
        <v>79</v>
      </c>
      <c r="P93" s="16">
        <f t="shared" ca="1" si="10"/>
        <v>16.672808556552759</v>
      </c>
      <c r="Q93" s="26">
        <f t="shared" si="11"/>
        <v>46253</v>
      </c>
      <c r="R93" s="14">
        <f t="shared" ca="1" si="12"/>
        <v>3.9158475211110337</v>
      </c>
      <c r="S93" s="55">
        <f ca="1">豚硝化モデル!K93</f>
        <v>97.136581499834762</v>
      </c>
      <c r="T93" s="16"/>
      <c r="V93" s="59"/>
      <c r="W93" s="59"/>
      <c r="X93" s="59"/>
    </row>
    <row r="94" spans="3:28" ht="13.5">
      <c r="C94" s="2">
        <v>80</v>
      </c>
      <c r="D94" s="26">
        <f>IF(D93&gt;=豚シート!$G$18+30,"",D93+1)</f>
        <v>46254</v>
      </c>
      <c r="E94" s="41">
        <f ca="1">豚気温!A86</f>
        <v>28.2</v>
      </c>
      <c r="F94" s="163">
        <f ca="1">IF(豚シート!$G$13="独自地温",豚気温!A86,IF(豚シート!$G$16&gt;=D94,E94*$AD$26+$AE$26,IF(豚気温!$A$4&lt;200,IF($D94&lt;$AF$30,E94*$AD$30+$AE$30,E94*$AD$31+$AE$31),IF($D94&lt;$AF$34,E94*$AD$34+$AE$34,E94*$AD$35+$AE$35))))</f>
        <v>26.970023795959776</v>
      </c>
      <c r="G94" s="41"/>
      <c r="H94" s="27"/>
      <c r="I94" s="3">
        <f t="shared" ca="1" si="8"/>
        <v>1.4408141337672586</v>
      </c>
      <c r="J94" s="3">
        <f t="shared" ca="1" si="13"/>
        <v>92.496036389449799</v>
      </c>
      <c r="L94" s="4">
        <f t="shared" ca="1" si="9"/>
        <v>1.2524426347432747</v>
      </c>
      <c r="M94" s="3">
        <f t="shared" ca="1" si="14"/>
        <v>86.740455374810082</v>
      </c>
      <c r="N94" s="28"/>
      <c r="O94" s="2">
        <v>80</v>
      </c>
      <c r="P94" s="16">
        <f t="shared" ca="1" si="10"/>
        <v>16.765152111713213</v>
      </c>
      <c r="Q94" s="26">
        <f t="shared" si="11"/>
        <v>46254</v>
      </c>
      <c r="R94" s="14">
        <f t="shared" ca="1" si="12"/>
        <v>3.9375357256111401</v>
      </c>
      <c r="S94" s="55">
        <f ca="1">豚硝化モデル!K94</f>
        <v>98.655437380116311</v>
      </c>
      <c r="T94" s="16"/>
      <c r="V94" s="59"/>
      <c r="W94" s="59"/>
      <c r="X94" s="59"/>
    </row>
    <row r="95" spans="3:28" ht="13.5">
      <c r="C95" s="2">
        <v>81</v>
      </c>
      <c r="D95" s="26">
        <f>IF(D94&gt;=豚シート!$G$18+30,"",D94+1)</f>
        <v>46255</v>
      </c>
      <c r="E95" s="41">
        <f ca="1">豚気温!A87</f>
        <v>28.1</v>
      </c>
      <c r="F95" s="163">
        <f ca="1">IF(豚シート!$G$13="独自地温",豚気温!A87,IF(豚シート!$G$16&gt;=D95,E95*$AD$26+$AE$26,IF(豚気温!$A$4&lt;200,IF($D95&lt;$AF$30,E95*$AD$30+$AE$30,E95*$AD$31+$AE$31),IF($D95&lt;$AF$34,E95*$AD$34+$AE$34,E95*$AD$35+$AE$35))))</f>
        <v>26.89516050882542</v>
      </c>
      <c r="G95" s="41"/>
      <c r="H95" s="27"/>
      <c r="I95" s="3">
        <f t="shared" ca="1" si="8"/>
        <v>1.4246313313057586</v>
      </c>
      <c r="J95" s="3">
        <f t="shared" ca="1" si="13"/>
        <v>93.936850523217061</v>
      </c>
      <c r="L95" s="4">
        <f t="shared" ca="1" si="9"/>
        <v>1.2437536344879689</v>
      </c>
      <c r="M95" s="3">
        <f t="shared" ca="1" si="14"/>
        <v>87.992898009553357</v>
      </c>
      <c r="N95" s="28"/>
      <c r="O95" s="2">
        <v>81</v>
      </c>
      <c r="P95" s="16">
        <f t="shared" ca="1" si="10"/>
        <v>16.856017640408965</v>
      </c>
      <c r="Q95" s="26">
        <f t="shared" si="11"/>
        <v>46255</v>
      </c>
      <c r="R95" s="14">
        <f t="shared" ca="1" si="12"/>
        <v>3.9588767944593073</v>
      </c>
      <c r="S95" s="55">
        <f ca="1">豚硝化モデル!K95</f>
        <v>100.17429326039787</v>
      </c>
      <c r="T95" s="16"/>
      <c r="V95" s="59"/>
      <c r="W95" s="59"/>
      <c r="X95" s="59"/>
    </row>
    <row r="96" spans="3:28" ht="13.5">
      <c r="C96" s="2">
        <v>82</v>
      </c>
      <c r="D96" s="26">
        <f>IF(D95&gt;=豚シート!$G$18+30,"",D95+1)</f>
        <v>46256</v>
      </c>
      <c r="E96" s="41">
        <f ca="1">豚気温!A88</f>
        <v>28</v>
      </c>
      <c r="F96" s="163">
        <f ca="1">IF(豚シート!$G$13="独自地温",豚気温!A88,IF(豚シート!$G$16&gt;=D96,E96*$AD$26+$AE$26,IF(豚気温!$A$4&lt;200,IF($D96&lt;$AF$30,E96*$AD$30+$AE$30,E96*$AD$31+$AE$31),IF($D96&lt;$AF$34,E96*$AD$34+$AE$34,E96*$AD$35+$AE$35))))</f>
        <v>26.820297221691064</v>
      </c>
      <c r="G96" s="41"/>
      <c r="H96" s="27"/>
      <c r="I96" s="3">
        <f t="shared" ca="1" si="8"/>
        <v>1.4086197173931914</v>
      </c>
      <c r="J96" s="3">
        <f t="shared" ca="1" si="13"/>
        <v>95.361481854522822</v>
      </c>
      <c r="L96" s="4">
        <f t="shared" ca="1" si="9"/>
        <v>1.2351192019963249</v>
      </c>
      <c r="M96" s="3">
        <f t="shared" ca="1" si="14"/>
        <v>89.236651644041331</v>
      </c>
      <c r="N96" s="28"/>
      <c r="O96" s="2">
        <v>82</v>
      </c>
      <c r="P96" s="16">
        <f t="shared" ca="1" si="10"/>
        <v>16.944813453269973</v>
      </c>
      <c r="Q96" s="26">
        <f t="shared" si="11"/>
        <v>46256</v>
      </c>
      <c r="R96" s="14">
        <f t="shared" ca="1" si="12"/>
        <v>3.9797317609454521</v>
      </c>
      <c r="S96" s="55">
        <f ca="1">豚硝化モデル!K96</f>
        <v>101.68385407422367</v>
      </c>
      <c r="T96" s="16"/>
      <c r="V96" s="59"/>
      <c r="W96" s="59"/>
      <c r="X96" s="59"/>
    </row>
    <row r="97" spans="3:24" ht="13.5">
      <c r="C97" s="2">
        <v>83</v>
      </c>
      <c r="D97" s="26">
        <f>IF(D96&gt;=豚シート!$G$18+30,"",D96+1)</f>
        <v>46257</v>
      </c>
      <c r="E97" s="41">
        <f ca="1">豚気温!A89</f>
        <v>27.9</v>
      </c>
      <c r="F97" s="163">
        <f ca="1">IF(豚シート!$G$13="独自地温",豚気温!A89,IF(豚シート!$G$16&gt;=D97,E97*$AD$26+$AE$26,IF(豚気温!$A$4&lt;200,IF($D97&lt;$AF$30,E97*$AD$30+$AE$30,E97*$AD$31+$AE$31),IF($D97&lt;$AF$34,E97*$AD$34+$AE$34,E97*$AD$35+$AE$35))))</f>
        <v>26.745433934556708</v>
      </c>
      <c r="G97" s="41"/>
      <c r="H97" s="27"/>
      <c r="I97" s="3">
        <f t="shared" ca="1" si="8"/>
        <v>1.3927775965856011</v>
      </c>
      <c r="J97" s="3">
        <f t="shared" ca="1" si="13"/>
        <v>96.770101571916015</v>
      </c>
      <c r="L97" s="4">
        <f t="shared" ca="1" si="9"/>
        <v>1.2265390323940031</v>
      </c>
      <c r="M97" s="3">
        <f t="shared" ca="1" si="14"/>
        <v>90.471770846037657</v>
      </c>
      <c r="N97" s="28"/>
      <c r="O97" s="2">
        <v>83</v>
      </c>
      <c r="P97" s="16">
        <f t="shared" ca="1" si="10"/>
        <v>17.031595976044194</v>
      </c>
      <c r="Q97" s="26">
        <f t="shared" si="11"/>
        <v>46257</v>
      </c>
      <c r="R97" s="14">
        <f t="shared" ca="1" si="12"/>
        <v>4.0001138774634057</v>
      </c>
      <c r="S97" s="55">
        <f ca="1">豚硝化モデル!K97</f>
        <v>103.18417058587768</v>
      </c>
      <c r="T97" s="16"/>
      <c r="V97" s="59"/>
      <c r="W97" s="59"/>
      <c r="X97" s="59"/>
    </row>
    <row r="98" spans="3:24" ht="13.5">
      <c r="C98" s="2">
        <v>84</v>
      </c>
      <c r="D98" s="26">
        <f>IF(D97&gt;=豚シート!$G$18+30,"",D97+1)</f>
        <v>46258</v>
      </c>
      <c r="E98" s="41">
        <f ca="1">豚気温!A90</f>
        <v>27.8</v>
      </c>
      <c r="F98" s="163">
        <f ca="1">IF(豚シート!$G$13="独自地温",豚気温!A90,IF(豚シート!$G$16&gt;=D98,E98*$AD$26+$AE$26,IF(豚気温!$A$4&lt;200,IF($D98&lt;$AF$30,E98*$AD$30+$AE$30,E98*$AD$31+$AE$31),IF($D98&lt;$AF$34,E98*$AD$34+$AE$34,E98*$AD$35+$AE$35))))</f>
        <v>26.670570647422359</v>
      </c>
      <c r="G98" s="41"/>
      <c r="H98" s="27"/>
      <c r="I98" s="3">
        <f t="shared" ca="1" si="8"/>
        <v>1.3771032890439301</v>
      </c>
      <c r="J98" s="3">
        <f t="shared" ca="1" si="13"/>
        <v>98.162879168501618</v>
      </c>
      <c r="L98" s="4">
        <f t="shared" ca="1" si="9"/>
        <v>1.2180128222839226</v>
      </c>
      <c r="M98" s="3">
        <f t="shared" ca="1" si="14"/>
        <v>91.698309878431658</v>
      </c>
      <c r="N98" s="28"/>
      <c r="O98" s="2">
        <v>84</v>
      </c>
      <c r="P98" s="16">
        <f t="shared" ca="1" si="10"/>
        <v>17.116419869423357</v>
      </c>
      <c r="Q98" s="26">
        <f t="shared" si="11"/>
        <v>46258</v>
      </c>
      <c r="R98" s="14">
        <f t="shared" ca="1" si="12"/>
        <v>4.0200359818583031</v>
      </c>
      <c r="S98" s="55">
        <f ca="1">豚硝化モデル!K98</f>
        <v>104.67529331788811</v>
      </c>
      <c r="T98" s="16"/>
      <c r="V98" s="59"/>
      <c r="W98" s="59"/>
      <c r="X98" s="59"/>
    </row>
    <row r="99" spans="3:24" ht="13.5">
      <c r="C99" s="2">
        <v>85</v>
      </c>
      <c r="D99" s="26">
        <f>IF(D98&gt;=豚シート!$G$18+30,"",D98+1)</f>
        <v>46259</v>
      </c>
      <c r="E99" s="41">
        <f ca="1">豚気温!A91</f>
        <v>27.7</v>
      </c>
      <c r="F99" s="163">
        <f ca="1">IF(豚シート!$G$13="独自地温",豚気温!A91,IF(豚シート!$G$16&gt;=D99,E99*$AD$26+$AE$26,IF(豚気温!$A$4&lt;200,IF($D99&lt;$AF$30,E99*$AD$30+$AE$30,E99*$AD$31+$AE$31),IF($D99&lt;$AF$34,E99*$AD$34+$AE$34,E99*$AD$35+$AE$35))))</f>
        <v>26.595707360288003</v>
      </c>
      <c r="G99" s="41"/>
      <c r="H99" s="27"/>
      <c r="I99" s="3">
        <f t="shared" ca="1" si="8"/>
        <v>1.3615951304018032</v>
      </c>
      <c r="J99" s="3">
        <f t="shared" ca="1" si="13"/>
        <v>99.539982457545548</v>
      </c>
      <c r="L99" s="4">
        <f t="shared" ca="1" si="9"/>
        <v>1.2095402697403048</v>
      </c>
      <c r="M99" s="3">
        <f t="shared" ca="1" si="14"/>
        <v>92.916322700715583</v>
      </c>
      <c r="N99" s="28"/>
      <c r="O99" s="2">
        <v>85</v>
      </c>
      <c r="P99" s="16">
        <f t="shared" ca="1" si="10"/>
        <v>17.199338090681763</v>
      </c>
      <c r="Q99" s="26">
        <f t="shared" si="11"/>
        <v>46259</v>
      </c>
      <c r="R99" s="14">
        <f t="shared" ca="1" si="12"/>
        <v>4.0395105119033365</v>
      </c>
      <c r="S99" s="55">
        <f ca="1">豚硝化モデル!K99</f>
        <v>106.15727255199548</v>
      </c>
      <c r="T99" s="16"/>
      <c r="V99" s="59"/>
      <c r="W99" s="59"/>
      <c r="X99" s="59"/>
    </row>
    <row r="100" spans="3:24" ht="13.5">
      <c r="C100" s="2">
        <v>86</v>
      </c>
      <c r="D100" s="26">
        <f>IF(D99&gt;=豚シート!$G$18+30,"",D99+1)</f>
        <v>46260</v>
      </c>
      <c r="E100" s="41">
        <f ca="1">豚気温!A92</f>
        <v>27.6</v>
      </c>
      <c r="F100" s="163">
        <f ca="1">IF(豚シート!$G$13="独自地温",豚気温!A92,IF(豚シート!$G$16&gt;=D100,E100*$AD$26+$AE$26,IF(豚気温!$A$4&lt;200,IF($D100&lt;$AF$30,E100*$AD$30+$AE$30,E100*$AD$31+$AE$31),IF($D100&lt;$AF$34,E100*$AD$34+$AE$34,E100*$AD$35+$AE$35))))</f>
        <v>26.520844073153654</v>
      </c>
      <c r="G100" s="41"/>
      <c r="H100" s="27"/>
      <c r="I100" s="3">
        <f t="shared" ca="1" si="8"/>
        <v>1.3462514716343335</v>
      </c>
      <c r="J100" s="3">
        <f t="shared" ca="1" si="13"/>
        <v>100.90157758794736</v>
      </c>
      <c r="L100" s="4">
        <f t="shared" ca="1" si="9"/>
        <v>1.2011210743027367</v>
      </c>
      <c r="M100" s="3">
        <f t="shared" ca="1" si="14"/>
        <v>94.125862970455884</v>
      </c>
      <c r="O100" s="2">
        <v>86</v>
      </c>
      <c r="P100" s="16">
        <f t="shared" ca="1" si="10"/>
        <v>17.28040195295446</v>
      </c>
      <c r="Q100" s="26">
        <f t="shared" si="11"/>
        <v>46260</v>
      </c>
      <c r="R100" s="14">
        <f t="shared" ca="1" si="12"/>
        <v>4.0585495192220797</v>
      </c>
      <c r="S100" s="55">
        <f ca="1">豚硝化モデル!K100</f>
        <v>107.63015833011787</v>
      </c>
      <c r="T100" s="16"/>
      <c r="V100" s="59"/>
      <c r="W100" s="59"/>
      <c r="X100" s="59"/>
    </row>
    <row r="101" spans="3:24" ht="13.5">
      <c r="C101" s="2">
        <v>87</v>
      </c>
      <c r="D101" s="26">
        <f>IF(D100&gt;=豚シート!$G$18+30,"",D100+1)</f>
        <v>46261</v>
      </c>
      <c r="E101" s="41">
        <f ca="1">豚気温!A93</f>
        <v>27.5</v>
      </c>
      <c r="F101" s="163">
        <f ca="1">IF(豚シート!$G$13="独自地温",豚気温!A93,IF(豚シート!$G$16&gt;=D101,E101*$AD$26+$AE$26,IF(豚気温!$A$4&lt;200,IF($D101&lt;$AF$30,E101*$AD$30+$AE$30,E101*$AD$31+$AE$31),IF($D101&lt;$AF$34,E101*$AD$34+$AE$34,E101*$AD$35+$AE$35))))</f>
        <v>26.445980786019298</v>
      </c>
      <c r="G101" s="41"/>
      <c r="H101" s="27"/>
      <c r="I101" s="3">
        <f t="shared" ca="1" si="8"/>
        <v>1.3310706789279323</v>
      </c>
      <c r="J101" s="3">
        <f t="shared" ca="1" si="13"/>
        <v>102.24782905958169</v>
      </c>
      <c r="L101" s="4">
        <f t="shared" ca="1" si="9"/>
        <v>1.192754936970249</v>
      </c>
      <c r="M101" s="3">
        <f t="shared" ca="1" si="14"/>
        <v>95.326984044758618</v>
      </c>
      <c r="O101" s="2">
        <v>87</v>
      </c>
      <c r="P101" s="16">
        <f t="shared" ca="1" si="10"/>
        <v>17.359661182252665</v>
      </c>
      <c r="Q101" s="26">
        <f t="shared" si="11"/>
        <v>46261</v>
      </c>
      <c r="R101" s="14">
        <f t="shared" ca="1" si="12"/>
        <v>4.077164682679383</v>
      </c>
      <c r="S101" s="55">
        <f ca="1">豚硝化モデル!K101</f>
        <v>109.09400045531281</v>
      </c>
      <c r="T101" s="16"/>
      <c r="V101" s="59"/>
      <c r="W101" s="59"/>
      <c r="X101" s="59"/>
    </row>
    <row r="102" spans="3:24" ht="13.5">
      <c r="C102" s="2">
        <v>88</v>
      </c>
      <c r="D102" s="26">
        <f>IF(D101&gt;=豚シート!$G$18+30,"",D101+1)</f>
        <v>46262</v>
      </c>
      <c r="E102" s="41">
        <f ca="1">豚気温!A94</f>
        <v>27.4</v>
      </c>
      <c r="F102" s="163">
        <f ca="1">IF(豚シート!$G$13="独自地温",豚気温!A94,IF(豚シート!$G$16&gt;=D102,E102*$AD$26+$AE$26,IF(豚気温!$A$4&lt;200,IF($D102&lt;$AF$30,E102*$AD$30+$AE$30,E102*$AD$31+$AE$31),IF($D102&lt;$AF$34,E102*$AD$34+$AE$34,E102*$AD$35+$AE$35))))</f>
        <v>26.371117498884942</v>
      </c>
      <c r="G102" s="41"/>
      <c r="H102" s="27"/>
      <c r="I102" s="3">
        <f t="shared" ca="1" si="8"/>
        <v>1.316051133551132</v>
      </c>
      <c r="J102" s="3">
        <f t="shared" ca="1" si="13"/>
        <v>103.57889973850962</v>
      </c>
      <c r="L102" s="4">
        <f t="shared" ca="1" si="9"/>
        <v>1.1844415601954179</v>
      </c>
      <c r="M102" s="3">
        <f t="shared" ca="1" si="14"/>
        <v>96.519738981728864</v>
      </c>
      <c r="O102" s="2">
        <v>88</v>
      </c>
      <c r="P102" s="16">
        <f t="shared" ca="1" si="10"/>
        <v>17.437163972310039</v>
      </c>
      <c r="Q102" s="26">
        <f t="shared" si="11"/>
        <v>46262</v>
      </c>
      <c r="R102" s="14">
        <f t="shared" ca="1" si="12"/>
        <v>4.0953673212627955</v>
      </c>
      <c r="S102" s="55">
        <f ca="1">豚硝化モデル!K102</f>
        <v>110.54884849273631</v>
      </c>
      <c r="T102" s="16"/>
      <c r="V102" s="59"/>
      <c r="W102" s="59"/>
      <c r="X102" s="59"/>
    </row>
    <row r="103" spans="3:24" ht="13.5">
      <c r="C103" s="2">
        <v>89</v>
      </c>
      <c r="D103" s="26">
        <f>IF(D102&gt;=豚シート!$G$18+30,"",D102+1)</f>
        <v>46263</v>
      </c>
      <c r="E103" s="41">
        <f ca="1">豚気温!A95</f>
        <v>27.2</v>
      </c>
      <c r="F103" s="163">
        <f ca="1">IF(豚シート!$G$13="独自地温",豚気温!A95,IF(豚シート!$G$16&gt;=D103,E103*$AD$26+$AE$26,IF(豚気温!$A$4&lt;200,IF($D103&lt;$AF$30,E103*$AD$30+$AE$30,E103*$AD$31+$AE$31),IF($D103&lt;$AF$34,E103*$AD$34+$AE$34,E103*$AD$35+$AE$35))))</f>
        <v>26.22139092461623</v>
      </c>
      <c r="G103" s="41"/>
      <c r="H103" s="27"/>
      <c r="I103" s="3">
        <f t="shared" ca="1" si="8"/>
        <v>1.2864893845029408</v>
      </c>
      <c r="J103" s="3">
        <f t="shared" ca="1" si="13"/>
        <v>104.89495087206075</v>
      </c>
      <c r="L103" s="4">
        <f t="shared" ca="1" si="9"/>
        <v>1.1679719053614726</v>
      </c>
      <c r="M103" s="3">
        <f t="shared" ca="1" si="14"/>
        <v>97.704180541924288</v>
      </c>
      <c r="O103" s="2">
        <v>89</v>
      </c>
      <c r="P103" s="16">
        <f t="shared" ca="1" si="10"/>
        <v>17.512957037349132</v>
      </c>
      <c r="Q103" s="26">
        <f t="shared" si="11"/>
        <v>46263</v>
      </c>
      <c r="R103" s="14">
        <f t="shared" ca="1" si="12"/>
        <v>4.1131684064755261</v>
      </c>
      <c r="S103" s="55">
        <f ca="1">豚硝化モデル!K103</f>
        <v>111.99475177059892</v>
      </c>
      <c r="T103" s="16"/>
      <c r="V103" s="59"/>
      <c r="W103" s="59"/>
      <c r="X103" s="59"/>
    </row>
    <row r="104" spans="3:24" ht="13.5">
      <c r="C104" s="2">
        <v>90</v>
      </c>
      <c r="D104" s="26">
        <f>IF(D103&gt;=豚シート!$G$18+30,"",D103+1)</f>
        <v>46264</v>
      </c>
      <c r="E104" s="41">
        <f ca="1">豚気温!A96</f>
        <v>27.1</v>
      </c>
      <c r="F104" s="163">
        <f ca="1">IF(豚シート!$G$13="独自地温",豚気温!A96,IF(豚シート!$G$16&gt;=D104,E104*$AD$26+$AE$26,IF(豚気温!$A$4&lt;200,IF($D104&lt;$AF$30,E104*$AD$30+$AE$30,E104*$AD$31+$AE$31),IF($D104&lt;$AF$34,E104*$AD$34+$AE$34,E104*$AD$35+$AE$35))))</f>
        <v>26.146527637481881</v>
      </c>
      <c r="G104" s="41"/>
      <c r="H104" s="27"/>
      <c r="I104" s="3">
        <f t="shared" ca="1" si="8"/>
        <v>1.2719440176304961</v>
      </c>
      <c r="J104" s="3">
        <f t="shared" ca="1" si="13"/>
        <v>106.18144025656369</v>
      </c>
      <c r="L104" s="4">
        <f t="shared" ca="1" si="9"/>
        <v>1.1598150394223778</v>
      </c>
      <c r="M104" s="3">
        <f t="shared" ca="1" si="14"/>
        <v>98.872152447285757</v>
      </c>
      <c r="O104" s="2">
        <v>90</v>
      </c>
      <c r="P104" s="16">
        <f t="shared" ca="1" si="10"/>
        <v>17.586572190591532</v>
      </c>
      <c r="Q104" s="26">
        <f t="shared" si="11"/>
        <v>46264</v>
      </c>
      <c r="R104" s="14">
        <f t="shared" ca="1" si="12"/>
        <v>4.1304579779573007</v>
      </c>
      <c r="S104" s="55">
        <f ca="1">豚硝化モデル!K104</f>
        <v>113.42291257095083</v>
      </c>
      <c r="T104" s="16"/>
      <c r="V104" s="59"/>
      <c r="W104" s="59"/>
      <c r="X104" s="59"/>
    </row>
    <row r="105" spans="3:24" ht="13.5">
      <c r="C105" s="2">
        <v>91</v>
      </c>
      <c r="D105" s="26">
        <f>IF(D104&gt;=豚シート!$G$18+30,"",D104+1)</f>
        <v>46265</v>
      </c>
      <c r="E105" s="41">
        <f ca="1">豚気温!A97</f>
        <v>27</v>
      </c>
      <c r="F105" s="163">
        <f ca="1">IF(豚シート!$G$13="独自地温",豚気温!A97,IF(豚シート!$G$16&gt;=D105,E105*$AD$26+$AE$26,IF(豚気温!$A$4&lt;200,IF($D105&lt;$AF$30,E105*$AD$30+$AE$30,E105*$AD$31+$AE$31),IF($D105&lt;$AF$34,E105*$AD$34+$AE$34,E105*$AD$35+$AE$35))))</f>
        <v>26.071664350347525</v>
      </c>
      <c r="G105" s="41"/>
      <c r="H105" s="27"/>
      <c r="I105" s="3">
        <f t="shared" ca="1" si="8"/>
        <v>1.2575535714341006</v>
      </c>
      <c r="J105" s="3">
        <f t="shared" ca="1" si="13"/>
        <v>107.45338427419419</v>
      </c>
      <c r="L105" s="4">
        <f t="shared" ca="1" si="9"/>
        <v>1.1517097582693054</v>
      </c>
      <c r="M105" s="3">
        <f t="shared" ca="1" si="14"/>
        <v>100.03196748670814</v>
      </c>
      <c r="O105" s="2">
        <v>91</v>
      </c>
      <c r="P105" s="16">
        <f t="shared" ca="1" si="10"/>
        <v>17.658585290164744</v>
      </c>
      <c r="Q105" s="26">
        <f t="shared" si="11"/>
        <v>46265</v>
      </c>
      <c r="R105" s="14">
        <f t="shared" ca="1" si="12"/>
        <v>4.1473712842244952</v>
      </c>
      <c r="S105" s="55">
        <f ca="1">豚硝化モデル!K105</f>
        <v>114.84227518421453</v>
      </c>
      <c r="T105" s="16"/>
      <c r="V105" s="59"/>
      <c r="W105" s="59"/>
      <c r="X105" s="59"/>
    </row>
    <row r="106" spans="3:24" ht="13.5">
      <c r="C106" s="2">
        <v>92</v>
      </c>
      <c r="D106" s="26">
        <f>IF(D105&gt;=豚シート!$G$18+30,"",D105+1)</f>
        <v>46266</v>
      </c>
      <c r="E106" s="41">
        <f ca="1">豚気温!A98</f>
        <v>26.9</v>
      </c>
      <c r="F106" s="163">
        <f ca="1">IF(豚シート!$G$13="独自地温",豚気温!A98,IF(豚シート!$G$16&gt;=D106,E106*$AD$26+$AE$26,IF(豚気温!$A$4&lt;200,IF($D106&lt;$AF$30,E106*$AD$30+$AE$30,E106*$AD$31+$AE$31),IF($D106&lt;$AF$34,E106*$AD$34+$AE$34,E106*$AD$35+$AE$35))))</f>
        <v>25.996801063213169</v>
      </c>
      <c r="G106" s="41"/>
      <c r="H106" s="27"/>
      <c r="I106" s="3">
        <f t="shared" ca="1" si="8"/>
        <v>1.2433165006898257</v>
      </c>
      <c r="J106" s="3">
        <f t="shared" ca="1" si="13"/>
        <v>108.71093784562829</v>
      </c>
      <c r="L106" s="4">
        <f t="shared" ca="1" si="9"/>
        <v>1.1436557715346773</v>
      </c>
      <c r="M106" s="3">
        <f t="shared" ca="1" si="14"/>
        <v>101.18367724497745</v>
      </c>
      <c r="O106" s="2">
        <v>92</v>
      </c>
      <c r="P106" s="16">
        <f t="shared" ca="1" si="10"/>
        <v>17.729038251575233</v>
      </c>
      <c r="Q106" s="26">
        <f t="shared" si="11"/>
        <v>46266</v>
      </c>
      <c r="R106" s="14">
        <f t="shared" ca="1" si="12"/>
        <v>4.1639181697332219</v>
      </c>
      <c r="S106" s="55">
        <f ca="1">豚硝化モデル!K106</f>
        <v>116.2528880003177</v>
      </c>
      <c r="V106" s="59"/>
      <c r="W106" s="59"/>
      <c r="X106" s="59"/>
    </row>
    <row r="107" spans="3:24" ht="13.5">
      <c r="C107" s="2">
        <v>93</v>
      </c>
      <c r="D107" s="26">
        <f>IF(D106&gt;=豚シート!$G$18+30,"",D106+1)</f>
        <v>46267</v>
      </c>
      <c r="E107" s="41">
        <f ca="1">豚気温!A99</f>
        <v>26.8</v>
      </c>
      <c r="F107" s="163">
        <f ca="1">IF(豚シート!$G$13="独自地温",豚気温!A99,IF(豚シート!$G$16&gt;=D107,E107*$AD$26+$AE$26,IF(豚気温!$A$4&lt;200,IF($D107&lt;$AF$30,E107*$AD$30+$AE$30,E107*$AD$31+$AE$31),IF($D107&lt;$AF$34,E107*$AD$34+$AE$34,E107*$AD$35+$AE$35))))</f>
        <v>25.921937776078821</v>
      </c>
      <c r="G107" s="41"/>
      <c r="H107" s="27"/>
      <c r="I107" s="3">
        <f t="shared" ca="1" si="8"/>
        <v>1.2292312745014777</v>
      </c>
      <c r="J107" s="3">
        <f t="shared" ca="1" si="13"/>
        <v>109.95425434631812</v>
      </c>
      <c r="L107" s="4">
        <f t="shared" ca="1" si="9"/>
        <v>1.1356527902694378</v>
      </c>
      <c r="M107" s="3">
        <f t="shared" ca="1" si="14"/>
        <v>102.32733301651213</v>
      </c>
      <c r="O107" s="2">
        <v>93</v>
      </c>
      <c r="P107" s="16">
        <f t="shared" ca="1" si="10"/>
        <v>17.797971727322746</v>
      </c>
      <c r="Q107" s="26">
        <f t="shared" si="11"/>
        <v>46267</v>
      </c>
      <c r="R107" s="14">
        <f t="shared" ca="1" si="12"/>
        <v>4.1801081823044024</v>
      </c>
      <c r="S107" s="55">
        <f ca="1">豚硝化モデル!K107</f>
        <v>117.65479917697705</v>
      </c>
      <c r="V107" s="59"/>
      <c r="W107" s="59"/>
      <c r="X107" s="59"/>
    </row>
    <row r="108" spans="3:24" ht="13.5">
      <c r="C108" s="2">
        <v>94</v>
      </c>
      <c r="D108" s="26">
        <f>IF(D107&gt;=豚シート!$G$18+30,"",D107+1)</f>
        <v>46268</v>
      </c>
      <c r="E108" s="41">
        <f ca="1">豚気温!A100</f>
        <v>26.6</v>
      </c>
      <c r="F108" s="163">
        <f ca="1">IF(豚シート!$G$13="独自地温",豚気温!A100,IF(豚シート!$G$16&gt;=D108,E108*$AD$26+$AE$26,IF(豚気温!$A$4&lt;200,IF($D108&lt;$AF$30,E108*$AD$30+$AE$30,E108*$AD$31+$AE$31),IF($D108&lt;$AF$34,E108*$AD$34+$AE$34,E108*$AD$35+$AE$35))))</f>
        <v>25.772211201810109</v>
      </c>
      <c r="G108" s="41"/>
      <c r="H108" s="27"/>
      <c r="I108" s="3">
        <f t="shared" ca="1" si="8"/>
        <v>1.2015103031133501</v>
      </c>
      <c r="J108" s="3">
        <f t="shared" ca="1" si="13"/>
        <v>111.1834856208196</v>
      </c>
      <c r="L108" s="4">
        <f t="shared" ca="1" si="9"/>
        <v>1.119798695408887</v>
      </c>
      <c r="M108" s="3">
        <f t="shared" ca="1" si="14"/>
        <v>103.46298580678156</v>
      </c>
      <c r="O108" s="2">
        <v>94</v>
      </c>
      <c r="P108" s="16">
        <f t="shared" ca="1" si="10"/>
        <v>17.865425149497213</v>
      </c>
      <c r="Q108" s="26">
        <f t="shared" si="11"/>
        <v>46268</v>
      </c>
      <c r="R108" s="14">
        <f t="shared" ca="1" si="12"/>
        <v>4.1959505831282593</v>
      </c>
      <c r="S108" s="55">
        <f ca="1">豚硝化モデル!K108</f>
        <v>119.04805664063623</v>
      </c>
      <c r="V108" s="59"/>
      <c r="W108" s="59"/>
      <c r="X108" s="59"/>
    </row>
    <row r="109" spans="3:24" ht="13.5">
      <c r="C109" s="2">
        <v>95</v>
      </c>
      <c r="D109" s="26">
        <f>IF(D108&gt;=豚シート!$G$18+30,"",D108+1)</f>
        <v>46269</v>
      </c>
      <c r="E109" s="41">
        <f ca="1">豚気温!A101</f>
        <v>26.5</v>
      </c>
      <c r="F109" s="163">
        <f ca="1">IF(豚シート!$G$13="独自地温",豚気温!A101,IF(豚シート!$G$16&gt;=D109,E109*$AD$26+$AE$26,IF(豚気温!$A$4&lt;200,IF($D109&lt;$AF$30,E109*$AD$30+$AE$30,E109*$AD$31+$AE$31),IF($D109&lt;$AF$34,E109*$AD$34+$AE$34,E109*$AD$35+$AE$35))))</f>
        <v>25.697347914675753</v>
      </c>
      <c r="G109" s="41"/>
      <c r="H109" s="27"/>
      <c r="I109" s="3">
        <f t="shared" ca="1" si="8"/>
        <v>1.1878715666635125</v>
      </c>
      <c r="J109" s="3">
        <f t="shared" ca="1" si="13"/>
        <v>112.38499592393295</v>
      </c>
      <c r="L109" s="4">
        <f t="shared" ca="1" si="9"/>
        <v>1.111947010956204</v>
      </c>
      <c r="M109" s="3">
        <f t="shared" ca="1" si="14"/>
        <v>104.58278450219045</v>
      </c>
      <c r="O109" s="2">
        <v>95</v>
      </c>
      <c r="P109" s="16">
        <f t="shared" ca="1" si="10"/>
        <v>17.930977553837447</v>
      </c>
      <c r="Q109" s="26">
        <f t="shared" si="11"/>
        <v>46269</v>
      </c>
      <c r="R109" s="14">
        <f t="shared" ca="1" si="12"/>
        <v>4.2113465027280013</v>
      </c>
      <c r="S109" s="55">
        <f ca="1">豚硝化モデル!K109</f>
        <v>120.42414953720544</v>
      </c>
      <c r="V109" s="59"/>
      <c r="W109" s="59"/>
      <c r="X109" s="59"/>
    </row>
    <row r="110" spans="3:24" ht="13.5">
      <c r="C110" s="2">
        <v>96</v>
      </c>
      <c r="D110" s="26">
        <f>IF(D109&gt;=豚シート!$G$18+30,"",D109+1)</f>
        <v>46270</v>
      </c>
      <c r="E110" s="41">
        <f ca="1">豚気温!A102</f>
        <v>26.4</v>
      </c>
      <c r="F110" s="163">
        <f ca="1">IF(豚シート!$G$13="独自地温",豚気温!A102,IF(豚シート!$G$16&gt;=D110,E110*$AD$26+$AE$26,IF(豚気温!$A$4&lt;200,IF($D110&lt;$AF$30,E110*$AD$30+$AE$30,E110*$AD$31+$AE$31),IF($D110&lt;$AF$34,E110*$AD$34+$AE$34,E110*$AD$35+$AE$35))))</f>
        <v>25.622484627541397</v>
      </c>
      <c r="G110" s="41"/>
      <c r="H110" s="27"/>
      <c r="I110" s="3">
        <f t="shared" ca="1" si="8"/>
        <v>1.1743786920295232</v>
      </c>
      <c r="J110" s="3">
        <f t="shared" ca="1" si="13"/>
        <v>113.57286749059647</v>
      </c>
      <c r="L110" s="4">
        <f t="shared" ca="1" si="9"/>
        <v>1.1041451902467094</v>
      </c>
      <c r="M110" s="3">
        <f t="shared" ca="1" si="14"/>
        <v>105.69473151314665</v>
      </c>
      <c r="O110" s="2">
        <v>96</v>
      </c>
      <c r="P110" s="16">
        <f t="shared" ca="1" si="10"/>
        <v>17.995141251582638</v>
      </c>
      <c r="Q110" s="26">
        <f t="shared" si="11"/>
        <v>46270</v>
      </c>
      <c r="R110" s="14">
        <f t="shared" ca="1" si="12"/>
        <v>4.2264162647245227</v>
      </c>
      <c r="S110" s="55">
        <f ca="1">豚硝化モデル!K110</f>
        <v>121.79173112180139</v>
      </c>
      <c r="V110" s="59"/>
      <c r="W110" s="59"/>
      <c r="X110" s="59"/>
    </row>
    <row r="111" spans="3:24" ht="13.5">
      <c r="C111" s="2">
        <v>97</v>
      </c>
      <c r="D111" s="26">
        <f>IF(D110&gt;=豚シート!$G$18+30,"",D110+1)</f>
        <v>46271</v>
      </c>
      <c r="E111" s="41">
        <f ca="1">豚気温!A103</f>
        <v>26.2</v>
      </c>
      <c r="F111" s="163">
        <f ca="1">IF(豚シート!$G$13="独自地温",豚気温!A103,IF(豚シート!$G$16&gt;=D111,E111*$AD$26+$AE$26,IF(豚気温!$A$4&lt;200,IF($D111&lt;$AF$30,E111*$AD$30+$AE$30,E111*$AD$31+$AE$31),IF($D111&lt;$AF$34,E111*$AD$34+$AE$34,E111*$AD$35+$AE$35))))</f>
        <v>25.472758053272692</v>
      </c>
      <c r="G111" s="41"/>
      <c r="H111" s="27"/>
      <c r="I111" s="3">
        <f t="shared" ca="1" si="8"/>
        <v>1.1478246975218347</v>
      </c>
      <c r="J111" s="3">
        <f t="shared" ca="1" si="13"/>
        <v>114.74724618262599</v>
      </c>
      <c r="L111" s="4">
        <f t="shared" ca="1" si="9"/>
        <v>1.0886900136706985</v>
      </c>
      <c r="M111" s="3">
        <f t="shared" ca="1" si="14"/>
        <v>106.79887670339336</v>
      </c>
      <c r="O111" s="2">
        <v>97</v>
      </c>
      <c r="P111" s="16">
        <f t="shared" ca="1" si="10"/>
        <v>18.057951699919887</v>
      </c>
      <c r="Q111" s="26">
        <f t="shared" si="11"/>
        <v>46271</v>
      </c>
      <c r="R111" s="14">
        <f t="shared" ca="1" si="12"/>
        <v>4.2411681967452752</v>
      </c>
      <c r="S111" s="55">
        <f ca="1">豚硝化モデル!K111</f>
        <v>123.15084840509492</v>
      </c>
      <c r="V111" s="59"/>
      <c r="W111" s="59"/>
      <c r="X111" s="59"/>
    </row>
    <row r="112" spans="3:24" ht="13.5">
      <c r="C112" s="2">
        <v>98</v>
      </c>
      <c r="D112" s="26">
        <f>IF(D111&gt;=豚シート!$G$18+30,"",D111+1)</f>
        <v>46272</v>
      </c>
      <c r="E112" s="41">
        <f ca="1">豚気温!A104</f>
        <v>26.1</v>
      </c>
      <c r="F112" s="163">
        <f ca="1">IF(豚シート!$G$13="独自地温",豚気温!A104,IF(豚シート!$G$16&gt;=D112,E112*$AD$26+$AE$26,IF(豚気温!$A$4&lt;200,IF($D112&lt;$AF$30,E112*$AD$30+$AE$30,E112*$AD$31+$AE$31),IF($D112&lt;$AF$34,E112*$AD$34+$AE$34,E112*$AD$35+$AE$35))))</f>
        <v>25.397894766138336</v>
      </c>
      <c r="G112" s="41"/>
      <c r="H112" s="27"/>
      <c r="I112" s="3">
        <f t="shared" ca="1" si="8"/>
        <v>1.1347606962072572</v>
      </c>
      <c r="J112" s="3">
        <f t="shared" ca="1" si="13"/>
        <v>115.89507088014783</v>
      </c>
      <c r="L112" s="4">
        <f t="shared" ca="1" si="9"/>
        <v>1.0810360980656055</v>
      </c>
      <c r="M112" s="3">
        <f t="shared" ca="1" si="14"/>
        <v>107.88756671706406</v>
      </c>
      <c r="O112" s="2">
        <v>98</v>
      </c>
      <c r="P112" s="16">
        <f t="shared" ca="1" si="10"/>
        <v>18.119014311581807</v>
      </c>
      <c r="Q112" s="26">
        <f t="shared" si="11"/>
        <v>46272</v>
      </c>
      <c r="R112" s="14">
        <f t="shared" ca="1" si="12"/>
        <v>4.2555096243276678</v>
      </c>
      <c r="S112" s="55">
        <f ca="1">豚硝化モデル!K112</f>
        <v>124.49317721220324</v>
      </c>
      <c r="V112" s="59"/>
      <c r="W112" s="59"/>
      <c r="X112" s="59"/>
    </row>
    <row r="113" spans="3:24" ht="13.5">
      <c r="C113" s="2">
        <v>99</v>
      </c>
      <c r="D113" s="26">
        <f>IF(D112&gt;=豚シート!$G$18+30,"",D112+1)</f>
        <v>46273</v>
      </c>
      <c r="E113" s="41">
        <f ca="1">豚気温!A105</f>
        <v>26</v>
      </c>
      <c r="F113" s="163">
        <f ca="1">IF(豚シート!$G$13="独自地温",豚気温!A105,IF(豚シート!$G$16&gt;=D113,E113*$AD$26+$AE$26,IF(豚気温!$A$4&lt;200,IF($D113&lt;$AF$30,E113*$AD$30+$AE$30,E113*$AD$31+$AE$31),IF($D113&lt;$AF$34,E113*$AD$34+$AE$34,E113*$AD$35+$AE$35))))</f>
        <v>25.323031479003987</v>
      </c>
      <c r="G113" s="41"/>
      <c r="H113" s="27"/>
      <c r="I113" s="3">
        <f t="shared" ca="1" si="8"/>
        <v>1.1218367935942011</v>
      </c>
      <c r="J113" s="3">
        <f t="shared" ca="1" si="13"/>
        <v>117.02983157635508</v>
      </c>
      <c r="L113" s="4">
        <f t="shared" ca="1" si="9"/>
        <v>1.0734309267152344</v>
      </c>
      <c r="M113" s="3">
        <f t="shared" ca="1" si="14"/>
        <v>108.96860281512967</v>
      </c>
      <c r="O113" s="2">
        <v>99</v>
      </c>
      <c r="P113" s="16">
        <f t="shared" ca="1" si="10"/>
        <v>18.178806088409367</v>
      </c>
      <c r="Q113" s="26">
        <f t="shared" si="11"/>
        <v>46273</v>
      </c>
      <c r="R113" s="14">
        <f t="shared" ca="1" si="12"/>
        <v>4.2695525781754764</v>
      </c>
      <c r="S113" s="55">
        <f ca="1">豚硝化モデル!K113</f>
        <v>125.82718139392956</v>
      </c>
      <c r="V113" s="59"/>
      <c r="W113" s="59"/>
      <c r="X113" s="59"/>
    </row>
    <row r="114" spans="3:24" ht="13.5">
      <c r="C114" s="2">
        <v>100</v>
      </c>
      <c r="D114" s="26">
        <f>IF(D113&gt;=豚シート!$G$18+30,"",D113+1)</f>
        <v>46274</v>
      </c>
      <c r="E114" s="41">
        <f ca="1">豚気温!A106</f>
        <v>25.8</v>
      </c>
      <c r="F114" s="163">
        <f ca="1">IF(豚シート!$G$13="独自地温",豚気温!A106,IF(豚シート!$G$16&gt;=D114,E114*$AD$26+$AE$26,IF(豚気温!$A$4&lt;200,IF($D114&lt;$AF$30,E114*$AD$30+$AE$30,E114*$AD$31+$AE$31),IF($D114&lt;$AF$34,E114*$AD$34+$AE$34,E114*$AD$35+$AE$35))))</f>
        <v>25.173304904735275</v>
      </c>
      <c r="G114" s="41"/>
      <c r="H114" s="27"/>
      <c r="I114" s="3">
        <f t="shared" ca="1" si="8"/>
        <v>1.0964036682613914</v>
      </c>
      <c r="J114" s="3">
        <f t="shared" ca="1" si="13"/>
        <v>118.15166836994928</v>
      </c>
      <c r="L114" s="4">
        <f t="shared" ca="1" si="9"/>
        <v>1.0583657123802817</v>
      </c>
      <c r="M114" s="3">
        <f t="shared" ca="1" si="14"/>
        <v>110.0420337418449</v>
      </c>
      <c r="O114" s="2">
        <v>100</v>
      </c>
      <c r="P114" s="16">
        <f t="shared" ca="1" si="10"/>
        <v>18.237358957763327</v>
      </c>
      <c r="Q114" s="26">
        <f t="shared" si="11"/>
        <v>46274</v>
      </c>
      <c r="R114" s="14">
        <f t="shared" ca="1" si="12"/>
        <v>4.283304556885958</v>
      </c>
      <c r="S114" s="55">
        <f ca="1">豚硝化モデル!K114</f>
        <v>127.15290705994045</v>
      </c>
      <c r="V114" s="59"/>
      <c r="W114" s="59"/>
      <c r="X114" s="59"/>
    </row>
    <row r="115" spans="3:24" ht="13.5">
      <c r="C115" s="2">
        <v>101</v>
      </c>
      <c r="D115" s="26">
        <f>IF(D114&gt;=豚シート!$G$18+30,"",D114+1)</f>
        <v>46275</v>
      </c>
      <c r="E115" s="41">
        <f ca="1">豚気温!A107</f>
        <v>25.6</v>
      </c>
      <c r="F115" s="163">
        <f ca="1">IF(豚シート!$G$13="独自地温",豚気温!A107,IF(豚シート!$G$16&gt;=D115,E115*$AD$26+$AE$26,IF(豚気温!$A$4&lt;200,IF($D115&lt;$AF$30,E115*$AD$30+$AE$30,E115*$AD$31+$AE$31),IF($D115&lt;$AF$34,E115*$AD$34+$AE$34,E115*$AD$35+$AE$35))))</f>
        <v>25.02357833046657</v>
      </c>
      <c r="G115" s="41"/>
      <c r="H115" s="27"/>
      <c r="I115" s="3">
        <f t="shared" ca="1" si="8"/>
        <v>1.0715142198857053</v>
      </c>
      <c r="J115" s="3">
        <f t="shared" ca="1" si="13"/>
        <v>119.24807203821067</v>
      </c>
      <c r="L115" s="4">
        <f t="shared" ca="1" si="9"/>
        <v>1.0434921754515289</v>
      </c>
      <c r="M115" s="3">
        <f t="shared" ca="1" si="14"/>
        <v>111.10039945422518</v>
      </c>
      <c r="O115" s="2">
        <v>101</v>
      </c>
      <c r="P115" s="16">
        <f t="shared" ca="1" si="10"/>
        <v>18.294302703181785</v>
      </c>
      <c r="Q115" s="26">
        <f t="shared" si="11"/>
        <v>46275</v>
      </c>
      <c r="R115" s="14">
        <f t="shared" ca="1" si="12"/>
        <v>4.2966786098287066</v>
      </c>
      <c r="S115" s="55">
        <f ca="1">豚硝化モデル!K115</f>
        <v>128.46221313256592</v>
      </c>
      <c r="V115" s="59"/>
      <c r="W115" s="59"/>
      <c r="X115" s="59"/>
    </row>
    <row r="116" spans="3:24" ht="13.5">
      <c r="C116" s="2">
        <v>102</v>
      </c>
      <c r="D116" s="26">
        <f>IF(D115&gt;=豚シート!$G$18+30,"",D115+1)</f>
        <v>46276</v>
      </c>
      <c r="E116" s="41">
        <f ca="1">豚気温!A108</f>
        <v>25.5</v>
      </c>
      <c r="F116" s="163">
        <f ca="1">IF(豚シート!$G$13="独自地温",豚気温!A108,IF(豚シート!$G$16&gt;=D116,E116*$AD$26+$AE$26,IF(豚気温!$A$4&lt;200,IF($D116&lt;$AF$30,E116*$AD$30+$AE$30,E116*$AD$31+$AE$31),IF($D116&lt;$AF$34,E116*$AD$34+$AE$34,E116*$AD$35+$AE$35))))</f>
        <v>24.948715043332214</v>
      </c>
      <c r="G116" s="41"/>
      <c r="H116" s="27"/>
      <c r="I116" s="3">
        <f t="shared" ca="1" si="8"/>
        <v>1.0592699619232777</v>
      </c>
      <c r="J116" s="3">
        <f t="shared" ca="1" si="13"/>
        <v>120.31958625809636</v>
      </c>
      <c r="L116" s="4">
        <f t="shared" ca="1" si="9"/>
        <v>1.0361266059230338</v>
      </c>
      <c r="M116" s="3">
        <f t="shared" ca="1" si="14"/>
        <v>112.14389162967672</v>
      </c>
      <c r="O116" s="2">
        <v>102</v>
      </c>
      <c r="P116" s="16">
        <f t="shared" ca="1" si="10"/>
        <v>18.349691178358498</v>
      </c>
      <c r="Q116" s="26">
        <f t="shared" si="11"/>
        <v>46276</v>
      </c>
      <c r="R116" s="14">
        <f t="shared" ca="1" si="12"/>
        <v>4.3096873853138424</v>
      </c>
      <c r="S116" s="55">
        <f ca="1">豚硝化モデル!K116</f>
        <v>129.75528138667522</v>
      </c>
      <c r="V116" s="59"/>
      <c r="W116" s="59"/>
      <c r="X116" s="59"/>
    </row>
    <row r="117" spans="3:24" ht="13.5">
      <c r="C117" s="2">
        <v>103</v>
      </c>
      <c r="D117" s="26">
        <f>IF(D116&gt;=豚シート!$G$18+30,"",D116+1)</f>
        <v>46277</v>
      </c>
      <c r="E117" s="41">
        <f ca="1">豚気温!A109</f>
        <v>25.3</v>
      </c>
      <c r="F117" s="163">
        <f ca="1">IF(豚シート!$G$13="独自地温",豚気温!A109,IF(豚シート!$G$16&gt;=D117,E117*$AD$26+$AE$26,IF(豚気温!$A$4&lt;200,IF($D117&lt;$AF$30,E117*$AD$30+$AE$30,E117*$AD$31+$AE$31),IF($D117&lt;$AF$34,E117*$AD$34+$AE$34,E117*$AD$35+$AE$35))))</f>
        <v>24.798988469063509</v>
      </c>
      <c r="G117" s="41"/>
      <c r="H117" s="27"/>
      <c r="I117" s="3">
        <f t="shared" ca="1" si="8"/>
        <v>1.035175664686995</v>
      </c>
      <c r="J117" s="3">
        <f t="shared" ca="1" si="13"/>
        <v>121.37885622001964</v>
      </c>
      <c r="L117" s="4">
        <f t="shared" ca="1" si="9"/>
        <v>1.0215365162934762</v>
      </c>
      <c r="M117" s="3">
        <f t="shared" ca="1" si="14"/>
        <v>113.18001823559975</v>
      </c>
      <c r="O117" s="2">
        <v>103</v>
      </c>
      <c r="P117" s="16">
        <f t="shared" ca="1" si="10"/>
        <v>18.40395685782909</v>
      </c>
      <c r="Q117" s="26">
        <f t="shared" si="11"/>
        <v>46277</v>
      </c>
      <c r="R117" s="14">
        <f t="shared" ca="1" si="12"/>
        <v>4.3224324561707146</v>
      </c>
      <c r="S117" s="55">
        <f ca="1">豚硝化モデル!K117</f>
        <v>131.04029834703991</v>
      </c>
      <c r="V117" s="59"/>
      <c r="W117" s="59"/>
      <c r="X117" s="59"/>
    </row>
    <row r="118" spans="3:24" ht="13.5">
      <c r="C118" s="2">
        <v>104</v>
      </c>
      <c r="D118" s="26">
        <f>IF(D117&gt;=豚シート!$G$18+30,"",D117+1)</f>
        <v>46278</v>
      </c>
      <c r="E118" s="41">
        <f ca="1">豚気温!A110</f>
        <v>25.1</v>
      </c>
      <c r="F118" s="163">
        <f ca="1">IF(豚シート!$G$13="独自地温",豚気温!A110,IF(豚シート!$G$16&gt;=D118,E118*$AD$26+$AE$26,IF(豚気温!$A$4&lt;200,IF($D118&lt;$AF$30,E118*$AD$30+$AE$30,E118*$AD$31+$AE$31),IF($D118&lt;$AF$34,E118*$AD$34+$AE$34,E118*$AD$35+$AE$35))))</f>
        <v>24.649261894794797</v>
      </c>
      <c r="G118" s="41"/>
      <c r="H118" s="27"/>
      <c r="I118" s="3">
        <f t="shared" ca="1" si="8"/>
        <v>1.0115981870565591</v>
      </c>
      <c r="J118" s="3">
        <f t="shared" ca="1" si="13"/>
        <v>122.41403188470663</v>
      </c>
      <c r="L118" s="4">
        <f t="shared" ca="1" si="9"/>
        <v>1.0071327101768122</v>
      </c>
      <c r="M118" s="3">
        <f t="shared" ca="1" si="14"/>
        <v>114.20155475189323</v>
      </c>
      <c r="O118" s="2">
        <v>104</v>
      </c>
      <c r="P118" s="16">
        <f t="shared" ca="1" si="10"/>
        <v>18.456753937235177</v>
      </c>
      <c r="Q118" s="26">
        <f t="shared" si="11"/>
        <v>46278</v>
      </c>
      <c r="R118" s="14">
        <f t="shared" ca="1" si="12"/>
        <v>4.3348326053005364</v>
      </c>
      <c r="S118" s="55">
        <f ca="1">豚硝化モデル!K118</f>
        <v>132.30934685867317</v>
      </c>
      <c r="V118" s="59"/>
      <c r="W118" s="59"/>
      <c r="X118" s="59"/>
    </row>
    <row r="119" spans="3:24" ht="13.5">
      <c r="C119" s="2">
        <v>105</v>
      </c>
      <c r="D119" s="26">
        <f>IF(D118&gt;=豚シート!$G$18+30,"",D118+1)</f>
        <v>46279</v>
      </c>
      <c r="E119" s="41">
        <f ca="1">豚気温!A111</f>
        <v>24.9</v>
      </c>
      <c r="F119" s="163">
        <f ca="1">IF(豚シート!$G$13="独自地温",豚気温!A111,IF(豚シート!$G$16&gt;=D119,E119*$AD$26+$AE$26,IF(豚気温!$A$4&lt;200,IF($D119&lt;$AF$30,E119*$AD$30+$AE$30,E119*$AD$31+$AE$31),IF($D119&lt;$AF$34,E119*$AD$34+$AE$34,E119*$AD$35+$AE$35))))</f>
        <v>24.499535320526086</v>
      </c>
      <c r="G119" s="41"/>
      <c r="H119" s="27"/>
      <c r="I119" s="3">
        <f t="shared" ca="1" si="8"/>
        <v>0.98852713557917782</v>
      </c>
      <c r="J119" s="3">
        <f t="shared" ca="1" si="13"/>
        <v>123.42563007176319</v>
      </c>
      <c r="L119" s="4">
        <f t="shared" ca="1" si="9"/>
        <v>0.9929130672087596</v>
      </c>
      <c r="M119" s="3">
        <f t="shared" ca="1" si="14"/>
        <v>115.20868746207005</v>
      </c>
      <c r="O119" s="2">
        <v>105</v>
      </c>
      <c r="P119" s="16">
        <f t="shared" ca="1" si="10"/>
        <v>18.508130778770102</v>
      </c>
      <c r="Q119" s="26">
        <f t="shared" si="11"/>
        <v>46279</v>
      </c>
      <c r="R119" s="14">
        <f t="shared" ca="1" si="12"/>
        <v>4.3468991912560249</v>
      </c>
      <c r="S119" s="55">
        <f ca="1">豚硝化モデル!K119</f>
        <v>133.5626043273069</v>
      </c>
      <c r="V119" s="59"/>
      <c r="W119" s="59"/>
      <c r="X119" s="59"/>
    </row>
    <row r="120" spans="3:24" ht="13.5">
      <c r="C120" s="2">
        <v>106</v>
      </c>
      <c r="D120" s="26">
        <f>IF(D119&gt;=豚シート!$G$18+30,"",D119+1)</f>
        <v>46280</v>
      </c>
      <c r="E120" s="41">
        <f ca="1">豚気温!A112</f>
        <v>24.7</v>
      </c>
      <c r="F120" s="163">
        <f ca="1">IF(豚シート!$G$13="独自地温",豚気温!A112,IF(豚シート!$G$16&gt;=D120,E120*$AD$26+$AE$26,IF(豚気温!$A$4&lt;200,IF($D120&lt;$AF$30,E120*$AD$30+$AE$30,E120*$AD$31+$AE$31),IF($D120&lt;$AF$34,E120*$AD$34+$AE$34,E120*$AD$35+$AE$35))))</f>
        <v>24.349808746257381</v>
      </c>
      <c r="G120" s="41"/>
      <c r="H120" s="27"/>
      <c r="I120" s="3">
        <f t="shared" ca="1" si="8"/>
        <v>0.96595231135983528</v>
      </c>
      <c r="J120" s="3">
        <f t="shared" ca="1" si="13"/>
        <v>124.41415720734237</v>
      </c>
      <c r="L120" s="4">
        <f t="shared" ca="1" si="9"/>
        <v>0.97887548801541202</v>
      </c>
      <c r="M120" s="3">
        <f t="shared" ca="1" si="14"/>
        <v>116.20160052927881</v>
      </c>
      <c r="O120" s="2">
        <v>106</v>
      </c>
      <c r="P120" s="16">
        <f t="shared" ca="1" si="10"/>
        <v>18.558133852351162</v>
      </c>
      <c r="Q120" s="26">
        <f t="shared" si="11"/>
        <v>46280</v>
      </c>
      <c r="R120" s="14">
        <f t="shared" ca="1" si="12"/>
        <v>4.3586431281618063</v>
      </c>
      <c r="S120" s="55">
        <f ca="1">豚硝化モデル!K120</f>
        <v>134.80024643596238</v>
      </c>
      <c r="V120" s="59"/>
      <c r="W120" s="59"/>
      <c r="X120" s="59"/>
    </row>
    <row r="121" spans="3:24" ht="13.5">
      <c r="C121" s="2">
        <v>107</v>
      </c>
      <c r="D121" s="26">
        <f>IF(D120&gt;=豚シート!$G$18+30,"",D120+1)</f>
        <v>46281</v>
      </c>
      <c r="E121" s="41">
        <f ca="1">豚気温!A113</f>
        <v>24.5</v>
      </c>
      <c r="F121" s="163">
        <f ca="1">IF(豚シート!$G$13="独自地温",豚気温!A113,IF(豚シート!$G$16&gt;=D121,E121*$AD$26+$AE$26,IF(豚気温!$A$4&lt;200,IF($D121&lt;$AF$30,E121*$AD$30+$AE$30,E121*$AD$31+$AE$31),IF($D121&lt;$AF$34,E121*$AD$34+$AE$34,E121*$AD$35+$AE$35))))</f>
        <v>24.200082171988676</v>
      </c>
      <c r="G121" s="41"/>
      <c r="H121" s="27"/>
      <c r="I121" s="3">
        <f t="shared" ca="1" si="8"/>
        <v>0.94386370670229713</v>
      </c>
      <c r="J121" s="3">
        <f t="shared" ca="1" si="13"/>
        <v>125.3801095187022</v>
      </c>
      <c r="L121" s="4">
        <f t="shared" ca="1" si="9"/>
        <v>0.96501789403957949</v>
      </c>
      <c r="M121" s="3">
        <f t="shared" ca="1" si="14"/>
        <v>117.18047601729423</v>
      </c>
      <c r="O121" s="2">
        <v>107</v>
      </c>
      <c r="P121" s="16">
        <f t="shared" ca="1" si="10"/>
        <v>18.606807820457043</v>
      </c>
      <c r="Q121" s="26">
        <f t="shared" si="11"/>
        <v>46281</v>
      </c>
      <c r="R121" s="14">
        <f t="shared" ca="1" si="12"/>
        <v>4.3700749056397008</v>
      </c>
      <c r="S121" s="55">
        <f ca="1">豚硝化モデル!K121</f>
        <v>136.02244715906596</v>
      </c>
      <c r="V121" s="59"/>
      <c r="W121" s="59"/>
      <c r="X121" s="59"/>
    </row>
    <row r="122" spans="3:24" ht="13.5">
      <c r="C122" s="2">
        <v>108</v>
      </c>
      <c r="D122" s="26">
        <f>IF(D121&gt;=豚シート!$G$18+30,"",D121+1)</f>
        <v>46282</v>
      </c>
      <c r="E122" s="41">
        <f ca="1">豚気温!A114</f>
        <v>24.3</v>
      </c>
      <c r="F122" s="163">
        <f ca="1">IF(豚シート!$G$13="独自地温",豚気温!A114,IF(豚シート!$G$16&gt;=D122,E122*$AD$26+$AE$26,IF(豚気温!$A$4&lt;200,IF($D122&lt;$AF$30,E122*$AD$30+$AE$30,E122*$AD$31+$AE$31),IF($D122&lt;$AF$34,E122*$AD$34+$AE$34,E122*$AD$35+$AE$35))))</f>
        <v>24.050355597719964</v>
      </c>
      <c r="G122" s="41"/>
      <c r="H122" s="27"/>
      <c r="I122" s="3">
        <f t="shared" ca="1" si="8"/>
        <v>0.92225150180295723</v>
      </c>
      <c r="J122" s="3">
        <f t="shared" ca="1" si="13"/>
        <v>126.3239732254045</v>
      </c>
      <c r="L122" s="4">
        <f t="shared" ca="1" si="9"/>
        <v>0.9513382273682478</v>
      </c>
      <c r="M122" s="3">
        <f t="shared" ca="1" si="14"/>
        <v>118.1454939113338</v>
      </c>
      <c r="O122" s="2">
        <v>108</v>
      </c>
      <c r="P122" s="16">
        <f t="shared" ca="1" si="10"/>
        <v>18.654195618719104</v>
      </c>
      <c r="Q122" s="26">
        <f t="shared" si="11"/>
        <v>46282</v>
      </c>
      <c r="R122" s="14">
        <f t="shared" ca="1" si="12"/>
        <v>4.3812046077367404</v>
      </c>
      <c r="S122" s="55">
        <f ca="1">豚硝化モデル!K122</f>
        <v>137.22937877647303</v>
      </c>
      <c r="V122" s="59"/>
      <c r="W122" s="59"/>
      <c r="X122" s="59"/>
    </row>
    <row r="123" spans="3:24" ht="13.5">
      <c r="C123" s="2">
        <v>109</v>
      </c>
      <c r="D123" s="26">
        <f>IF(D122&gt;=豚シート!$G$18+30,"",D122+1)</f>
        <v>46283</v>
      </c>
      <c r="E123" s="41">
        <f ca="1">豚気温!A115</f>
        <v>24.1</v>
      </c>
      <c r="F123" s="163">
        <f ca="1">IF(豚シート!$G$13="独自地温",豚気温!A115,IF(豚シート!$G$16&gt;=D123,E123*$AD$26+$AE$26,IF(豚気温!$A$4&lt;200,IF($D123&lt;$AF$30,E123*$AD$30+$AE$30,E123*$AD$31+$AE$31),IF($D123&lt;$AF$34,E123*$AD$34+$AE$34,E123*$AD$35+$AE$35))))</f>
        <v>23.900629023451259</v>
      </c>
      <c r="G123" s="41"/>
      <c r="H123" s="27"/>
      <c r="I123" s="3">
        <f t="shared" ca="1" si="8"/>
        <v>0.90110606149677364</v>
      </c>
      <c r="J123" s="3">
        <f t="shared" ca="1" si="13"/>
        <v>127.24622472720746</v>
      </c>
      <c r="L123" s="4">
        <f t="shared" ca="1" si="9"/>
        <v>0.9378344505611439</v>
      </c>
      <c r="M123" s="3">
        <f t="shared" ca="1" si="14"/>
        <v>119.09683213870206</v>
      </c>
      <c r="O123" s="2">
        <v>109</v>
      </c>
      <c r="P123" s="16">
        <f t="shared" ca="1" si="10"/>
        <v>18.700338532499913</v>
      </c>
      <c r="Q123" s="26">
        <f t="shared" si="11"/>
        <v>46283</v>
      </c>
      <c r="R123" s="14">
        <f t="shared" ca="1" si="12"/>
        <v>4.3920419309107306</v>
      </c>
      <c r="S123" s="55">
        <f ca="1">豚硝化モデル!K123</f>
        <v>138.42121188740066</v>
      </c>
      <c r="V123" s="59"/>
      <c r="W123" s="59"/>
      <c r="X123" s="59"/>
    </row>
    <row r="124" spans="3:24" ht="13.5">
      <c r="C124" s="2">
        <v>110</v>
      </c>
      <c r="D124" s="26">
        <f>IF(D123&gt;=豚シート!$G$18+30,"",D123+1)</f>
        <v>46284</v>
      </c>
      <c r="E124" s="41">
        <f ca="1">豚気温!A116</f>
        <v>23.9</v>
      </c>
      <c r="F124" s="163">
        <f ca="1">IF(豚シート!$G$13="独自地温",豚気温!A116,IF(豚シート!$G$16&gt;=D124,E124*$AD$26+$AE$26,IF(豚気温!$A$4&lt;200,IF($D124&lt;$AF$30,E124*$AD$30+$AE$30,E124*$AD$31+$AE$31),IF($D124&lt;$AF$34,E124*$AD$34+$AE$34,E124*$AD$35+$AE$35))))</f>
        <v>23.750902449182547</v>
      </c>
      <c r="G124" s="41"/>
      <c r="H124" s="27"/>
      <c r="I124" s="3">
        <f t="shared" ca="1" si="8"/>
        <v>0.88041793205456365</v>
      </c>
      <c r="J124" s="3">
        <f t="shared" ca="1" si="13"/>
        <v>128.14733078870424</v>
      </c>
      <c r="L124" s="4">
        <f t="shared" ca="1" si="9"/>
        <v>0.9245045464804057</v>
      </c>
      <c r="M124" s="3">
        <f t="shared" ca="1" si="14"/>
        <v>120.0346665892632</v>
      </c>
      <c r="O124" s="2">
        <v>110</v>
      </c>
      <c r="P124" s="16">
        <f t="shared" ca="1" si="10"/>
        <v>18.745276269678364</v>
      </c>
      <c r="Q124" s="26">
        <f t="shared" si="11"/>
        <v>46284</v>
      </c>
      <c r="R124" s="14">
        <f t="shared" ca="1" si="12"/>
        <v>4.4025962011248758</v>
      </c>
      <c r="S124" s="55">
        <f ca="1">豚硝化モデル!K124</f>
        <v>139.59811542426982</v>
      </c>
      <c r="V124" s="59"/>
      <c r="W124" s="59"/>
      <c r="X124" s="59"/>
    </row>
    <row r="125" spans="3:24" ht="13.5">
      <c r="C125" s="2">
        <v>111</v>
      </c>
      <c r="D125" s="26">
        <f>IF(D124&gt;=豚シート!$G$18+30,"",D124+1)</f>
        <v>46285</v>
      </c>
      <c r="E125" s="41">
        <f ca="1">豚気温!A117</f>
        <v>23.7</v>
      </c>
      <c r="F125" s="163">
        <f ca="1">IF(豚シート!$G$13="独自地温",豚気温!A117,IF(豚シート!$G$16&gt;=D125,E125*$AD$26+$AE$26,IF(豚気温!$A$4&lt;200,IF($D125&lt;$AF$30,E125*$AD$30+$AE$30,E125*$AD$31+$AE$31),IF($D125&lt;$AF$34,E125*$AD$34+$AE$34,E125*$AD$35+$AE$35))))</f>
        <v>23.601175874913842</v>
      </c>
      <c r="G125" s="41"/>
      <c r="H125" s="27"/>
      <c r="I125" s="3">
        <f t="shared" ca="1" si="8"/>
        <v>0.86017783803093051</v>
      </c>
      <c r="J125" s="3">
        <f t="shared" ca="1" si="13"/>
        <v>129.02774872075881</v>
      </c>
      <c r="L125" s="4">
        <f t="shared" ca="1" si="9"/>
        <v>0.91134651812135292</v>
      </c>
      <c r="M125" s="3">
        <f t="shared" ca="1" si="14"/>
        <v>120.9591711357436</v>
      </c>
      <c r="O125" s="2">
        <v>111</v>
      </c>
      <c r="P125" s="16">
        <f t="shared" ca="1" si="10"/>
        <v>18.789047029847772</v>
      </c>
      <c r="Q125" s="26">
        <f t="shared" si="11"/>
        <v>46285</v>
      </c>
      <c r="R125" s="14">
        <f t="shared" ca="1" si="12"/>
        <v>4.4128763900999459</v>
      </c>
      <c r="S125" s="55">
        <f ca="1">豚硝化モデル!K125</f>
        <v>140.76025666645671</v>
      </c>
      <c r="V125" s="59"/>
      <c r="W125" s="59"/>
      <c r="X125" s="59"/>
    </row>
    <row r="126" spans="3:24" ht="13.5">
      <c r="C126" s="2">
        <v>112</v>
      </c>
      <c r="D126" s="26">
        <f>IF(D125&gt;=豚シート!$G$18+30,"",D125+1)</f>
        <v>46286</v>
      </c>
      <c r="E126" s="41">
        <f ca="1">豚気温!A118</f>
        <v>23.5</v>
      </c>
      <c r="F126" s="163">
        <f ca="1">IF(豚シート!$G$13="独自地温",豚気温!A118,IF(豚シート!$G$16&gt;=D126,E126*$AD$26+$AE$26,IF(豚気温!$A$4&lt;200,IF($D126&lt;$AF$30,E126*$AD$30+$AE$30,E126*$AD$31+$AE$31),IF($D126&lt;$AF$34,E126*$AD$34+$AE$34,E126*$AD$35+$AE$35))))</f>
        <v>23.45144930064513</v>
      </c>
      <c r="G126" s="41"/>
      <c r="H126" s="27"/>
      <c r="I126" s="3">
        <f t="shared" ca="1" si="8"/>
        <v>0.84037667916210168</v>
      </c>
      <c r="J126" s="3">
        <f t="shared" ca="1" si="13"/>
        <v>129.88792655878973</v>
      </c>
      <c r="L126" s="4">
        <f t="shared" ca="1" si="9"/>
        <v>0.89835838844435045</v>
      </c>
      <c r="M126" s="3">
        <f t="shared" ca="1" si="14"/>
        <v>121.87051765386495</v>
      </c>
      <c r="O126" s="2">
        <v>112</v>
      </c>
      <c r="P126" s="16">
        <f t="shared" ca="1" si="10"/>
        <v>18.831687570121275</v>
      </c>
      <c r="Q126" s="26">
        <f t="shared" si="11"/>
        <v>46286</v>
      </c>
      <c r="R126" s="14">
        <f t="shared" ca="1" si="12"/>
        <v>4.4228911307696093</v>
      </c>
      <c r="S126" s="55">
        <f ca="1">豚硝化モデル!K126</f>
        <v>141.90780125395435</v>
      </c>
      <c r="V126" s="59"/>
      <c r="W126" s="59"/>
      <c r="X126" s="59"/>
    </row>
    <row r="127" spans="3:24" ht="13.5">
      <c r="C127" s="2">
        <v>113</v>
      </c>
      <c r="D127" s="26">
        <f>IF(D126&gt;=豚シート!$G$18+30,"",D126+1)</f>
        <v>46287</v>
      </c>
      <c r="E127" s="41">
        <f ca="1">豚気温!A119</f>
        <v>23.3</v>
      </c>
      <c r="F127" s="163">
        <f ca="1">IF(豚シート!$G$13="独自地温",豚気温!A119,IF(豚シート!$G$16&gt;=D127,E127*$AD$26+$AE$26,IF(豚気温!$A$4&lt;200,IF($D127&lt;$AF$30,E127*$AD$30+$AE$30,E127*$AD$31+$AE$31),IF($D127&lt;$AF$34,E127*$AD$34+$AE$34,E127*$AD$35+$AE$35))))</f>
        <v>23.301722726376425</v>
      </c>
      <c r="G127" s="41"/>
      <c r="H127" s="10"/>
      <c r="I127" s="3">
        <f t="shared" ca="1" si="8"/>
        <v>0.82100552731297494</v>
      </c>
      <c r="J127" s="3">
        <f t="shared" ca="1" si="13"/>
        <v>130.72830323795182</v>
      </c>
      <c r="L127" s="4">
        <f t="shared" ca="1" si="9"/>
        <v>0.88553820020776486</v>
      </c>
      <c r="M127" s="3">
        <f t="shared" ca="1" si="14"/>
        <v>122.7688760423093</v>
      </c>
      <c r="O127" s="2">
        <v>113</v>
      </c>
      <c r="P127" s="16">
        <f t="shared" ca="1" si="10"/>
        <v>18.873233267727105</v>
      </c>
      <c r="Q127" s="26">
        <f t="shared" si="11"/>
        <v>46287</v>
      </c>
      <c r="R127" s="14">
        <f t="shared" ca="1" si="12"/>
        <v>4.4326487319818346</v>
      </c>
      <c r="S127" s="55">
        <f ca="1">豚硝化モデル!K127</f>
        <v>143.04091320094463</v>
      </c>
      <c r="V127" s="59"/>
      <c r="W127" s="59"/>
      <c r="X127" s="59"/>
    </row>
    <row r="128" spans="3:24" ht="13.5">
      <c r="C128" s="2">
        <v>114</v>
      </c>
      <c r="D128" s="26">
        <f>IF(D127&gt;=豚シート!$G$18+30,"",D127+1)</f>
        <v>46288</v>
      </c>
      <c r="E128" s="41">
        <f ca="1">豚気温!A120</f>
        <v>23</v>
      </c>
      <c r="F128" s="163">
        <f ca="1">IF(豚シート!$G$13="独自地温",豚気温!A120,IF(豚シート!$G$16&gt;=D128,E128*$AD$26+$AE$26,IF(豚気温!$A$4&lt;200,IF($D128&lt;$AF$30,E128*$AD$30+$AE$30,E128*$AD$31+$AE$31),IF($D128&lt;$AF$34,E128*$AD$34+$AE$34,E128*$AD$35+$AE$35))))</f>
        <v>23.077132864973365</v>
      </c>
      <c r="G128" s="41"/>
      <c r="H128" s="10"/>
      <c r="I128" s="3">
        <f t="shared" ca="1" si="8"/>
        <v>0.79273594788125012</v>
      </c>
      <c r="J128" s="3">
        <f t="shared" ca="1" si="13"/>
        <v>131.54930876526478</v>
      </c>
      <c r="L128" s="4">
        <f t="shared" ca="1" si="9"/>
        <v>0.86661857486022897</v>
      </c>
      <c r="M128" s="3">
        <f t="shared" ca="1" si="14"/>
        <v>123.65441424251706</v>
      </c>
      <c r="O128" s="2">
        <v>114</v>
      </c>
      <c r="P128" s="16">
        <f t="shared" ca="1" si="10"/>
        <v>18.913718179566082</v>
      </c>
      <c r="Q128" s="26">
        <f t="shared" si="11"/>
        <v>46288</v>
      </c>
      <c r="R128" s="14">
        <f t="shared" ca="1" si="12"/>
        <v>4.442157192486814</v>
      </c>
      <c r="S128" s="55">
        <f ca="1">豚硝化モデル!K128</f>
        <v>144.15975490928085</v>
      </c>
      <c r="V128" s="59"/>
      <c r="W128" s="59"/>
      <c r="X128" s="59"/>
    </row>
    <row r="129" spans="3:24" ht="13.5">
      <c r="C129" s="2">
        <v>115</v>
      </c>
      <c r="D129" s="26">
        <f>IF(D128&gt;=豚シート!$G$18+30,"",D128+1)</f>
        <v>46289</v>
      </c>
      <c r="E129" s="41">
        <f ca="1">豚気温!A121</f>
        <v>22.8</v>
      </c>
      <c r="F129" s="163">
        <f ca="1">IF(豚シート!$G$13="独自地温",豚気温!A121,IF(豚シート!$G$16&gt;=D129,E129*$AD$26+$AE$26,IF(豚気温!$A$4&lt;200,IF($D129&lt;$AF$30,E129*$AD$30+$AE$30,E129*$AD$31+$AE$31),IF($D129&lt;$AF$34,E129*$AD$34+$AE$34,E129*$AD$35+$AE$35))))</f>
        <v>22.927406290704653</v>
      </c>
      <c r="G129" s="41"/>
      <c r="H129" s="10"/>
      <c r="I129" s="3">
        <f t="shared" ca="1" si="8"/>
        <v>0.77440185560353181</v>
      </c>
      <c r="J129" s="3">
        <f t="shared" ca="1" si="13"/>
        <v>132.34204471314604</v>
      </c>
      <c r="L129" s="4">
        <f t="shared" ca="1" si="9"/>
        <v>0.85420980572233596</v>
      </c>
      <c r="M129" s="3">
        <f t="shared" ca="1" si="14"/>
        <v>124.52103281737729</v>
      </c>
      <c r="O129" s="2">
        <v>115</v>
      </c>
      <c r="P129" s="16">
        <f t="shared" ca="1" si="10"/>
        <v>18.952893460657897</v>
      </c>
      <c r="Q129" s="26">
        <f t="shared" si="11"/>
        <v>46289</v>
      </c>
      <c r="R129" s="14">
        <f t="shared" ca="1" si="12"/>
        <v>4.4513580674822819</v>
      </c>
      <c r="S129" s="55">
        <f ca="1">豚硝化モデル!K129</f>
        <v>145.25749226908235</v>
      </c>
      <c r="V129" s="59"/>
      <c r="W129" s="59"/>
      <c r="X129" s="59"/>
    </row>
    <row r="130" spans="3:24" ht="13.5">
      <c r="C130" s="2">
        <v>116</v>
      </c>
      <c r="D130" s="26">
        <f>IF(D129&gt;=豚シート!$G$18+30,"",D129+1)</f>
        <v>46290</v>
      </c>
      <c r="E130" s="41">
        <f ca="1">豚気温!A122</f>
        <v>22.6</v>
      </c>
      <c r="F130" s="163">
        <f ca="1">IF(豚シート!$G$13="独自地温",豚気温!A122,IF(豚シート!$G$16&gt;=D130,E130*$AD$26+$AE$26,IF(豚気温!$A$4&lt;200,IF($D130&lt;$AF$30,E130*$AD$30+$AE$30,E130*$AD$31+$AE$31),IF($D130&lt;$AF$34,E130*$AD$34+$AE$34,E130*$AD$35+$AE$35))))</f>
        <v>22.777679716435948</v>
      </c>
      <c r="G130" s="41"/>
      <c r="H130" s="10"/>
      <c r="I130" s="3">
        <f t="shared" ca="1" si="8"/>
        <v>0.75646783443881749</v>
      </c>
      <c r="J130" s="3">
        <f t="shared" ca="1" si="13"/>
        <v>133.11644656874958</v>
      </c>
      <c r="L130" s="4">
        <f t="shared" ca="1" si="9"/>
        <v>0.84196228120212757</v>
      </c>
      <c r="M130" s="3">
        <f t="shared" ca="1" si="14"/>
        <v>125.37524262309962</v>
      </c>
      <c r="O130" s="2">
        <v>116</v>
      </c>
      <c r="P130" s="16">
        <f t="shared" ca="1" si="10"/>
        <v>18.991082135443193</v>
      </c>
      <c r="Q130" s="26">
        <f t="shared" si="11"/>
        <v>46290</v>
      </c>
      <c r="R130" s="14">
        <f t="shared" ca="1" si="12"/>
        <v>4.4603272238775755</v>
      </c>
      <c r="S130" s="55">
        <f ca="1">豚硝化モデル!K130</f>
        <v>146.34135842860636</v>
      </c>
      <c r="V130" s="59"/>
      <c r="W130" s="59"/>
      <c r="X130" s="59"/>
    </row>
    <row r="131" spans="3:24" ht="13.5">
      <c r="C131" s="2">
        <v>117</v>
      </c>
      <c r="D131" s="26">
        <f>IF(D130&gt;=豚シート!$G$18+30,"",D130+1)</f>
        <v>46291</v>
      </c>
      <c r="E131" s="41">
        <f ca="1">豚気温!A123</f>
        <v>22.4</v>
      </c>
      <c r="F131" s="163">
        <f ca="1">IF(豚シート!$G$13="独自地温",豚気温!A123,IF(豚シート!$G$16&gt;=D131,E131*$AD$26+$AE$26,IF(豚気温!$A$4&lt;200,IF($D131&lt;$AF$30,E131*$AD$30+$AE$30,E131*$AD$31+$AE$31),IF($D131&lt;$AF$34,E131*$AD$34+$AE$34,E131*$AD$35+$AE$35))))</f>
        <v>22.627953142167236</v>
      </c>
      <c r="G131" s="41"/>
      <c r="H131" s="10"/>
      <c r="I131" s="3">
        <f t="shared" ca="1" si="8"/>
        <v>0.73892569433516286</v>
      </c>
      <c r="J131" s="3">
        <f t="shared" ca="1" si="13"/>
        <v>133.87291440318839</v>
      </c>
      <c r="L131" s="4">
        <f t="shared" ca="1" si="9"/>
        <v>0.82987413111081598</v>
      </c>
      <c r="M131" s="3">
        <f t="shared" ca="1" si="14"/>
        <v>126.21720490430175</v>
      </c>
      <c r="O131" s="2">
        <v>117</v>
      </c>
      <c r="P131" s="16">
        <f t="shared" ca="1" si="10"/>
        <v>19.028314237526335</v>
      </c>
      <c r="Q131" s="26">
        <f t="shared" si="11"/>
        <v>46291</v>
      </c>
      <c r="R131" s="14">
        <f t="shared" ca="1" si="12"/>
        <v>4.4690717154941799</v>
      </c>
      <c r="S131" s="55">
        <f ca="1">豚硝化モデル!K131</f>
        <v>147.41151025145476</v>
      </c>
    </row>
    <row r="132" spans="3:24" ht="13.5">
      <c r="C132" s="2">
        <v>118</v>
      </c>
      <c r="D132" s="26">
        <f>IF(D131&gt;=豚シート!$G$18+30,"",D131+1)</f>
        <v>46292</v>
      </c>
      <c r="E132" s="41">
        <f ca="1">豚気温!A124</f>
        <v>22.2</v>
      </c>
      <c r="F132" s="163">
        <f ca="1">IF(豚シート!$G$13="独自地温",豚気温!A124,IF(豚シート!$G$16&gt;=D132,E132*$AD$26+$AE$26,IF(豚気温!$A$4&lt;200,IF($D132&lt;$AF$30,E132*$AD$30+$AE$30,E132*$AD$31+$AE$31),IF($D132&lt;$AF$34,E132*$AD$34+$AE$34,E132*$AD$35+$AE$35))))</f>
        <v>22.478226567898531</v>
      </c>
      <c r="G132" s="41"/>
      <c r="H132" s="10"/>
      <c r="I132" s="3">
        <f t="shared" ca="1" si="8"/>
        <v>0.72176740142676388</v>
      </c>
      <c r="J132" s="3">
        <f t="shared" ca="1" si="13"/>
        <v>134.61184009752355</v>
      </c>
      <c r="L132" s="4">
        <f t="shared" ca="1" si="9"/>
        <v>0.81794350415816364</v>
      </c>
      <c r="M132" s="3">
        <f t="shared" ca="1" si="14"/>
        <v>127.04707903541257</v>
      </c>
      <c r="O132" s="2">
        <v>118</v>
      </c>
      <c r="P132" s="16">
        <f t="shared" ca="1" si="10"/>
        <v>19.064618708586824</v>
      </c>
      <c r="Q132" s="26">
        <f t="shared" si="11"/>
        <v>46292</v>
      </c>
      <c r="R132" s="14">
        <f t="shared" ca="1" si="12"/>
        <v>4.4775983396994095</v>
      </c>
      <c r="S132" s="55">
        <f ca="1">豚硝化モデル!K132</f>
        <v>148.46810304848026</v>
      </c>
    </row>
    <row r="133" spans="3:24" ht="13.5">
      <c r="C133" s="2">
        <v>119</v>
      </c>
      <c r="D133" s="26">
        <f>IF(D132&gt;=豚シート!$G$18+30,"",D132+1)</f>
        <v>46293</v>
      </c>
      <c r="E133" s="41">
        <f ca="1">豚気温!A125</f>
        <v>22</v>
      </c>
      <c r="F133" s="163">
        <f ca="1">IF(豚シート!$G$13="独自地温",豚気温!A125,IF(豚シート!$G$16&gt;=D133,E133*$AD$26+$AE$26,IF(豚気温!$A$4&lt;200,IF($D133&lt;$AF$30,E133*$AD$30+$AE$30,E133*$AD$31+$AE$31),IF($D133&lt;$AF$34,E133*$AD$34+$AE$34,E133*$AD$35+$AE$35))))</f>
        <v>22.328499993629819</v>
      </c>
      <c r="G133" s="41"/>
      <c r="H133" s="10"/>
      <c r="I133" s="3">
        <f t="shared" ca="1" si="8"/>
        <v>0.70498507528416632</v>
      </c>
      <c r="J133" s="3">
        <f t="shared" ca="1" si="13"/>
        <v>135.33360749895033</v>
      </c>
      <c r="L133" s="4">
        <f t="shared" ca="1" si="9"/>
        <v>0.80616856779241564</v>
      </c>
      <c r="M133" s="3">
        <f t="shared" ca="1" si="14"/>
        <v>127.86502253957073</v>
      </c>
      <c r="O133" s="2">
        <v>119</v>
      </c>
      <c r="P133" s="16">
        <f t="shared" ca="1" si="10"/>
        <v>19.10002344414454</v>
      </c>
      <c r="Q133" s="26">
        <f t="shared" si="11"/>
        <v>46293</v>
      </c>
      <c r="R133" s="14">
        <f t="shared" ca="1" si="12"/>
        <v>4.4859136481550319</v>
      </c>
      <c r="S133" s="55">
        <f ca="1">豚硝化モデル!K133</f>
        <v>149.51129059078568</v>
      </c>
    </row>
    <row r="134" spans="3:24" ht="13.5">
      <c r="C134" s="2">
        <v>120</v>
      </c>
      <c r="D134" s="26">
        <f>IF(D133&gt;=豚シート!$G$18+30,"",D133+1)</f>
        <v>46294</v>
      </c>
      <c r="E134" s="41">
        <f ca="1">豚気温!A126</f>
        <v>21.9</v>
      </c>
      <c r="F134" s="163">
        <f ca="1">IF(豚シート!$G$13="独自地温",豚気温!A126,IF(豚シート!$G$16&gt;=D134,E134*$AD$26+$AE$26,IF(豚気温!$A$4&lt;200,IF($D134&lt;$AF$30,E134*$AD$30+$AE$30,E134*$AD$31+$AE$31),IF($D134&lt;$AF$34,E134*$AD$34+$AE$34,E134*$AD$35+$AE$35))))</f>
        <v>22.253636706495463</v>
      </c>
      <c r="G134" s="41"/>
      <c r="H134" s="10"/>
      <c r="I134" s="3">
        <f t="shared" ca="1" si="8"/>
        <v>0.69673247840435915</v>
      </c>
      <c r="J134" s="3">
        <f t="shared" ca="1" si="13"/>
        <v>136.03859257423449</v>
      </c>
      <c r="L134" s="4">
        <f t="shared" ca="1" si="9"/>
        <v>0.8003389159918588</v>
      </c>
      <c r="M134" s="3">
        <f t="shared" ca="1" si="14"/>
        <v>128.67119110736314</v>
      </c>
      <c r="O134" s="2">
        <v>120</v>
      </c>
      <c r="P134" s="16">
        <f t="shared" ca="1" si="10"/>
        <v>19.134555337175502</v>
      </c>
      <c r="Q134" s="26">
        <f t="shared" si="11"/>
        <v>46294</v>
      </c>
      <c r="R134" s="14">
        <f t="shared" ca="1" si="12"/>
        <v>4.4940239570610512</v>
      </c>
      <c r="S134" s="55">
        <f ca="1">豚硝化モデル!K134</f>
        <v>150.54122512263675</v>
      </c>
    </row>
    <row r="135" spans="3:24" ht="13.5">
      <c r="C135" s="2">
        <v>121</v>
      </c>
      <c r="D135" s="26">
        <f>IF(D134&gt;=豚シート!$G$18+30,"",D134+1)</f>
        <v>46295</v>
      </c>
      <c r="E135" s="41">
        <f ca="1">豚気温!A127</f>
        <v>21.7</v>
      </c>
      <c r="F135" s="163">
        <f ca="1">IF(豚シート!$G$13="独自地温",豚気温!A127,IF(豚シート!$G$16&gt;=D135,E135*$AD$26+$AE$26,IF(豚気温!$A$4&lt;200,IF($D135&lt;$AF$30,E135*$AD$30+$AE$30,E135*$AD$31+$AE$31),IF($D135&lt;$AF$34,E135*$AD$34+$AE$34,E135*$AD$35+$AE$35))))</f>
        <v>22.103910132226758</v>
      </c>
      <c r="G135" s="41"/>
      <c r="H135" s="10"/>
      <c r="I135" s="3">
        <f t="shared" ca="1" si="8"/>
        <v>0.68049965559961834</v>
      </c>
      <c r="J135" s="3">
        <f t="shared" ca="1" si="13"/>
        <v>136.73532505263884</v>
      </c>
      <c r="L135" s="4">
        <f t="shared" ca="1" si="9"/>
        <v>0.78879412007130856</v>
      </c>
      <c r="M135" s="3">
        <f t="shared" ca="1" si="14"/>
        <v>129.471530023355</v>
      </c>
      <c r="O135" s="2">
        <v>121</v>
      </c>
      <c r="P135" s="16">
        <f t="shared" ca="1" si="10"/>
        <v>19.168484583858238</v>
      </c>
      <c r="Q135" s="26">
        <f t="shared" si="11"/>
        <v>46295</v>
      </c>
      <c r="R135" s="14">
        <f t="shared" ca="1" si="12"/>
        <v>4.5019927258539694</v>
      </c>
      <c r="S135" s="55">
        <f ca="1">豚硝化モデル!K135</f>
        <v>151.56458976723334</v>
      </c>
    </row>
    <row r="136" spans="3:24" ht="13.5">
      <c r="C136" s="2">
        <v>122</v>
      </c>
      <c r="D136" s="26">
        <f>IF(D135&gt;=豚シート!$G$18+30,"",D135+1)</f>
        <v>46296</v>
      </c>
      <c r="E136" s="41">
        <f ca="1">豚気温!A128</f>
        <v>21.5</v>
      </c>
      <c r="F136" s="163">
        <f ca="1">IF(豚シート!$G$13="独自地温",豚気温!A128,IF(豚シート!$G$16&gt;=D136,E136*$AD$26+$AE$26,IF(豚気温!$A$4&lt;200,IF($D136&lt;$AF$30,E136*$AD$30+$AE$30,E136*$AD$31+$AE$31),IF($D136&lt;$AF$34,E136*$AD$34+$AE$34,E136*$AD$35+$AE$35))))</f>
        <v>21.954183557958046</v>
      </c>
      <c r="G136" s="41"/>
      <c r="H136" s="10"/>
      <c r="I136" s="3">
        <f t="shared" ca="1" si="8"/>
        <v>0.66462375212241487</v>
      </c>
      <c r="J136" s="3">
        <f t="shared" ca="1" si="13"/>
        <v>137.41582470823846</v>
      </c>
      <c r="L136" s="4">
        <f t="shared" ca="1" si="9"/>
        <v>0.7774005142982342</v>
      </c>
      <c r="M136" s="3">
        <f t="shared" ca="1" si="14"/>
        <v>130.26032414342632</v>
      </c>
      <c r="O136" s="2">
        <v>122</v>
      </c>
      <c r="P136" s="16">
        <f t="shared" ca="1" si="10"/>
        <v>19.201583843687178</v>
      </c>
      <c r="Q136" s="26">
        <f t="shared" si="11"/>
        <v>46296</v>
      </c>
      <c r="R136" s="14">
        <f t="shared" ca="1" si="12"/>
        <v>4.5097665603649419</v>
      </c>
      <c r="S136" s="55">
        <f ca="1">豚硝化モデル!K136</f>
        <v>152.57492693298929</v>
      </c>
    </row>
    <row r="137" spans="3:24" ht="13.5">
      <c r="C137" s="2">
        <v>123</v>
      </c>
      <c r="D137" s="26">
        <f>IF(D136&gt;=豚シート!$G$18+30,"",D136+1)</f>
        <v>46297</v>
      </c>
      <c r="E137" s="41">
        <f ca="1">豚気温!A129</f>
        <v>21.3</v>
      </c>
      <c r="F137" s="163">
        <f ca="1">IF(豚シート!$G$13="独自地温",豚気温!A129,IF(豚シート!$G$16&gt;=D137,E137*$AD$26+$AE$26,IF(豚気温!$A$4&lt;200,IF($D137&lt;$AF$30,E137*$AD$30+$AE$30,E137*$AD$31+$AE$31),IF($D137&lt;$AF$34,E137*$AD$34+$AE$34,E137*$AD$35+$AE$35))))</f>
        <v>21.804456983689342</v>
      </c>
      <c r="G137" s="41"/>
      <c r="H137" s="10"/>
      <c r="I137" s="3">
        <f t="shared" ca="1" si="8"/>
        <v>0.64909740354788026</v>
      </c>
      <c r="J137" s="3">
        <f t="shared" ca="1" si="13"/>
        <v>138.08044846036088</v>
      </c>
      <c r="L137" s="4">
        <f t="shared" ca="1" si="9"/>
        <v>0.76615633046027198</v>
      </c>
      <c r="M137" s="3">
        <f t="shared" ca="1" si="14"/>
        <v>131.03772465772454</v>
      </c>
      <c r="O137" s="2">
        <v>123</v>
      </c>
      <c r="P137" s="16">
        <f t="shared" ca="1" si="10"/>
        <v>19.233877554207716</v>
      </c>
      <c r="Q137" s="26">
        <f t="shared" si="11"/>
        <v>46297</v>
      </c>
      <c r="R137" s="14">
        <f t="shared" ca="1" si="12"/>
        <v>4.5173512001009763</v>
      </c>
      <c r="S137" s="55">
        <f ca="1">豚硝化モデル!K137</f>
        <v>153.57238510300627</v>
      </c>
    </row>
    <row r="138" spans="3:24" ht="13.5">
      <c r="C138" s="2">
        <v>124</v>
      </c>
      <c r="D138" s="26">
        <f>IF(D137&gt;=豚シート!$G$18+30,"",D137+1)</f>
        <v>46298</v>
      </c>
      <c r="E138" s="41">
        <f ca="1">豚気温!A130</f>
        <v>21.2</v>
      </c>
      <c r="F138" s="163">
        <f ca="1">IF(豚シート!$G$13="独自地温",豚気温!A130,IF(豚シート!$G$16&gt;=D138,E138*$AD$26+$AE$26,IF(豚気温!$A$4&lt;200,IF($D138&lt;$AF$30,E138*$AD$30+$AE$30,E138*$AD$31+$AE$31),IF($D138&lt;$AF$34,E138*$AD$34+$AE$34,E138*$AD$35+$AE$35))))</f>
        <v>21.729593696554986</v>
      </c>
      <c r="G138" s="41"/>
      <c r="H138" s="10"/>
      <c r="I138" s="3">
        <f t="shared" ca="1" si="8"/>
        <v>0.64146304975406354</v>
      </c>
      <c r="J138" s="3">
        <f t="shared" ca="1" si="13"/>
        <v>138.72954586390875</v>
      </c>
      <c r="L138" s="4">
        <f t="shared" ca="1" si="9"/>
        <v>0.76058972413522674</v>
      </c>
      <c r="M138" s="3">
        <f t="shared" ca="1" si="14"/>
        <v>131.8038809881848</v>
      </c>
      <c r="O138" s="2">
        <v>124</v>
      </c>
      <c r="P138" s="16">
        <f t="shared" ca="1" si="10"/>
        <v>19.265389292163878</v>
      </c>
      <c r="Q138" s="26">
        <f t="shared" si="11"/>
        <v>46298</v>
      </c>
      <c r="R138" s="14">
        <f t="shared" ca="1" si="12"/>
        <v>4.5247521823975694</v>
      </c>
      <c r="S138" s="55">
        <f ca="1">豚硝化モデル!K138</f>
        <v>154.55711127806731</v>
      </c>
    </row>
    <row r="139" spans="3:24" ht="13.5">
      <c r="C139" s="2">
        <v>125</v>
      </c>
      <c r="D139" s="26">
        <f>IF(D138&gt;=豚シート!$G$18+30,"",D138+1)</f>
        <v>46299</v>
      </c>
      <c r="E139" s="41">
        <f ca="1">豚気温!A131</f>
        <v>21</v>
      </c>
      <c r="F139" s="163">
        <f ca="1">IF(豚シート!$G$13="独自地温",豚気温!A131,IF(豚シート!$G$16&gt;=D139,E139*$AD$26+$AE$26,IF(豚気温!$A$4&lt;200,IF($D139&lt;$AF$30,E139*$AD$30+$AE$30,E139*$AD$31+$AE$31),IF($D139&lt;$AF$34,E139*$AD$34+$AE$34,E139*$AD$35+$AE$35))))</f>
        <v>21.579867122286281</v>
      </c>
      <c r="G139" s="41"/>
      <c r="H139" s="10"/>
      <c r="I139" s="3">
        <f t="shared" ca="1" si="8"/>
        <v>0.62644753429764266</v>
      </c>
      <c r="J139" s="3">
        <f t="shared" ca="1" si="13"/>
        <v>139.37100891366282</v>
      </c>
      <c r="L139" s="4">
        <f t="shared" ca="1" si="9"/>
        <v>0.74956639720277762</v>
      </c>
      <c r="M139" s="3">
        <f t="shared" ca="1" si="14"/>
        <v>132.56447071232003</v>
      </c>
      <c r="O139" s="2">
        <v>125</v>
      </c>
      <c r="P139" s="16">
        <f t="shared" ca="1" si="10"/>
        <v>19.296365932133956</v>
      </c>
      <c r="Q139" s="26">
        <f t="shared" si="11"/>
        <v>46299</v>
      </c>
      <c r="R139" s="14">
        <f t="shared" ca="1" si="12"/>
        <v>4.5320274892798951</v>
      </c>
      <c r="S139" s="55">
        <f ca="1">豚硝化モデル!K139</f>
        <v>155.53552612114746</v>
      </c>
    </row>
    <row r="140" spans="3:24" ht="13.5">
      <c r="C140" s="2">
        <v>126</v>
      </c>
      <c r="D140" s="26">
        <f>IF(D139&gt;=豚シート!$G$18+30,"",D139+1)</f>
        <v>46300</v>
      </c>
      <c r="E140" s="41">
        <f ca="1">豚気温!A132</f>
        <v>20.8</v>
      </c>
      <c r="F140" s="163">
        <f ca="1">IF(豚シート!$G$13="独自地温",豚気温!A132,IF(豚シート!$G$16&gt;=D140,E140*$AD$26+$AE$26,IF(豚気温!$A$4&lt;200,IF($D140&lt;$AF$30,E140*$AD$30+$AE$30,E140*$AD$31+$AE$31),IF($D140&lt;$AF$34,E140*$AD$34+$AE$34,E140*$AD$35+$AE$35))))</f>
        <v>21.430140548017572</v>
      </c>
      <c r="G140" s="41"/>
      <c r="H140" s="10"/>
      <c r="I140" s="3">
        <f t="shared" ca="1" si="8"/>
        <v>0.61176377669102566</v>
      </c>
      <c r="J140" s="3">
        <f t="shared" ca="1" si="13"/>
        <v>139.99745644796047</v>
      </c>
      <c r="L140" s="4">
        <f t="shared" ca="1" si="9"/>
        <v>0.73868815022375989</v>
      </c>
      <c r="M140" s="3">
        <f t="shared" ca="1" si="14"/>
        <v>133.31403710952281</v>
      </c>
      <c r="O140" s="2">
        <v>126</v>
      </c>
      <c r="P140" s="16">
        <f t="shared" ca="1" si="10"/>
        <v>19.326598096637955</v>
      </c>
      <c r="Q140" s="26">
        <f t="shared" si="11"/>
        <v>46300</v>
      </c>
      <c r="R140" s="14">
        <f t="shared" ca="1" si="12"/>
        <v>4.5391279454525462</v>
      </c>
      <c r="S140" s="55">
        <f ca="1">豚硝化モデル!K140</f>
        <v>156.50142671848093</v>
      </c>
    </row>
    <row r="141" spans="3:24" ht="13.5">
      <c r="C141" s="2">
        <v>127</v>
      </c>
      <c r="D141" s="26">
        <f>IF(D140&gt;=豚シート!$G$18+30,"",D140+1)</f>
        <v>46301</v>
      </c>
      <c r="E141" s="41">
        <f ca="1">豚気温!A133</f>
        <v>20.7</v>
      </c>
      <c r="F141" s="163">
        <f ca="1">IF(豚シート!$G$13="独自地温",豚気温!A133,IF(豚シート!$G$16&gt;=D141,E141*$AD$26+$AE$26,IF(豚気温!$A$4&lt;200,IF($D141&lt;$AF$30,E141*$AD$30+$AE$30,E141*$AD$31+$AE$31),IF($D141&lt;$AF$34,E141*$AD$34+$AE$34,E141*$AD$35+$AE$35))))</f>
        <v>21.355277260883216</v>
      </c>
      <c r="G141" s="41"/>
      <c r="H141" s="10"/>
      <c r="I141" s="3">
        <f t="shared" ca="1" si="8"/>
        <v>0.60454415194081146</v>
      </c>
      <c r="J141" s="3">
        <f t="shared" ca="1" si="13"/>
        <v>140.60922022465149</v>
      </c>
      <c r="L141" s="4">
        <f t="shared" ca="1" si="9"/>
        <v>0.73330289797658943</v>
      </c>
      <c r="M141" s="3">
        <f t="shared" ca="1" si="14"/>
        <v>134.05272525974658</v>
      </c>
      <c r="O141" s="2">
        <v>127</v>
      </c>
      <c r="P141" s="16">
        <f t="shared" ca="1" si="10"/>
        <v>19.356107254450336</v>
      </c>
      <c r="Q141" s="26">
        <f t="shared" si="11"/>
        <v>46301</v>
      </c>
      <c r="R141" s="14">
        <f t="shared" ca="1" si="12"/>
        <v>4.5460585931642221</v>
      </c>
      <c r="S141" s="55">
        <f ca="1">豚硝化モデル!K141</f>
        <v>157.45495641967989</v>
      </c>
    </row>
    <row r="142" spans="3:24" ht="13.5">
      <c r="C142" s="2">
        <v>128</v>
      </c>
      <c r="D142" s="26">
        <f>IF(D141&gt;=豚シート!$G$18+30,"",D141+1)</f>
        <v>46302</v>
      </c>
      <c r="E142" s="41">
        <f ca="1">豚気温!A134</f>
        <v>20.5</v>
      </c>
      <c r="F142" s="163">
        <f ca="1">IF(豚シート!$G$13="独自地温",豚気温!A134,IF(豚シート!$G$16&gt;=D142,E142*$AD$26+$AE$26,IF(豚気温!$A$4&lt;200,IF($D142&lt;$AF$30,E142*$AD$30+$AE$30,E142*$AD$31+$AE$31),IF($D142&lt;$AF$34,E142*$AD$34+$AE$34,E142*$AD$35+$AE$35))))</f>
        <v>21.205550686614508</v>
      </c>
      <c r="G142" s="41"/>
      <c r="H142" s="29"/>
      <c r="I142" s="3">
        <f t="shared" ref="I142:I205" ca="1" si="15">EXP($B$3*(E142-25)/(1.987*(273+E142)*298))</f>
        <v>0.59034517324774038</v>
      </c>
      <c r="J142" s="3">
        <f t="shared" ca="1" si="13"/>
        <v>141.21376437659231</v>
      </c>
      <c r="L142" s="4">
        <f t="shared" ref="L142:L205" ca="1" si="16">EXP($B$4*(E142-25)/(1.987*(273+E142)*298))</f>
        <v>0.72263907807097416</v>
      </c>
      <c r="M142" s="3">
        <f t="shared" ca="1" si="14"/>
        <v>134.78602815772317</v>
      </c>
      <c r="O142" s="2">
        <v>128</v>
      </c>
      <c r="P142" s="16">
        <f t="shared" ca="1" si="10"/>
        <v>19.385124832131019</v>
      </c>
      <c r="Q142" s="26">
        <f t="shared" si="11"/>
        <v>46302</v>
      </c>
      <c r="R142" s="14">
        <f t="shared" ca="1" si="12"/>
        <v>4.5528737862520652</v>
      </c>
      <c r="S142" s="55">
        <f ca="1">豚硝化モデル!K142</f>
        <v>158.40235397880016</v>
      </c>
    </row>
    <row r="143" spans="3:24" ht="13.5">
      <c r="C143" s="2">
        <v>129</v>
      </c>
      <c r="D143" s="26">
        <f>IF(D142&gt;=豚シート!$G$18+30,"",D142+1)</f>
        <v>46303</v>
      </c>
      <c r="E143" s="41">
        <f ca="1">豚気温!A135</f>
        <v>20.3</v>
      </c>
      <c r="F143" s="163">
        <f ca="1">IF(豚シート!$G$13="独自地温",豚気温!A135,IF(豚シート!$G$16&gt;=D143,E143*$AD$26+$AE$26,IF(豚気温!$A$4&lt;200,IF($D143&lt;$AF$30,E143*$AD$30+$AE$30,E143*$AD$31+$AE$31),IF($D143&lt;$AF$34,E143*$AD$34+$AE$34,E143*$AD$35+$AE$35))))</f>
        <v>21.055824112345803</v>
      </c>
      <c r="G143" s="41"/>
      <c r="H143" s="29"/>
      <c r="I143" s="3">
        <f t="shared" ca="1" si="15"/>
        <v>0.57646100164446001</v>
      </c>
      <c r="J143" s="3">
        <f t="shared" ca="1" si="13"/>
        <v>141.80410954984004</v>
      </c>
      <c r="L143" s="4">
        <f t="shared" ca="1" si="16"/>
        <v>0.71211610643590662</v>
      </c>
      <c r="M143" s="3">
        <f t="shared" ca="1" si="14"/>
        <v>135.50866723579415</v>
      </c>
      <c r="O143" s="2">
        <v>129</v>
      </c>
      <c r="P143" s="16">
        <f t="shared" ref="P143:P206" ca="1" si="17">$B$5*(1-EXP(-$B$7*J143))+$B$6*(1-EXP(-$B$8*M143))+$P$6</f>
        <v>19.413453499425557</v>
      </c>
      <c r="Q143" s="26">
        <f t="shared" ref="Q143:Q206" si="18">D143</f>
        <v>46303</v>
      </c>
      <c r="R143" s="14">
        <f t="shared" ref="R143:R206" ca="1" si="19">$H$5/1000*$P143</f>
        <v>4.5595271788838723</v>
      </c>
      <c r="S143" s="55">
        <f ca="1">豚硝化モデル!K143</f>
        <v>159.33759297220786</v>
      </c>
      <c r="U143" s="14"/>
    </row>
    <row r="144" spans="3:24" ht="13.5">
      <c r="C144" s="2">
        <v>130</v>
      </c>
      <c r="D144" s="26">
        <f>IF(D143&gt;=豚シート!$G$18+30,"",D143+1)</f>
        <v>46304</v>
      </c>
      <c r="E144" s="41">
        <f ca="1">豚気温!A136</f>
        <v>20.2</v>
      </c>
      <c r="F144" s="163">
        <f ca="1">IF(豚シート!$G$13="独自地温",豚気温!A136,IF(豚シート!$G$16&gt;=D144,E144*$AD$26+$AE$26,IF(豚気温!$A$4&lt;200,IF($D144&lt;$AF$30,E144*$AD$30+$AE$30,E144*$AD$31+$AE$31),IF($D144&lt;$AF$34,E144*$AD$34+$AE$34,E144*$AD$35+$AE$35))))</f>
        <v>20.980960825211447</v>
      </c>
      <c r="G144" s="41"/>
      <c r="H144" s="29"/>
      <c r="I144" s="3">
        <f t="shared" ca="1" si="15"/>
        <v>0.5696349160907207</v>
      </c>
      <c r="J144" s="3">
        <f t="shared" ref="J144:J207" ca="1" si="20">J143+I143</f>
        <v>142.38057055148448</v>
      </c>
      <c r="L144" s="4">
        <f t="shared" ca="1" si="16"/>
        <v>0.70690691857454602</v>
      </c>
      <c r="M144" s="3">
        <f t="shared" ref="M144:M207" ca="1" si="21">M143+L143</f>
        <v>136.22078334223005</v>
      </c>
      <c r="O144" s="2">
        <v>130</v>
      </c>
      <c r="P144" s="16">
        <f t="shared" ca="1" si="17"/>
        <v>19.441112833962983</v>
      </c>
      <c r="Q144" s="26">
        <f t="shared" si="18"/>
        <v>46304</v>
      </c>
      <c r="R144" s="14">
        <f t="shared" ca="1" si="19"/>
        <v>4.5660233691457934</v>
      </c>
      <c r="S144" s="55">
        <f ca="1">豚硝化モデル!K144</f>
        <v>160.26081317533144</v>
      </c>
    </row>
    <row r="145" spans="3:19" ht="13.5">
      <c r="C145" s="2">
        <v>131</v>
      </c>
      <c r="D145" s="26">
        <f>IF(D144&gt;=豚シート!$G$18+30,"",D144+1)</f>
        <v>46305</v>
      </c>
      <c r="E145" s="41">
        <f ca="1">豚気温!A137</f>
        <v>20</v>
      </c>
      <c r="F145" s="163">
        <f ca="1">IF(豚シート!$G$13="独自地温",豚気温!A137,IF(豚シート!$G$16&gt;=D145,E145*$AD$26+$AE$26,IF(豚気温!$A$4&lt;200,IF($D145&lt;$AF$30,E145*$AD$30+$AE$30,E145*$AD$31+$AE$31),IF($D145&lt;$AF$34,E145*$AD$34+$AE$34,E145*$AD$35+$AE$35))))</f>
        <v>20.831234250942739</v>
      </c>
      <c r="G145" s="41"/>
      <c r="H145" s="29"/>
      <c r="I145" s="3">
        <f t="shared" ca="1" si="15"/>
        <v>0.55621071042246795</v>
      </c>
      <c r="J145" s="3">
        <f t="shared" ca="1" si="20"/>
        <v>142.95020546757522</v>
      </c>
      <c r="L145" s="4">
        <f t="shared" ca="1" si="16"/>
        <v>0.69659210785275616</v>
      </c>
      <c r="M145" s="3">
        <f t="shared" ca="1" si="21"/>
        <v>136.92769026080458</v>
      </c>
      <c r="O145" s="2">
        <v>131</v>
      </c>
      <c r="P145" s="16">
        <f t="shared" ca="1" si="17"/>
        <v>19.468320005975144</v>
      </c>
      <c r="Q145" s="26">
        <f t="shared" si="18"/>
        <v>46305</v>
      </c>
      <c r="R145" s="14">
        <f t="shared" ca="1" si="19"/>
        <v>4.5724133625724495</v>
      </c>
      <c r="S145" s="55">
        <f ca="1">豚硝化モデル!K145</f>
        <v>161.17807595850022</v>
      </c>
    </row>
    <row r="146" spans="3:19" ht="13.5">
      <c r="C146" s="2">
        <v>132</v>
      </c>
      <c r="D146" s="26">
        <f>IF(D145&gt;=豚シート!$G$18+30,"",D145+1)</f>
        <v>46306</v>
      </c>
      <c r="E146" s="41">
        <f ca="1">豚気温!A138</f>
        <v>19.8</v>
      </c>
      <c r="F146" s="163">
        <f ca="1">IF(豚シート!$G$13="独自地温",豚気温!A138,IF(豚シート!$G$16&gt;=D146,E146*$AD$26+$AE$26,IF(豚気温!$A$4&lt;200,IF($D146&lt;$AF$30,E146*$AD$30+$AE$30,E146*$AD$31+$AE$31),IF($D146&lt;$AF$34,E146*$AD$34+$AE$34,E146*$AD$35+$AE$35))))</f>
        <v>20.68150767667403</v>
      </c>
      <c r="G146" s="41"/>
      <c r="H146" s="29"/>
      <c r="I146" s="3">
        <f t="shared" ca="1" si="15"/>
        <v>0.54308517011607438</v>
      </c>
      <c r="J146" s="3">
        <f t="shared" ca="1" si="20"/>
        <v>143.50641617799769</v>
      </c>
      <c r="L146" s="4">
        <f t="shared" ca="1" si="16"/>
        <v>0.68641402165844034</v>
      </c>
      <c r="M146" s="3">
        <f t="shared" ca="1" si="21"/>
        <v>137.62428236865733</v>
      </c>
      <c r="O146" s="2">
        <v>132</v>
      </c>
      <c r="P146" s="16">
        <f t="shared" ca="1" si="17"/>
        <v>19.494888894025017</v>
      </c>
      <c r="Q146" s="26">
        <f t="shared" si="18"/>
        <v>46306</v>
      </c>
      <c r="R146" s="14">
        <f t="shared" ca="1" si="19"/>
        <v>4.5786534458827015</v>
      </c>
      <c r="S146" s="55">
        <f ca="1">豚硝化モデル!K146</f>
        <v>162.08352697752332</v>
      </c>
    </row>
    <row r="147" spans="3:19" ht="13.5">
      <c r="C147" s="2">
        <v>133</v>
      </c>
      <c r="D147" s="26">
        <f>IF(D146&gt;=豚シート!$G$18+30,"",D146+1)</f>
        <v>46307</v>
      </c>
      <c r="E147" s="41">
        <f ca="1">豚気温!A139</f>
        <v>19.600000000000001</v>
      </c>
      <c r="F147" s="163">
        <f ca="1">IF(豚シート!$G$13="独自地温",豚気温!A139,IF(豚シート!$G$16&gt;=D147,E147*$AD$26+$AE$26,IF(豚気温!$A$4&lt;200,IF($D147&lt;$AF$30,E147*$AD$30+$AE$30,E147*$AD$31+$AE$31),IF($D147&lt;$AF$34,E147*$AD$34+$AE$34,E147*$AD$35+$AE$35))))</f>
        <v>20.531781102405326</v>
      </c>
      <c r="G147" s="41"/>
      <c r="H147" s="29"/>
      <c r="I147" s="3">
        <f t="shared" ca="1" si="15"/>
        <v>0.53025205695010069</v>
      </c>
      <c r="J147" s="3">
        <f t="shared" ca="1" si="20"/>
        <v>144.04950134811378</v>
      </c>
      <c r="L147" s="4">
        <f t="shared" ca="1" si="16"/>
        <v>0.67637104019665417</v>
      </c>
      <c r="M147" s="3">
        <f t="shared" ca="1" si="21"/>
        <v>138.31069639031577</v>
      </c>
      <c r="O147" s="2">
        <v>133</v>
      </c>
      <c r="P147" s="16">
        <f t="shared" ca="1" si="17"/>
        <v>19.52083737651806</v>
      </c>
      <c r="Q147" s="26">
        <f t="shared" si="18"/>
        <v>46307</v>
      </c>
      <c r="R147" s="14">
        <f t="shared" ca="1" si="19"/>
        <v>4.5847478180757442</v>
      </c>
      <c r="S147" s="55">
        <f ca="1">豚硝化モデル!K147</f>
        <v>162.97730250933398</v>
      </c>
    </row>
    <row r="148" spans="3:19" ht="13.5">
      <c r="C148" s="2">
        <v>134</v>
      </c>
      <c r="D148" s="26">
        <f>IF(D147&gt;=豚シート!$G$18+30,"",D147+1)</f>
        <v>46308</v>
      </c>
      <c r="E148" s="41">
        <f ca="1">豚気温!A140</f>
        <v>19.399999999999999</v>
      </c>
      <c r="F148" s="163">
        <f ca="1">IF(豚シート!$G$13="独自地温",豚気温!A140,IF(豚シート!$G$16&gt;=D148,E148*$AD$26+$AE$26,IF(豚気温!$A$4&lt;200,IF($D148&lt;$AF$30,E148*$AD$30+$AE$30,E148*$AD$31+$AE$31),IF($D148&lt;$AF$34,E148*$AD$34+$AE$34,E148*$AD$35+$AE$35))))</f>
        <v>20.382054528136614</v>
      </c>
      <c r="G148" s="41"/>
      <c r="H148" s="29"/>
      <c r="I148" s="3">
        <f t="shared" ca="1" si="15"/>
        <v>0.51770525418753244</v>
      </c>
      <c r="J148" s="3">
        <f t="shared" ca="1" si="20"/>
        <v>144.57975340506388</v>
      </c>
      <c r="L148" s="4">
        <f t="shared" ca="1" si="16"/>
        <v>0.66646156042460347</v>
      </c>
      <c r="M148" s="3">
        <f t="shared" ca="1" si="21"/>
        <v>138.98706743051241</v>
      </c>
      <c r="O148" s="2">
        <v>134</v>
      </c>
      <c r="P148" s="16">
        <f t="shared" ca="1" si="17"/>
        <v>19.5461827316926</v>
      </c>
      <c r="Q148" s="26">
        <f t="shared" si="18"/>
        <v>46308</v>
      </c>
      <c r="R148" s="14">
        <f t="shared" ca="1" si="19"/>
        <v>4.5907005371929372</v>
      </c>
      <c r="S148" s="55">
        <f ca="1">豚硝化モデル!K148</f>
        <v>163.85953745237182</v>
      </c>
    </row>
    <row r="149" spans="3:19" ht="13.5">
      <c r="C149" s="2">
        <v>135</v>
      </c>
      <c r="D149" s="26">
        <f>IF(D148&gt;=豚シート!$G$18+30,"",D148+1)</f>
        <v>46309</v>
      </c>
      <c r="E149" s="41">
        <f ca="1">豚気温!A141</f>
        <v>19.2</v>
      </c>
      <c r="F149" s="163">
        <f ca="1">IF(豚シート!$G$13="独自地温",豚気温!A141,IF(豚シート!$G$16&gt;=D149,E149*$AD$26+$AE$26,IF(豚気温!$A$4&lt;200,IF($D149&lt;$AF$30,E149*$AD$30+$AE$30,E149*$AD$31+$AE$31),IF($D149&lt;$AF$34,E149*$AD$34+$AE$34,E149*$AD$35+$AE$35))))</f>
        <v>20.232327953867905</v>
      </c>
      <c r="G149" s="41"/>
      <c r="H149" s="29"/>
      <c r="I149" s="3">
        <f t="shared" ca="1" si="15"/>
        <v>0.50543876438923552</v>
      </c>
      <c r="J149" s="3">
        <f t="shared" ca="1" si="20"/>
        <v>145.0974586592514</v>
      </c>
      <c r="L149" s="4">
        <f t="shared" ca="1" si="16"/>
        <v>0.65668399590596382</v>
      </c>
      <c r="M149" s="3">
        <f t="shared" ca="1" si="21"/>
        <v>139.65352899093702</v>
      </c>
      <c r="O149" s="2">
        <v>135</v>
      </c>
      <c r="P149" s="16">
        <f t="shared" ca="1" si="17"/>
        <v>19.570941661007694</v>
      </c>
      <c r="Q149" s="26">
        <f t="shared" si="18"/>
        <v>46309</v>
      </c>
      <c r="R149" s="14">
        <f t="shared" ca="1" si="19"/>
        <v>4.5965155258107835</v>
      </c>
      <c r="S149" s="55">
        <f ca="1">豚硝化モデル!K149</f>
        <v>164.73036533840633</v>
      </c>
    </row>
    <row r="150" spans="3:19" ht="13.5">
      <c r="C150" s="2">
        <v>136</v>
      </c>
      <c r="D150" s="26">
        <f>IF(D149&gt;=豚シート!$G$18+30,"",D149+1)</f>
        <v>46310</v>
      </c>
      <c r="E150" s="41">
        <f ca="1">豚気温!A142</f>
        <v>19</v>
      </c>
      <c r="F150" s="163">
        <f ca="1">IF(豚シート!$G$13="独自地温",豚気温!A142,IF(豚シート!$G$16&gt;=D150,E150*$AD$26+$AE$26,IF(豚気温!$A$4&lt;200,IF($D150&lt;$AF$30,E150*$AD$30+$AE$30,E150*$AD$31+$AE$31),IF($D150&lt;$AF$34,E150*$AD$34+$AE$34,E150*$AD$35+$AE$35))))</f>
        <v>20.082601379599197</v>
      </c>
      <c r="G150" s="41"/>
      <c r="H150" s="29"/>
      <c r="I150" s="3">
        <f t="shared" ca="1" si="15"/>
        <v>0.49344670726336509</v>
      </c>
      <c r="J150" s="3">
        <f t="shared" ca="1" si="20"/>
        <v>145.60289742364063</v>
      </c>
      <c r="L150" s="4">
        <f t="shared" ca="1" si="16"/>
        <v>0.64703677666619175</v>
      </c>
      <c r="M150" s="3">
        <f t="shared" ca="1" si="21"/>
        <v>140.31021298684297</v>
      </c>
      <c r="O150" s="2">
        <v>136</v>
      </c>
      <c r="P150" s="16">
        <f t="shared" ca="1" si="17"/>
        <v>19.595130311505237</v>
      </c>
      <c r="Q150" s="26">
        <f t="shared" si="18"/>
        <v>46310</v>
      </c>
      <c r="R150" s="14">
        <f t="shared" ca="1" si="19"/>
        <v>4.6021965762929824</v>
      </c>
      <c r="S150" s="55">
        <f ca="1">豚硝化モデル!K150</f>
        <v>165.58991834427883</v>
      </c>
    </row>
    <row r="151" spans="3:19" ht="13.5">
      <c r="C151" s="2">
        <v>137</v>
      </c>
      <c r="D151" s="26">
        <f>IF(D150&gt;=豚シート!$G$18+30,"",D150+1)</f>
        <v>46311</v>
      </c>
      <c r="E151" s="41">
        <f ca="1">豚気温!A143</f>
        <v>18.7</v>
      </c>
      <c r="F151" s="163">
        <f ca="1">IF(豚シート!$G$13="独自地温",豚気温!A143,IF(豚シート!$G$16&gt;=D151,E151*$AD$26+$AE$26,IF(豚気温!$A$4&lt;200,IF($D151&lt;$AF$30,E151*$AD$30+$AE$30,E151*$AD$31+$AE$31),IF($D151&lt;$AF$34,E151*$AD$34+$AE$34,E151*$AD$35+$AE$35))))</f>
        <v>19.858011518196136</v>
      </c>
      <c r="G151" s="41"/>
      <c r="H151" s="29"/>
      <c r="I151" s="3">
        <f t="shared" ca="1" si="15"/>
        <v>0.47596060227116965</v>
      </c>
      <c r="J151" s="3">
        <f t="shared" ca="1" si="20"/>
        <v>146.09634413090399</v>
      </c>
      <c r="L151" s="4">
        <f t="shared" ca="1" si="16"/>
        <v>0.63280695100773987</v>
      </c>
      <c r="M151" s="3">
        <f t="shared" ca="1" si="21"/>
        <v>140.95724976350917</v>
      </c>
      <c r="O151" s="2">
        <v>137</v>
      </c>
      <c r="P151" s="16">
        <f t="shared" ca="1" si="17"/>
        <v>19.618764297195902</v>
      </c>
      <c r="Q151" s="26">
        <f t="shared" si="18"/>
        <v>46311</v>
      </c>
      <c r="R151" s="14">
        <f t="shared" ca="1" si="19"/>
        <v>4.6077473558132329</v>
      </c>
      <c r="S151" s="55">
        <f ca="1">豚硝化モデル!K151</f>
        <v>166.43832730356391</v>
      </c>
    </row>
    <row r="152" spans="3:19" ht="13.5">
      <c r="C152" s="2">
        <v>138</v>
      </c>
      <c r="D152" s="26">
        <f>IF(D151&gt;=豚シート!$G$18+30,"",D151+1)</f>
        <v>46312</v>
      </c>
      <c r="E152" s="41">
        <f ca="1">豚気温!A144</f>
        <v>18.5</v>
      </c>
      <c r="F152" s="163">
        <f ca="1">IF(豚シート!$G$13="独自地温",豚気温!A144,IF(豚シート!$G$16&gt;=D152,E152*$AD$26+$AE$26,IF(豚気温!$A$4&lt;200,IF($D152&lt;$AF$30,E152*$AD$30+$AE$30,E152*$AD$31+$AE$31),IF($D152&lt;$AF$34,E152*$AD$34+$AE$34,E152*$AD$35+$AE$35))))</f>
        <v>19.708284943927428</v>
      </c>
      <c r="G152" s="41"/>
      <c r="H152" s="29"/>
      <c r="I152" s="3">
        <f t="shared" ca="1" si="15"/>
        <v>0.4646296503369256</v>
      </c>
      <c r="J152" s="3">
        <f t="shared" ca="1" si="20"/>
        <v>146.57230473317514</v>
      </c>
      <c r="L152" s="4">
        <f t="shared" ca="1" si="16"/>
        <v>0.62347883306296659</v>
      </c>
      <c r="M152" s="3">
        <f t="shared" ca="1" si="21"/>
        <v>141.59005671451692</v>
      </c>
      <c r="O152" s="2">
        <v>138</v>
      </c>
      <c r="P152" s="16">
        <f t="shared" ca="1" si="17"/>
        <v>19.641688741518308</v>
      </c>
      <c r="Q152" s="26">
        <f t="shared" si="18"/>
        <v>46312</v>
      </c>
      <c r="R152" s="14">
        <f t="shared" ca="1" si="19"/>
        <v>4.6131314893962614</v>
      </c>
      <c r="S152" s="55">
        <f ca="1">豚硝化モデル!K152</f>
        <v>167.27026259600513</v>
      </c>
    </row>
    <row r="153" spans="3:19" ht="13.5">
      <c r="C153" s="2">
        <v>139</v>
      </c>
      <c r="D153" s="26">
        <f>IF(D152&gt;=豚シート!$G$18+30,"",D152+1)</f>
        <v>46313</v>
      </c>
      <c r="E153" s="41">
        <f ca="1">豚気温!A145</f>
        <v>18.3</v>
      </c>
      <c r="F153" s="163">
        <f ca="1">IF(豚シート!$G$13="独自地温",豚気温!A145,IF(豚シート!$G$16&gt;=D153,E153*$AD$26+$AE$26,IF(豚気温!$A$4&lt;200,IF($D153&lt;$AF$30,E153*$AD$30+$AE$30,E153*$AD$31+$AE$31),IF($D153&lt;$AF$34,E153*$AD$34+$AE$34,E153*$AD$35+$AE$35))))</f>
        <v>19.558558369658719</v>
      </c>
      <c r="G153" s="41"/>
      <c r="H153" s="29"/>
      <c r="I153" s="3">
        <f t="shared" ca="1" si="15"/>
        <v>0.45355344236436118</v>
      </c>
      <c r="J153" s="3">
        <f t="shared" ca="1" si="20"/>
        <v>147.03693438351206</v>
      </c>
      <c r="L153" s="4">
        <f t="shared" ca="1" si="16"/>
        <v>0.61427569305692298</v>
      </c>
      <c r="M153" s="3">
        <f t="shared" ca="1" si="21"/>
        <v>142.21353554757988</v>
      </c>
      <c r="O153" s="2">
        <v>139</v>
      </c>
      <c r="P153" s="16">
        <f t="shared" ca="1" si="17"/>
        <v>19.664093217336962</v>
      </c>
      <c r="Q153" s="26">
        <f t="shared" si="18"/>
        <v>46313</v>
      </c>
      <c r="R153" s="14">
        <f t="shared" ca="1" si="19"/>
        <v>4.618393500940309</v>
      </c>
      <c r="S153" s="55">
        <f ca="1">豚硝化モデル!K153</f>
        <v>168.09137512480834</v>
      </c>
    </row>
    <row r="154" spans="3:19" ht="13.5">
      <c r="C154" s="2">
        <v>140</v>
      </c>
      <c r="D154" s="26">
        <f>IF(D153&gt;=豚シート!$G$18+30,"",D153+1)</f>
        <v>46314</v>
      </c>
      <c r="E154" s="41">
        <f ca="1">豚気温!A146</f>
        <v>18.100000000000001</v>
      </c>
      <c r="F154" s="163">
        <f ca="1">IF(豚シート!$G$13="独自地温",豚気温!A146,IF(豚シート!$G$16&gt;=D154,E154*$AD$26+$AE$26,IF(豚気温!$A$4&lt;200,IF($D154&lt;$AF$30,E154*$AD$30+$AE$30,E154*$AD$31+$AE$31),IF($D154&lt;$AF$34,E154*$AD$34+$AE$34,E154*$AD$35+$AE$35))))</f>
        <v>19.408831795390011</v>
      </c>
      <c r="G154" s="41"/>
      <c r="H154" s="29"/>
      <c r="I154" s="3">
        <f t="shared" ca="1" si="15"/>
        <v>0.44272659954845556</v>
      </c>
      <c r="J154" s="3">
        <f t="shared" ca="1" si="20"/>
        <v>147.49048782587641</v>
      </c>
      <c r="L154" s="4">
        <f t="shared" ca="1" si="16"/>
        <v>0.60519603332899707</v>
      </c>
      <c r="M154" s="3">
        <f t="shared" ca="1" si="21"/>
        <v>142.82781124063681</v>
      </c>
      <c r="O154" s="2">
        <v>140</v>
      </c>
      <c r="P154" s="16">
        <f t="shared" ca="1" si="17"/>
        <v>19.685991685877099</v>
      </c>
      <c r="Q154" s="26">
        <f t="shared" si="18"/>
        <v>46314</v>
      </c>
      <c r="R154" s="14">
        <f t="shared" ca="1" si="19"/>
        <v>4.6235366694387752</v>
      </c>
      <c r="S154" s="55">
        <f ca="1">豚硝化モデル!K154</f>
        <v>168.90179111279267</v>
      </c>
    </row>
    <row r="155" spans="3:19" ht="13.5">
      <c r="C155" s="2">
        <v>141</v>
      </c>
      <c r="D155" s="26">
        <f>IF(D154&gt;=豚シート!$G$18+30,"",D154+1)</f>
        <v>46315</v>
      </c>
      <c r="E155" s="41">
        <f ca="1">豚気温!A147</f>
        <v>17.899999999999999</v>
      </c>
      <c r="F155" s="163">
        <f ca="1">IF(豚シート!$G$13="独自地温",豚気温!A147,IF(豚シート!$G$16&gt;=D155,E155*$AD$26+$AE$26,IF(豚気温!$A$4&lt;200,IF($D155&lt;$AF$30,E155*$AD$30+$AE$30,E155*$AD$31+$AE$31),IF($D155&lt;$AF$34,E155*$AD$34+$AE$34,E155*$AD$35+$AE$35))))</f>
        <v>19.259105221121303</v>
      </c>
      <c r="G155" s="41"/>
      <c r="H155" s="29"/>
      <c r="I155" s="3">
        <f t="shared" ca="1" si="15"/>
        <v>0.43214384902252173</v>
      </c>
      <c r="J155" s="3">
        <f t="shared" ca="1" si="20"/>
        <v>147.93321442542486</v>
      </c>
      <c r="L155" s="4">
        <f t="shared" ca="1" si="16"/>
        <v>0.59623837190214213</v>
      </c>
      <c r="M155" s="3">
        <f t="shared" ca="1" si="21"/>
        <v>143.43300727396581</v>
      </c>
      <c r="O155" s="2">
        <v>141</v>
      </c>
      <c r="P155" s="16">
        <f t="shared" ca="1" si="17"/>
        <v>19.707397658846162</v>
      </c>
      <c r="Q155" s="26">
        <f t="shared" si="18"/>
        <v>46315</v>
      </c>
      <c r="R155" s="14">
        <f t="shared" ca="1" si="19"/>
        <v>4.6285641683093797</v>
      </c>
      <c r="S155" s="55">
        <f ca="1">豚硝化モデル!K155</f>
        <v>169.70163549099917</v>
      </c>
    </row>
    <row r="156" spans="3:19" ht="13.5">
      <c r="C156" s="2">
        <v>142</v>
      </c>
      <c r="D156" s="26">
        <f>IF(D155&gt;=豚シート!$G$18+30,"",D155+1)</f>
        <v>46316</v>
      </c>
      <c r="E156" s="41">
        <f ca="1">豚気温!A148</f>
        <v>17.600000000000001</v>
      </c>
      <c r="F156" s="163">
        <f ca="1">IF(豚シート!$G$13="独自地温",豚気温!A148,IF(豚シート!$G$16&gt;=D156,E156*$AD$26+$AE$26,IF(豚気温!$A$4&lt;200,IF($D156&lt;$AF$30,E156*$AD$30+$AE$30,E156*$AD$31+$AE$31),IF($D156&lt;$AF$34,E156*$AD$34+$AE$34,E156*$AD$35+$AE$35))))</f>
        <v>19.034515359718242</v>
      </c>
      <c r="G156" s="41"/>
      <c r="H156" s="29"/>
      <c r="I156" s="3">
        <f t="shared" ca="1" si="15"/>
        <v>0.4167161173730064</v>
      </c>
      <c r="J156" s="3">
        <f t="shared" ca="1" si="20"/>
        <v>148.36535827444737</v>
      </c>
      <c r="L156" s="4">
        <f t="shared" ca="1" si="16"/>
        <v>0.58302742297358712</v>
      </c>
      <c r="M156" s="3">
        <f t="shared" ca="1" si="21"/>
        <v>144.02924564586795</v>
      </c>
      <c r="O156" s="2">
        <v>142</v>
      </c>
      <c r="P156" s="16">
        <f t="shared" ca="1" si="17"/>
        <v>19.72832421529835</v>
      </c>
      <c r="Q156" s="26">
        <f t="shared" si="18"/>
        <v>46316</v>
      </c>
      <c r="R156" s="14">
        <f t="shared" ca="1" si="19"/>
        <v>4.6334790693550394</v>
      </c>
      <c r="S156" s="55">
        <f ca="1">豚硝化モデル!K156</f>
        <v>170.49103190991508</v>
      </c>
    </row>
    <row r="157" spans="3:19" ht="13.5">
      <c r="C157" s="2">
        <v>143</v>
      </c>
      <c r="D157" s="26">
        <f>IF(D156&gt;=豚シート!$G$18+30,"",D156+1)</f>
        <v>46317</v>
      </c>
      <c r="E157" s="41">
        <f ca="1">豚気温!A149</f>
        <v>17.399999999999999</v>
      </c>
      <c r="F157" s="163">
        <f ca="1">IF(豚シート!$G$13="独自地温",豚気温!A149,IF(豚シート!$G$16&gt;=D157,E157*$AD$26+$AE$26,IF(豚気温!$A$4&lt;200,IF($D157&lt;$AF$30,E157*$AD$30+$AE$30,E157*$AD$31+$AE$31),IF($D157&lt;$AF$34,E157*$AD$34+$AE$34,E157*$AD$35+$AE$35))))</f>
        <v>18.88478878544953</v>
      </c>
      <c r="G157" s="41"/>
      <c r="H157" s="29"/>
      <c r="I157" s="3">
        <f t="shared" ca="1" si="15"/>
        <v>0.40672120667640588</v>
      </c>
      <c r="J157" s="3">
        <f t="shared" ca="1" si="20"/>
        <v>148.78207439182037</v>
      </c>
      <c r="L157" s="4">
        <f t="shared" ca="1" si="16"/>
        <v>0.57436837532755292</v>
      </c>
      <c r="M157" s="3">
        <f t="shared" ca="1" si="21"/>
        <v>144.61227306884155</v>
      </c>
      <c r="O157" s="2">
        <v>143</v>
      </c>
      <c r="P157" s="16">
        <f t="shared" ca="1" si="17"/>
        <v>19.74863224449107</v>
      </c>
      <c r="Q157" s="26">
        <f t="shared" si="18"/>
        <v>46317</v>
      </c>
      <c r="R157" s="14">
        <f t="shared" ca="1" si="19"/>
        <v>4.6382487004284867</v>
      </c>
      <c r="S157" s="55">
        <f ca="1">豚硝化モデル!K157</f>
        <v>171.2649854607595</v>
      </c>
    </row>
    <row r="158" spans="3:19" ht="13.5">
      <c r="C158" s="2">
        <v>144</v>
      </c>
      <c r="D158" s="26">
        <f>IF(D157&gt;=豚シート!$G$18+30,"",D157+1)</f>
        <v>46318</v>
      </c>
      <c r="E158" s="41">
        <f ca="1">豚気温!A150</f>
        <v>17.2</v>
      </c>
      <c r="F158" s="163">
        <f ca="1">IF(豚シート!$G$13="独自地温",豚気温!A150,IF(豚シート!$G$16&gt;=D158,E158*$AD$26+$AE$26,IF(豚気温!$A$4&lt;200,IF($D158&lt;$AF$30,E158*$AD$30+$AE$30,E158*$AD$31+$AE$31),IF($D158&lt;$AF$34,E158*$AD$34+$AE$34,E158*$AD$35+$AE$35))))</f>
        <v>18.735062211180825</v>
      </c>
      <c r="G158" s="41"/>
      <c r="H158" s="29"/>
      <c r="I158" s="3">
        <f t="shared" ca="1" si="15"/>
        <v>0.3969527399317454</v>
      </c>
      <c r="J158" s="3">
        <f t="shared" ca="1" si="20"/>
        <v>149.18879559849677</v>
      </c>
      <c r="L158" s="4">
        <f t="shared" ca="1" si="16"/>
        <v>0.56582626058242036</v>
      </c>
      <c r="M158" s="3">
        <f t="shared" ca="1" si="21"/>
        <v>145.18664144416911</v>
      </c>
      <c r="O158" s="2">
        <v>144</v>
      </c>
      <c r="P158" s="16">
        <f t="shared" ca="1" si="17"/>
        <v>19.768490059651537</v>
      </c>
      <c r="Q158" s="26">
        <f t="shared" si="18"/>
        <v>46318</v>
      </c>
      <c r="R158" s="14">
        <f t="shared" ca="1" si="19"/>
        <v>4.6429125922981154</v>
      </c>
      <c r="S158" s="55">
        <f ca="1">豚硝化モデル!K158</f>
        <v>172.02879464906707</v>
      </c>
    </row>
    <row r="159" spans="3:19" ht="13.5">
      <c r="C159" s="2">
        <v>145</v>
      </c>
      <c r="D159" s="26">
        <f>IF(D158&gt;=豚シート!$G$18+30,"",D158+1)</f>
        <v>46319</v>
      </c>
      <c r="E159" s="41">
        <f ca="1">豚気温!A151</f>
        <v>17</v>
      </c>
      <c r="F159" s="163">
        <f ca="1">IF(豚シート!$G$13="独自地温",豚気温!A151,IF(豚シート!$G$16&gt;=D159,E159*$AD$26+$AE$26,IF(豚気温!$A$4&lt;200,IF($D159&lt;$AF$30,E159*$AD$30+$AE$30,E159*$AD$31+$AE$31),IF($D159&lt;$AF$34,E159*$AD$34+$AE$34,E159*$AD$35+$AE$35))))</f>
        <v>18.585335636912113</v>
      </c>
      <c r="G159" s="41"/>
      <c r="H159" s="29"/>
      <c r="I159" s="3">
        <f t="shared" ca="1" si="15"/>
        <v>0.38740589757644123</v>
      </c>
      <c r="J159" s="3">
        <f t="shared" ca="1" si="20"/>
        <v>149.58574833842852</v>
      </c>
      <c r="L159" s="4">
        <f t="shared" ca="1" si="16"/>
        <v>0.55739966563909538</v>
      </c>
      <c r="M159" s="3">
        <f t="shared" ca="1" si="21"/>
        <v>145.75246770475152</v>
      </c>
      <c r="O159" s="2">
        <v>145</v>
      </c>
      <c r="P159" s="16">
        <f t="shared" ca="1" si="17"/>
        <v>19.787909392818719</v>
      </c>
      <c r="Q159" s="26">
        <f t="shared" si="18"/>
        <v>46319</v>
      </c>
      <c r="R159" s="14">
        <f t="shared" ca="1" si="19"/>
        <v>4.6474735004010554</v>
      </c>
      <c r="S159" s="55">
        <f ca="1">豚硝化モデル!K159</f>
        <v>172.78257873065638</v>
      </c>
    </row>
    <row r="160" spans="3:19" ht="13.5">
      <c r="C160" s="2">
        <v>146</v>
      </c>
      <c r="D160" s="26">
        <f>IF(D159&gt;=豚シート!$G$18+30,"",D159+1)</f>
        <v>46320</v>
      </c>
      <c r="E160" s="41">
        <f ca="1">豚気温!A152</f>
        <v>16.7</v>
      </c>
      <c r="F160" s="163">
        <f ca="1">IF(豚シート!$G$13="独自地温",豚気温!A152,IF(豚シート!$G$16&gt;=D160,E160*$AD$26+$AE$26,IF(豚気温!$A$4&lt;200,IF($D160&lt;$AF$30,E160*$AD$30+$AE$30,E160*$AD$31+$AE$31),IF($D160&lt;$AF$34,E160*$AD$34+$AE$34,E160*$AD$35+$AE$35))))</f>
        <v>18.360745775509052</v>
      </c>
      <c r="G160" s="41"/>
      <c r="H160" s="29"/>
      <c r="I160" s="3">
        <f t="shared" ca="1" si="15"/>
        <v>0.37349087209964305</v>
      </c>
      <c r="J160" s="3">
        <f t="shared" ca="1" si="20"/>
        <v>149.97315423600494</v>
      </c>
      <c r="L160" s="4">
        <f t="shared" ca="1" si="16"/>
        <v>0.54497331841840868</v>
      </c>
      <c r="M160" s="3">
        <f t="shared" ca="1" si="21"/>
        <v>146.30986737039061</v>
      </c>
      <c r="O160" s="2">
        <v>146</v>
      </c>
      <c r="P160" s="16">
        <f t="shared" ca="1" si="17"/>
        <v>19.806901609512558</v>
      </c>
      <c r="Q160" s="26">
        <f t="shared" si="18"/>
        <v>46320</v>
      </c>
      <c r="R160" s="14">
        <f t="shared" ca="1" si="19"/>
        <v>4.6519340940921969</v>
      </c>
      <c r="S160" s="55">
        <f ca="1">豚硝化モデル!K160</f>
        <v>173.52645573034161</v>
      </c>
    </row>
    <row r="161" spans="3:19" ht="13.5">
      <c r="C161" s="2">
        <v>147</v>
      </c>
      <c r="D161" s="26">
        <f>IF(D160&gt;=豚シート!$G$18+30,"",D160+1)</f>
        <v>46321</v>
      </c>
      <c r="E161" s="41">
        <f ca="1">豚気温!A153</f>
        <v>16.5</v>
      </c>
      <c r="F161" s="163">
        <f ca="1">IF(豚シート!$G$13="独自地温",豚気温!A153,IF(豚シート!$G$16&gt;=D161,E161*$AD$26+$AE$26,IF(豚気温!$A$4&lt;200,IF($D161&lt;$AF$30,E161*$AD$30+$AE$30,E161*$AD$31+$AE$31),IF($D161&lt;$AF$34,E161*$AD$34+$AE$34,E161*$AD$35+$AE$35))))</f>
        <v>18.211019201240347</v>
      </c>
      <c r="G161" s="41"/>
      <c r="H161" s="29"/>
      <c r="I161" s="3">
        <f t="shared" ca="1" si="15"/>
        <v>0.36447762895118935</v>
      </c>
      <c r="J161" s="3">
        <f t="shared" ca="1" si="20"/>
        <v>150.34664510810458</v>
      </c>
      <c r="L161" s="4">
        <f t="shared" ca="1" si="16"/>
        <v>0.53682943835160635</v>
      </c>
      <c r="M161" s="3">
        <f t="shared" ca="1" si="21"/>
        <v>146.85484068880902</v>
      </c>
      <c r="O161" s="2">
        <v>147</v>
      </c>
      <c r="P161" s="16">
        <f t="shared" ca="1" si="17"/>
        <v>19.825339034067536</v>
      </c>
      <c r="Q161" s="26">
        <f t="shared" si="18"/>
        <v>46321</v>
      </c>
      <c r="R161" s="14">
        <f t="shared" ca="1" si="19"/>
        <v>4.6562643869156517</v>
      </c>
      <c r="S161" s="55">
        <f ca="1">豚硝化モデル!K161</f>
        <v>174.25569073743299</v>
      </c>
    </row>
    <row r="162" spans="3:19" ht="13.5">
      <c r="C162" s="2">
        <v>148</v>
      </c>
      <c r="D162" s="26">
        <f>IF(D161&gt;=豚シート!$G$18+30,"",D161+1)</f>
        <v>46322</v>
      </c>
      <c r="E162" s="41">
        <f ca="1">豚気温!A154</f>
        <v>16.3</v>
      </c>
      <c r="F162" s="163">
        <f ca="1">IF(豚シート!$G$13="独自地温",豚気温!A154,IF(豚シート!$G$16&gt;=D162,E162*$AD$26+$AE$26,IF(豚気温!$A$4&lt;200,IF($D162&lt;$AF$30,E162*$AD$30+$AE$30,E162*$AD$31+$AE$31),IF($D162&lt;$AF$34,E162*$AD$34+$AE$34,E162*$AD$35+$AE$35))))</f>
        <v>18.061292626971635</v>
      </c>
      <c r="G162" s="41"/>
      <c r="H162" s="29"/>
      <c r="I162" s="3">
        <f t="shared" ca="1" si="15"/>
        <v>0.3556698840229533</v>
      </c>
      <c r="J162" s="3">
        <f t="shared" ca="1" si="20"/>
        <v>150.71112273705577</v>
      </c>
      <c r="L162" s="4">
        <f t="shared" ca="1" si="16"/>
        <v>0.52879624897801458</v>
      </c>
      <c r="M162" s="3">
        <f t="shared" ca="1" si="21"/>
        <v>147.39167012716064</v>
      </c>
      <c r="O162" s="2">
        <v>148</v>
      </c>
      <c r="P162" s="16">
        <f t="shared" ca="1" si="17"/>
        <v>19.843374815472359</v>
      </c>
      <c r="Q162" s="26">
        <f t="shared" si="18"/>
        <v>46322</v>
      </c>
      <c r="R162" s="14">
        <f t="shared" ca="1" si="19"/>
        <v>4.6605003481015448</v>
      </c>
      <c r="S162" s="55">
        <f ca="1">豚硝化モデル!K162</f>
        <v>174.9753084096954</v>
      </c>
    </row>
    <row r="163" spans="3:19" ht="13.5">
      <c r="C163" s="2">
        <v>149</v>
      </c>
      <c r="D163" s="26">
        <f>IF(D162&gt;=豚シート!$G$18+30,"",D162+1)</f>
        <v>46323</v>
      </c>
      <c r="E163" s="41">
        <f ca="1">豚気温!A155</f>
        <v>16.100000000000001</v>
      </c>
      <c r="F163" s="163">
        <f ca="1">IF(豚シート!$G$13="独自地温",豚気温!A155,IF(豚シート!$G$16&gt;=D163,E163*$AD$26+$AE$26,IF(豚気温!$A$4&lt;200,IF($D163&lt;$AF$30,E163*$AD$30+$AE$30,E163*$AD$31+$AE$31),IF($D163&lt;$AF$34,E163*$AD$34+$AE$34,E163*$AD$35+$AE$35))))</f>
        <v>17.911566052702931</v>
      </c>
      <c r="G163" s="41"/>
      <c r="H163" s="29"/>
      <c r="I163" s="3">
        <f t="shared" ca="1" si="15"/>
        <v>0.34706323482058815</v>
      </c>
      <c r="J163" s="3">
        <f t="shared" ca="1" si="20"/>
        <v>151.06679262107872</v>
      </c>
      <c r="L163" s="4">
        <f t="shared" ca="1" si="16"/>
        <v>0.5208724033618406</v>
      </c>
      <c r="M163" s="3">
        <f t="shared" ca="1" si="21"/>
        <v>147.92046637613865</v>
      </c>
      <c r="O163" s="2">
        <v>149</v>
      </c>
      <c r="P163" s="16">
        <f t="shared" ca="1" si="17"/>
        <v>19.861019174447556</v>
      </c>
      <c r="Q163" s="26">
        <f t="shared" si="18"/>
        <v>46323</v>
      </c>
      <c r="R163" s="14">
        <f t="shared" ca="1" si="19"/>
        <v>4.6646443781322535</v>
      </c>
      <c r="S163" s="55">
        <f ca="1">豚硝化モデル!K163</f>
        <v>175.68542254797489</v>
      </c>
    </row>
    <row r="164" spans="3:19" ht="13.5">
      <c r="C164" s="2">
        <v>150</v>
      </c>
      <c r="D164" s="26">
        <f>IF(D163&gt;=豚シート!$G$18+30,"",D163+1)</f>
        <v>46324</v>
      </c>
      <c r="E164" s="41">
        <f ca="1">豚気温!A156</f>
        <v>15.9</v>
      </c>
      <c r="F164" s="163">
        <f ca="1">IF(豚シート!$G$13="独自地温",豚気温!A156,IF(豚シート!$G$16&gt;=D164,E164*$AD$26+$AE$26,IF(豚気温!$A$4&lt;200,IF($D164&lt;$AF$30,E164*$AD$30+$AE$30,E164*$AD$31+$AE$31),IF($D164&lt;$AF$34,E164*$AD$34+$AE$34,E164*$AD$35+$AE$35))))</f>
        <v>17.761839478434219</v>
      </c>
      <c r="G164" s="41"/>
      <c r="H164" s="29"/>
      <c r="I164" s="3">
        <f t="shared" ca="1" si="15"/>
        <v>0.33865336688223396</v>
      </c>
      <c r="J164" s="3">
        <f t="shared" ca="1" si="20"/>
        <v>151.4138558558993</v>
      </c>
      <c r="L164" s="4">
        <f t="shared" ca="1" si="16"/>
        <v>0.51305656891017581</v>
      </c>
      <c r="M164" s="3">
        <f t="shared" ca="1" si="21"/>
        <v>148.44133877950048</v>
      </c>
      <c r="O164" s="2">
        <v>150</v>
      </c>
      <c r="P164" s="16">
        <f t="shared" ca="1" si="17"/>
        <v>19.878282020109189</v>
      </c>
      <c r="Q164" s="26">
        <f t="shared" si="18"/>
        <v>46324</v>
      </c>
      <c r="R164" s="14">
        <f t="shared" ca="1" si="19"/>
        <v>4.668698804305393</v>
      </c>
      <c r="S164" s="55">
        <f ca="1">豚硝化モデル!K164</f>
        <v>176.38614577011398</v>
      </c>
    </row>
    <row r="165" spans="3:19" ht="13.5">
      <c r="C165" s="2">
        <v>151</v>
      </c>
      <c r="D165" s="26">
        <f>IF(D164&gt;=豚シート!$G$18+30,"",D164+1)</f>
        <v>46325</v>
      </c>
      <c r="E165" s="41">
        <f ca="1">豚気温!A157</f>
        <v>15.7</v>
      </c>
      <c r="F165" s="163">
        <f ca="1">IF(豚シート!$G$13="独自地温",豚気温!A157,IF(豚シート!$G$16&gt;=D165,E165*$AD$26+$AE$26,IF(豚気温!$A$4&lt;200,IF($D165&lt;$AF$30,E165*$AD$30+$AE$30,E165*$AD$31+$AE$31),IF($D165&lt;$AF$34,E165*$AD$34+$AE$34,E165*$AD$35+$AE$35))))</f>
        <v>17.612112904165514</v>
      </c>
      <c r="G165" s="41"/>
      <c r="H165" s="29"/>
      <c r="I165" s="3">
        <f t="shared" ca="1" si="15"/>
        <v>0.3304360521493856</v>
      </c>
      <c r="J165" s="3">
        <f t="shared" ca="1" si="20"/>
        <v>151.75250922278153</v>
      </c>
      <c r="L165" s="4">
        <f t="shared" ca="1" si="16"/>
        <v>0.50534742724406456</v>
      </c>
      <c r="M165" s="3">
        <f t="shared" ca="1" si="21"/>
        <v>148.95439534841066</v>
      </c>
      <c r="O165" s="2">
        <v>151</v>
      </c>
      <c r="P165" s="16">
        <f t="shared" ca="1" si="17"/>
        <v>19.895172961093138</v>
      </c>
      <c r="Q165" s="26">
        <f t="shared" si="18"/>
        <v>46325</v>
      </c>
      <c r="R165" s="14">
        <f t="shared" ca="1" si="19"/>
        <v>4.6726658833465082</v>
      </c>
      <c r="S165" s="55">
        <f ca="1">豚硝化モデル!K165</f>
        <v>177.07758952141216</v>
      </c>
    </row>
    <row r="166" spans="3:19" ht="13.5">
      <c r="C166" s="2">
        <v>152</v>
      </c>
      <c r="D166" s="26">
        <f>IF(D165&gt;=豚シート!$G$18+30,"",D165+1)</f>
        <v>46326</v>
      </c>
      <c r="E166" s="41">
        <f ca="1">豚気温!A158</f>
        <v>15.5</v>
      </c>
      <c r="F166" s="163">
        <f ca="1">IF(豚シート!$G$13="独自地温",豚気温!A158,IF(豚シート!$G$16&gt;=D166,E166*$AD$26+$AE$26,IF(豚気温!$A$4&lt;200,IF($D166&lt;$AF$30,E166*$AD$30+$AE$30,E166*$AD$31+$AE$31),IF($D166&lt;$AF$34,E166*$AD$34+$AE$34,E166*$AD$35+$AE$35))))</f>
        <v>17.462386329896802</v>
      </c>
      <c r="G166" s="41"/>
      <c r="H166" s="29"/>
      <c r="I166" s="3">
        <f t="shared" ca="1" si="15"/>
        <v>0.32240714736535303</v>
      </c>
      <c r="J166" s="3">
        <f t="shared" ca="1" si="20"/>
        <v>152.08294527493092</v>
      </c>
      <c r="L166" s="4">
        <f t="shared" ca="1" si="16"/>
        <v>0.49774367407048847</v>
      </c>
      <c r="M166" s="3">
        <f t="shared" ca="1" si="21"/>
        <v>149.45974277565472</v>
      </c>
      <c r="O166" s="2">
        <v>152</v>
      </c>
      <c r="P166" s="16">
        <f t="shared" ca="1" si="17"/>
        <v>19.911701316229799</v>
      </c>
      <c r="Q166" s="26">
        <f t="shared" si="18"/>
        <v>46326</v>
      </c>
      <c r="R166" s="14">
        <f t="shared" ca="1" si="19"/>
        <v>4.6765478039161836</v>
      </c>
      <c r="S166" s="55">
        <f ca="1">豚硝化モデル!K166</f>
        <v>177.75986408501132</v>
      </c>
    </row>
    <row r="167" spans="3:19" ht="13.5">
      <c r="C167" s="2">
        <v>153</v>
      </c>
      <c r="D167" s="26">
        <f>IF(D166&gt;=豚シート!$G$18+30,"",D166+1)</f>
        <v>46327</v>
      </c>
      <c r="E167" s="41">
        <f ca="1">豚気温!A159</f>
        <v>15.3</v>
      </c>
      <c r="F167" s="163">
        <f ca="1">IF(豚シート!$G$13="独自地温",豚気温!A159,IF(豚シート!$G$16&gt;=D167,E167*$AD$26+$AE$26,IF(豚気温!$A$4&lt;200,IF($D167&lt;$AF$30,E167*$AD$30+$AE$30,E167*$AD$31+$AE$31),IF($D167&lt;$AF$34,E167*$AD$34+$AE$34,E167*$AD$35+$AE$35))))</f>
        <v>17.312659755628097</v>
      </c>
      <c r="G167" s="41"/>
      <c r="H167" s="29"/>
      <c r="I167" s="3">
        <f t="shared" ca="1" si="15"/>
        <v>0.31456259250089474</v>
      </c>
      <c r="J167" s="3">
        <f t="shared" ca="1" si="20"/>
        <v>152.40535242229626</v>
      </c>
      <c r="L167" s="4">
        <f t="shared" ca="1" si="16"/>
        <v>0.49024401905526138</v>
      </c>
      <c r="M167" s="3">
        <f t="shared" ca="1" si="21"/>
        <v>149.9574864497252</v>
      </c>
      <c r="O167" s="2">
        <v>153</v>
      </c>
      <c r="P167" s="16">
        <f t="shared" ca="1" si="17"/>
        <v>19.927876124789208</v>
      </c>
      <c r="Q167" s="26">
        <f t="shared" si="18"/>
        <v>46327</v>
      </c>
      <c r="R167" s="14">
        <f t="shared" ca="1" si="19"/>
        <v>4.6803466890162539</v>
      </c>
      <c r="S167" s="55">
        <f ca="1">豚硝化モデル!K167</f>
        <v>178.43307859220789</v>
      </c>
    </row>
    <row r="168" spans="3:19" ht="13.5">
      <c r="C168" s="2">
        <v>154</v>
      </c>
      <c r="D168" s="26">
        <f>IF(D167&gt;=豚シート!$G$18+30,"",D167+1)</f>
        <v>46328</v>
      </c>
      <c r="E168" s="41">
        <f ca="1">豚気温!A160</f>
        <v>15.1</v>
      </c>
      <c r="F168" s="163">
        <f ca="1">IF(豚シート!$G$13="独自地温",豚気温!A160,IF(豚シート!$G$16&gt;=D168,E168*$AD$26+$AE$26,IF(豚気温!$A$4&lt;200,IF($D168&lt;$AF$30,E168*$AD$30+$AE$30,E168*$AD$31+$AE$31),IF($D168&lt;$AF$34,E168*$AD$34+$AE$34,E168*$AD$35+$AE$35))))</f>
        <v>17.162933181359385</v>
      </c>
      <c r="G168" s="41"/>
      <c r="H168" s="27"/>
      <c r="I168" s="3">
        <f t="shared" ca="1" si="15"/>
        <v>0.3068984092066081</v>
      </c>
      <c r="J168" s="3">
        <f t="shared" ca="1" si="20"/>
        <v>152.71991501479715</v>
      </c>
      <c r="L168" s="4">
        <f t="shared" ca="1" si="16"/>
        <v>0.48284718569683382</v>
      </c>
      <c r="M168" s="3">
        <f t="shared" ca="1" si="21"/>
        <v>150.44773046878046</v>
      </c>
      <c r="O168" s="2">
        <v>154</v>
      </c>
      <c r="P168" s="16">
        <f t="shared" ca="1" si="17"/>
        <v>19.943706156315812</v>
      </c>
      <c r="Q168" s="26">
        <f t="shared" si="18"/>
        <v>46328</v>
      </c>
      <c r="R168" s="14">
        <f t="shared" ca="1" si="19"/>
        <v>4.6840645982996421</v>
      </c>
      <c r="S168" s="55">
        <f ca="1">豚硝化モデル!K168</f>
        <v>179.09734103269076</v>
      </c>
    </row>
    <row r="169" spans="3:19" ht="13.5">
      <c r="C169" s="2">
        <v>155</v>
      </c>
      <c r="D169" s="26">
        <f>IF(D168&gt;=豚シート!$G$18+30,"",D168+1)</f>
        <v>46329</v>
      </c>
      <c r="E169" s="41">
        <f ca="1">豚気温!A161</f>
        <v>15</v>
      </c>
      <c r="F169" s="163">
        <f ca="1">IF(豚シート!$G$13="独自地温",豚気温!A161,IF(豚シート!$G$16&gt;=D169,E169*$AD$26+$AE$26,IF(豚気温!$A$4&lt;200,IF($D169&lt;$AF$30,E169*$AD$30+$AE$30,E169*$AD$31+$AE$31),IF($D169&lt;$AF$34,E169*$AD$34+$AE$34,E169*$AD$35+$AE$35))))</f>
        <v>17.088069894225036</v>
      </c>
      <c r="G169" s="41"/>
      <c r="H169" s="27"/>
      <c r="I169" s="3">
        <f t="shared" ca="1" si="15"/>
        <v>0.30313273562351478</v>
      </c>
      <c r="J169" s="3">
        <f t="shared" ca="1" si="20"/>
        <v>153.02681342400376</v>
      </c>
      <c r="L169" s="4">
        <f t="shared" ca="1" si="16"/>
        <v>0.47918693198369477</v>
      </c>
      <c r="M169" s="3">
        <f t="shared" ca="1" si="21"/>
        <v>150.9305776544773</v>
      </c>
      <c r="O169" s="2">
        <v>155</v>
      </c>
      <c r="P169" s="16">
        <f t="shared" ca="1" si="17"/>
        <v>19.959199920071029</v>
      </c>
      <c r="Q169" s="26">
        <f t="shared" si="18"/>
        <v>46329</v>
      </c>
      <c r="R169" s="14">
        <f t="shared" ca="1" si="19"/>
        <v>4.6877035302880801</v>
      </c>
      <c r="S169" s="55">
        <f ca="1">豚硝化モデル!K169</f>
        <v>179.75275826470653</v>
      </c>
    </row>
    <row r="170" spans="3:19" ht="13.5">
      <c r="C170" s="2">
        <v>156</v>
      </c>
      <c r="D170" s="26">
        <f>IF(D169&gt;=豚シート!$G$18+30,"",D169+1)</f>
        <v>46330</v>
      </c>
      <c r="E170" s="41">
        <f ca="1">豚気温!A162</f>
        <v>14.8</v>
      </c>
      <c r="F170" s="163">
        <f ca="1">IF(豚シート!$G$13="独自地温",豚気温!A162,IF(豚シート!$G$16&gt;=D170,E170*$AD$26+$AE$26,IF(豚気温!$A$4&lt;200,IF($D170&lt;$AF$30,E170*$AD$30+$AE$30,E170*$AD$31+$AE$31),IF($D170&lt;$AF$34,E170*$AD$34+$AE$34,E170*$AD$35+$AE$35))))</f>
        <v>16.938343319956324</v>
      </c>
      <c r="G170" s="41"/>
      <c r="H170" s="27"/>
      <c r="I170" s="3">
        <f t="shared" ca="1" si="15"/>
        <v>0.2957318252166628</v>
      </c>
      <c r="J170" s="3">
        <f t="shared" ca="1" si="20"/>
        <v>153.32994615962727</v>
      </c>
      <c r="L170" s="4">
        <f t="shared" ca="1" si="16"/>
        <v>0.47194196762083529</v>
      </c>
      <c r="M170" s="3">
        <f t="shared" ca="1" si="21"/>
        <v>151.40976458646099</v>
      </c>
      <c r="O170" s="2">
        <v>156</v>
      </c>
      <c r="P170" s="16">
        <f t="shared" ca="1" si="17"/>
        <v>19.974481240549519</v>
      </c>
      <c r="Q170" s="26">
        <f t="shared" si="18"/>
        <v>46330</v>
      </c>
      <c r="R170" s="14">
        <f t="shared" ca="1" si="19"/>
        <v>4.6912925669349068</v>
      </c>
      <c r="S170" s="55">
        <f ca="1">豚硝化モデル!K170</f>
        <v>180.40379261351694</v>
      </c>
    </row>
    <row r="171" spans="3:19" ht="13.5">
      <c r="C171" s="2">
        <v>157</v>
      </c>
      <c r="D171" s="26">
        <f>IF(D170&gt;=豚シート!$G$18+30,"",D170+1)</f>
        <v>46331</v>
      </c>
      <c r="E171" s="41">
        <f ca="1">豚気温!A163</f>
        <v>14.6</v>
      </c>
      <c r="F171" s="163">
        <f ca="1">IF(豚シート!$G$13="独自地温",豚気温!A163,IF(豚シート!$G$16&gt;=D171,E171*$AD$26+$AE$26,IF(豚気温!$A$4&lt;200,IF($D171&lt;$AF$30,E171*$AD$30+$AE$30,E171*$AD$31+$AE$31),IF($D171&lt;$AF$34,E171*$AD$34+$AE$34,E171*$AD$35+$AE$35))))</f>
        <v>16.788616745687619</v>
      </c>
      <c r="G171" s="41"/>
      <c r="H171" s="27"/>
      <c r="I171" s="3">
        <f t="shared" ca="1" si="15"/>
        <v>0.28850168793622705</v>
      </c>
      <c r="J171" s="3">
        <f t="shared" ca="1" si="20"/>
        <v>153.62567798484392</v>
      </c>
      <c r="L171" s="4">
        <f t="shared" ca="1" si="16"/>
        <v>0.46479669335865825</v>
      </c>
      <c r="M171" s="3">
        <f t="shared" ca="1" si="21"/>
        <v>151.88170655408183</v>
      </c>
      <c r="O171" s="2">
        <v>157</v>
      </c>
      <c r="P171" s="16">
        <f t="shared" ca="1" si="17"/>
        <v>19.989439591106656</v>
      </c>
      <c r="Q171" s="26">
        <f t="shared" si="18"/>
        <v>46331</v>
      </c>
      <c r="R171" s="14">
        <f t="shared" ca="1" si="19"/>
        <v>4.6948057494770321</v>
      </c>
      <c r="S171" s="55">
        <f ca="1">豚硝化モデル!K171</f>
        <v>181.04613994183211</v>
      </c>
    </row>
    <row r="172" spans="3:19" ht="13.5">
      <c r="C172" s="2">
        <v>158</v>
      </c>
      <c r="D172" s="26">
        <f>IF(D171&gt;=豚シート!$G$18+30,"",D171+1)</f>
        <v>46332</v>
      </c>
      <c r="E172" s="41">
        <f ca="1">豚気温!A164</f>
        <v>14.5</v>
      </c>
      <c r="F172" s="163">
        <f ca="1">IF(豚シート!$G$13="独自地温",豚気温!A164,IF(豚シート!$G$16&gt;=D172,E172*$AD$26+$AE$26,IF(豚気温!$A$4&lt;200,IF($D172&lt;$AF$30,E172*$AD$30+$AE$30,E172*$AD$31+$AE$31),IF($D172&lt;$AF$34,E172*$AD$34+$AE$34,E172*$AD$35+$AE$35))))</f>
        <v>16.713753458553263</v>
      </c>
      <c r="G172" s="41"/>
      <c r="H172" s="27"/>
      <c r="I172" s="3">
        <f t="shared" ca="1" si="15"/>
        <v>0.2849494986830105</v>
      </c>
      <c r="J172" s="3">
        <f t="shared" ca="1" si="20"/>
        <v>153.91417967278014</v>
      </c>
      <c r="L172" s="4">
        <f t="shared" ca="1" si="16"/>
        <v>0.46126105541152357</v>
      </c>
      <c r="M172" s="3">
        <f t="shared" ca="1" si="21"/>
        <v>152.34650324744049</v>
      </c>
      <c r="O172" s="2">
        <v>158</v>
      </c>
      <c r="P172" s="16">
        <f t="shared" ca="1" si="17"/>
        <v>20.004082844756304</v>
      </c>
      <c r="Q172" s="26">
        <f t="shared" si="18"/>
        <v>46332</v>
      </c>
      <c r="R172" s="14">
        <f t="shared" ca="1" si="19"/>
        <v>4.6982449270043505</v>
      </c>
      <c r="S172" s="55">
        <f ca="1">豚硝化モデル!K172</f>
        <v>181.67990432328685</v>
      </c>
    </row>
    <row r="173" spans="3:19" ht="13.5">
      <c r="C173" s="2">
        <v>159</v>
      </c>
      <c r="D173" s="26">
        <f>IF(D172&gt;=豚シート!$G$18+30,"",D172+1)</f>
        <v>46333</v>
      </c>
      <c r="E173" s="41">
        <f ca="1">豚気温!A165</f>
        <v>14.3</v>
      </c>
      <c r="F173" s="163">
        <f ca="1">IF(豚シート!$G$13="独自地温",豚気温!A165,IF(豚シート!$G$16&gt;=D173,E173*$AD$26+$AE$26,IF(豚気温!$A$4&lt;200,IF($D173&lt;$AF$30,E173*$AD$30+$AE$30,E173*$AD$31+$AE$31),IF($D173&lt;$AF$34,E173*$AD$34+$AE$34,E173*$AD$35+$AE$35))))</f>
        <v>16.564026884284555</v>
      </c>
      <c r="G173" s="41"/>
      <c r="H173" s="27"/>
      <c r="I173" s="3">
        <f t="shared" ca="1" si="15"/>
        <v>0.27796859906995908</v>
      </c>
      <c r="J173" s="3">
        <f t="shared" ca="1" si="20"/>
        <v>154.19912917146314</v>
      </c>
      <c r="L173" s="4">
        <f t="shared" ca="1" si="16"/>
        <v>0.45426301595109825</v>
      </c>
      <c r="M173" s="3">
        <f t="shared" ca="1" si="21"/>
        <v>152.80776430285201</v>
      </c>
      <c r="O173" s="2">
        <v>159</v>
      </c>
      <c r="P173" s="16">
        <f t="shared" ca="1" si="17"/>
        <v>20.018528281655577</v>
      </c>
      <c r="Q173" s="26">
        <f t="shared" si="18"/>
        <v>46333</v>
      </c>
      <c r="R173" s="14">
        <f t="shared" ca="1" si="19"/>
        <v>4.7016376444389394</v>
      </c>
      <c r="S173" s="55">
        <f ca="1">豚硝化モデル!K173</f>
        <v>182.30941591590289</v>
      </c>
    </row>
    <row r="174" spans="3:19" ht="13.5">
      <c r="C174" s="2">
        <v>160</v>
      </c>
      <c r="D174" s="26">
        <f>IF(D173&gt;=豚シート!$G$18+30,"",D173+1)</f>
        <v>46334</v>
      </c>
      <c r="E174" s="41">
        <f ca="1">豚気温!A166</f>
        <v>14.1</v>
      </c>
      <c r="F174" s="163">
        <f ca="1">IF(豚シート!$G$13="独自地温",豚気温!A166,IF(豚シート!$G$16&gt;=D174,E174*$AD$26+$AE$26,IF(豚気温!$A$4&lt;200,IF($D174&lt;$AF$30,E174*$AD$30+$AE$30,E174*$AD$31+$AE$31),IF($D174&lt;$AF$34,E174*$AD$34+$AE$34,E174*$AD$35+$AE$35))))</f>
        <v>16.414300310015847</v>
      </c>
      <c r="G174" s="41"/>
      <c r="H174" s="27"/>
      <c r="I174" s="3">
        <f t="shared" ca="1" si="15"/>
        <v>0.27114935213308483</v>
      </c>
      <c r="J174" s="3">
        <f t="shared" ca="1" si="20"/>
        <v>154.47709777053311</v>
      </c>
      <c r="L174" s="4">
        <f t="shared" ca="1" si="16"/>
        <v>0.44736161877536179</v>
      </c>
      <c r="M174" s="3">
        <f t="shared" ca="1" si="21"/>
        <v>153.26202731880309</v>
      </c>
      <c r="O174" s="2">
        <v>160</v>
      </c>
      <c r="P174" s="16">
        <f t="shared" ca="1" si="17"/>
        <v>20.032670908069154</v>
      </c>
      <c r="Q174" s="26">
        <f t="shared" si="18"/>
        <v>46334</v>
      </c>
      <c r="R174" s="14">
        <f t="shared" ca="1" si="19"/>
        <v>4.7049592425005828</v>
      </c>
      <c r="S174" s="55">
        <f ca="1">豚硝化モデル!K174</f>
        <v>182.93049861937035</v>
      </c>
    </row>
    <row r="175" spans="3:19" ht="13.5">
      <c r="C175" s="2">
        <v>161</v>
      </c>
      <c r="D175" s="26">
        <f>IF(D174&gt;=豚シート!$G$18+30,"",D174+1)</f>
        <v>46335</v>
      </c>
      <c r="E175" s="41">
        <f ca="1">豚気温!A167</f>
        <v>13.9</v>
      </c>
      <c r="F175" s="163">
        <f ca="1">IF(豚シート!$G$13="独自地温",豚気温!A167,IF(豚シート!$G$16&gt;=D175,E175*$AD$26+$AE$26,IF(豚気温!$A$4&lt;200,IF($D175&lt;$AF$30,E175*$AD$30+$AE$30,E175*$AD$31+$AE$31),IF($D175&lt;$AF$34,E175*$AD$34+$AE$34,E175*$AD$35+$AE$35))))</f>
        <v>16.264573735747138</v>
      </c>
      <c r="G175" s="41"/>
      <c r="H175" s="27"/>
      <c r="I175" s="3">
        <f t="shared" ca="1" si="15"/>
        <v>0.26448823854962572</v>
      </c>
      <c r="J175" s="3">
        <f t="shared" ca="1" si="20"/>
        <v>154.74824712266619</v>
      </c>
      <c r="L175" s="4">
        <f t="shared" ca="1" si="16"/>
        <v>0.44055566777872168</v>
      </c>
      <c r="M175" s="3">
        <f t="shared" ca="1" si="21"/>
        <v>153.70938893757847</v>
      </c>
      <c r="O175" s="2">
        <v>161</v>
      </c>
      <c r="P175" s="16">
        <f t="shared" ca="1" si="17"/>
        <v>20.046518016443073</v>
      </c>
      <c r="Q175" s="26">
        <f t="shared" si="18"/>
        <v>46335</v>
      </c>
      <c r="R175" s="14">
        <f t="shared" ca="1" si="19"/>
        <v>4.7082114339245207</v>
      </c>
      <c r="S175" s="55">
        <f ca="1">豚硝化モデル!K175</f>
        <v>183.54325378466072</v>
      </c>
    </row>
    <row r="176" spans="3:19" ht="13.5">
      <c r="C176" s="2">
        <v>162</v>
      </c>
      <c r="D176" s="26">
        <f>IF(D175&gt;=豚シート!$G$18+30,"",D175+1)</f>
        <v>46336</v>
      </c>
      <c r="E176" s="41">
        <f ca="1">豚気温!A168</f>
        <v>13.7</v>
      </c>
      <c r="F176" s="163">
        <f ca="1">IF(豚シート!$G$13="独自地温",豚気温!A168,IF(豚シート!$G$16&gt;=D176,E176*$AD$26+$AE$26,IF(豚気温!$A$4&lt;200,IF($D176&lt;$AF$30,E176*$AD$30+$AE$30,E176*$AD$31+$AE$31),IF($D176&lt;$AF$34,E176*$AD$34+$AE$34,E176*$AD$35+$AE$35))))</f>
        <v>16.11484716147843</v>
      </c>
      <c r="G176" s="41"/>
      <c r="H176" s="27"/>
      <c r="I176" s="3">
        <f t="shared" ca="1" si="15"/>
        <v>0.25798181055882985</v>
      </c>
      <c r="J176" s="3">
        <f t="shared" ca="1" si="20"/>
        <v>155.01273536121582</v>
      </c>
      <c r="L176" s="4">
        <f t="shared" ca="1" si="16"/>
        <v>0.43384397982988693</v>
      </c>
      <c r="M176" s="3">
        <f t="shared" ca="1" si="21"/>
        <v>154.14994460535718</v>
      </c>
      <c r="O176" s="2">
        <v>162</v>
      </c>
      <c r="P176" s="16">
        <f t="shared" ca="1" si="17"/>
        <v>20.060076689553291</v>
      </c>
      <c r="Q176" s="26">
        <f t="shared" si="18"/>
        <v>46336</v>
      </c>
      <c r="R176" s="14">
        <f t="shared" ca="1" si="19"/>
        <v>4.7113958822019724</v>
      </c>
      <c r="S176" s="55">
        <f ca="1">豚硝化モデル!K176</f>
        <v>184.14778169077567</v>
      </c>
    </row>
    <row r="177" spans="3:19" ht="13.5">
      <c r="C177" s="2">
        <v>163</v>
      </c>
      <c r="D177" s="26">
        <f>IF(D176&gt;=豚シート!$G$18+30,"",D176+1)</f>
        <v>46337</v>
      </c>
      <c r="E177" s="41">
        <f ca="1">豚気温!A169</f>
        <v>13.5</v>
      </c>
      <c r="F177" s="163">
        <f ca="1">IF(豚シート!$G$13="独自地温",豚気温!A169,IF(豚シート!$G$16&gt;=D177,E177*$AD$26+$AE$26,IF(豚気温!$A$4&lt;200,IF($D177&lt;$AF$30,E177*$AD$30+$AE$30,E177*$AD$31+$AE$31),IF($D177&lt;$AF$34,E177*$AD$34+$AE$34,E177*$AD$35+$AE$35))))</f>
        <v>15.965120587209721</v>
      </c>
      <c r="G177" s="41"/>
      <c r="H177" s="27"/>
      <c r="I177" s="3">
        <f t="shared" ca="1" si="15"/>
        <v>0.25162669061409731</v>
      </c>
      <c r="J177" s="3">
        <f t="shared" ca="1" si="20"/>
        <v>155.27071717177463</v>
      </c>
      <c r="L177" s="4">
        <f t="shared" ca="1" si="16"/>
        <v>0.42722538465277399</v>
      </c>
      <c r="M177" s="3">
        <f t="shared" ca="1" si="21"/>
        <v>154.58378858518705</v>
      </c>
      <c r="O177" s="2">
        <v>163</v>
      </c>
      <c r="P177" s="16">
        <f t="shared" ca="1" si="17"/>
        <v>20.073353807601048</v>
      </c>
      <c r="Q177" s="26">
        <f t="shared" si="18"/>
        <v>46337</v>
      </c>
      <c r="R177" s="14">
        <f t="shared" ca="1" si="19"/>
        <v>4.7145142032465914</v>
      </c>
      <c r="S177" s="55">
        <f ca="1">豚硝化モデル!K177</f>
        <v>184.74418155440981</v>
      </c>
    </row>
    <row r="178" spans="3:19" ht="13.5">
      <c r="C178" s="2">
        <v>164</v>
      </c>
      <c r="D178" s="26">
        <f>IF(D177&gt;=豚シート!$G$18+30,"",D177+1)</f>
        <v>46338</v>
      </c>
      <c r="E178" s="41">
        <f ca="1">豚気温!A170</f>
        <v>13.3</v>
      </c>
      <c r="F178" s="163">
        <f ca="1">IF(豚シート!$G$13="独自地温",豚気温!A170,IF(豚シート!$G$16&gt;=D178,E178*$AD$26+$AE$26,IF(豚気温!$A$4&lt;200,IF($D178&lt;$AF$30,E178*$AD$30+$AE$30,E178*$AD$31+$AE$31),IF($D178&lt;$AF$34,E178*$AD$34+$AE$34,E178*$AD$35+$AE$35))))</f>
        <v>15.815394012941015</v>
      </c>
      <c r="G178" s="41"/>
      <c r="H178" s="27"/>
      <c r="I178" s="3">
        <f t="shared" ca="1" si="15"/>
        <v>0.24541957005838333</v>
      </c>
      <c r="J178" s="3">
        <f t="shared" ca="1" si="20"/>
        <v>155.52234386238874</v>
      </c>
      <c r="L178" s="4">
        <f t="shared" ca="1" si="16"/>
        <v>0.42069872470828118</v>
      </c>
      <c r="M178" s="3">
        <f t="shared" ca="1" si="21"/>
        <v>155.01101396983984</v>
      </c>
      <c r="O178" s="2">
        <v>164</v>
      </c>
      <c r="P178" s="16">
        <f t="shared" ca="1" si="17"/>
        <v>20.086356055035154</v>
      </c>
      <c r="Q178" s="26">
        <f t="shared" si="18"/>
        <v>46338</v>
      </c>
      <c r="R178" s="14">
        <f t="shared" ca="1" si="19"/>
        <v>4.7175679669967732</v>
      </c>
      <c r="S178" s="55">
        <f ca="1">豚硝化モデル!K178</f>
        <v>185.33255153954289</v>
      </c>
    </row>
    <row r="179" spans="3:19" ht="13.5">
      <c r="C179" s="2">
        <v>165</v>
      </c>
      <c r="D179" s="26">
        <f>IF(D178&gt;=豚シート!$G$18+30,"",D178+1)</f>
        <v>46339</v>
      </c>
      <c r="E179" s="41">
        <f ca="1">豚気温!A171</f>
        <v>13</v>
      </c>
      <c r="F179" s="163">
        <f ca="1">IF(豚シート!$G$13="独自地温",豚気温!A171,IF(豚シート!$G$16&gt;=D179,E179*$AD$26+$AE$26,IF(豚気温!$A$4&lt;200,IF($D179&lt;$AF$30,E179*$AD$30+$AE$30,E179*$AD$31+$AE$31),IF($D179&lt;$AF$34,E179*$AD$34+$AE$34,E179*$AD$35+$AE$35))))</f>
        <v>15.590804151537952</v>
      </c>
      <c r="G179" s="41"/>
      <c r="H179" s="27"/>
      <c r="I179" s="3">
        <f t="shared" ca="1" si="15"/>
        <v>0.23637931640617735</v>
      </c>
      <c r="J179" s="3">
        <f t="shared" ca="1" si="20"/>
        <v>155.76776343244711</v>
      </c>
      <c r="L179" s="4">
        <f t="shared" ca="1" si="16"/>
        <v>0.41107861226332648</v>
      </c>
      <c r="M179" s="3">
        <f t="shared" ca="1" si="21"/>
        <v>155.43171269454811</v>
      </c>
      <c r="O179" s="2">
        <v>165</v>
      </c>
      <c r="P179" s="16">
        <f t="shared" ca="1" si="17"/>
        <v>20.099089927112949</v>
      </c>
      <c r="Q179" s="26">
        <f t="shared" si="18"/>
        <v>46339</v>
      </c>
      <c r="R179" s="14">
        <f t="shared" ca="1" si="19"/>
        <v>4.7205586989565891</v>
      </c>
      <c r="S179" s="55">
        <f ca="1">豚硝化モデル!K179</f>
        <v>185.91298876696254</v>
      </c>
    </row>
    <row r="180" spans="3:19" ht="13.5">
      <c r="C180" s="2">
        <v>166</v>
      </c>
      <c r="D180" s="26">
        <f>IF(D179&gt;=豚シート!$G$18+30,"",D179+1)</f>
        <v>46340</v>
      </c>
      <c r="E180" s="41">
        <f ca="1">豚気温!A172</f>
        <v>12.8</v>
      </c>
      <c r="F180" s="163">
        <f ca="1">IF(豚シート!$G$13="独自地温",豚気温!A172,IF(豚シート!$G$16&gt;=D180,E180*$AD$26+$AE$26,IF(豚気温!$A$4&lt;200,IF($D180&lt;$AF$30,E180*$AD$30+$AE$30,E180*$AD$31+$AE$31),IF($D180&lt;$AF$34,E180*$AD$34+$AE$34,E180*$AD$35+$AE$35))))</f>
        <v>15.441077577269244</v>
      </c>
      <c r="G180" s="41"/>
      <c r="H180" s="27"/>
      <c r="I180" s="3">
        <f t="shared" ca="1" si="15"/>
        <v>0.23052815935128623</v>
      </c>
      <c r="J180" s="3">
        <f t="shared" ca="1" si="20"/>
        <v>156.0041427488533</v>
      </c>
      <c r="L180" s="4">
        <f t="shared" ca="1" si="16"/>
        <v>0.40477680869657284</v>
      </c>
      <c r="M180" s="3">
        <f t="shared" ca="1" si="21"/>
        <v>155.84279130681145</v>
      </c>
      <c r="O180" s="2">
        <v>166</v>
      </c>
      <c r="P180" s="16">
        <f t="shared" ca="1" si="17"/>
        <v>20.111466124932015</v>
      </c>
      <c r="Q180" s="26">
        <f t="shared" si="18"/>
        <v>46340</v>
      </c>
      <c r="R180" s="14">
        <f t="shared" ca="1" si="19"/>
        <v>4.723465426001777</v>
      </c>
      <c r="S180" s="55">
        <f ca="1">豚硝化モデル!K180</f>
        <v>186.48170670055185</v>
      </c>
    </row>
    <row r="181" spans="3:19" ht="13.5">
      <c r="C181" s="2">
        <v>167</v>
      </c>
      <c r="D181" s="26">
        <f>IF(D180&gt;=豚シート!$G$18+30,"",D180+1)</f>
        <v>46341</v>
      </c>
      <c r="E181" s="41">
        <f ca="1">豚気温!A173</f>
        <v>12.5</v>
      </c>
      <c r="F181" s="163">
        <f ca="1">IF(豚シート!$G$13="独自地温",豚気温!A173,IF(豚シート!$G$16&gt;=D181,E181*$AD$26+$AE$26,IF(豚気温!$A$4&lt;200,IF($D181&lt;$AF$30,E181*$AD$30+$AE$30,E181*$AD$31+$AE$31),IF($D181&lt;$AF$34,E181*$AD$34+$AE$34,E181*$AD$35+$AE$35))))</f>
        <v>15.216487715866181</v>
      </c>
      <c r="G181" s="41"/>
      <c r="H181" s="27"/>
      <c r="I181" s="3">
        <f t="shared" ca="1" si="15"/>
        <v>0.22200724745244954</v>
      </c>
      <c r="J181" s="3">
        <f t="shared" ca="1" si="20"/>
        <v>156.23467090820458</v>
      </c>
      <c r="L181" s="4">
        <f t="shared" ca="1" si="16"/>
        <v>0.39548872572059346</v>
      </c>
      <c r="M181" s="3">
        <f t="shared" ca="1" si="21"/>
        <v>156.24756811550802</v>
      </c>
      <c r="O181" s="2">
        <v>167</v>
      </c>
      <c r="P181" s="16">
        <f t="shared" ca="1" si="17"/>
        <v>20.123588720219459</v>
      </c>
      <c r="Q181" s="26">
        <f t="shared" si="18"/>
        <v>46341</v>
      </c>
      <c r="R181" s="14">
        <f t="shared" ca="1" si="19"/>
        <v>4.7263125908657386</v>
      </c>
      <c r="S181" s="55">
        <f ca="1">豚硝化モデル!K181</f>
        <v>187.04273017629558</v>
      </c>
    </row>
    <row r="182" spans="3:19" ht="13.5">
      <c r="C182" s="2">
        <v>168</v>
      </c>
      <c r="D182" s="26">
        <f>IF(D181&gt;=豚シート!$G$18+30,"",D181+1)</f>
        <v>46342</v>
      </c>
      <c r="E182" s="41">
        <f ca="1">豚気温!A174</f>
        <v>12.3</v>
      </c>
      <c r="F182" s="163">
        <f ca="1">IF(豚シート!$G$13="独自地温",豚気温!A174,IF(豚シート!$G$16&gt;=D182,E182*$AD$26+$AE$26,IF(豚気温!$A$4&lt;200,IF($D182&lt;$AF$30,E182*$AD$30+$AE$30,E182*$AD$31+$AE$31),IF($D182&lt;$AF$34,E182*$AD$34+$AE$34,E182*$AD$35+$AE$35))))</f>
        <v>15.066761141597473</v>
      </c>
      <c r="G182" s="41"/>
      <c r="H182" s="27"/>
      <c r="I182" s="3">
        <f t="shared" ca="1" si="15"/>
        <v>0.21649281525414338</v>
      </c>
      <c r="J182" s="3">
        <f t="shared" ca="1" si="20"/>
        <v>156.45667815565702</v>
      </c>
      <c r="L182" s="4">
        <f t="shared" ca="1" si="16"/>
        <v>0.38940481647970693</v>
      </c>
      <c r="M182" s="3">
        <f t="shared" ca="1" si="21"/>
        <v>156.6430568412286</v>
      </c>
      <c r="O182" s="2">
        <v>168</v>
      </c>
      <c r="P182" s="16">
        <f t="shared" ca="1" si="17"/>
        <v>20.135372247771304</v>
      </c>
      <c r="Q182" s="26">
        <f t="shared" si="18"/>
        <v>46342</v>
      </c>
      <c r="R182" s="14">
        <f t="shared" ca="1" si="19"/>
        <v>4.729080120823113</v>
      </c>
      <c r="S182" s="55">
        <f ca="1">豚硝化モデル!K182</f>
        <v>187.59238704629607</v>
      </c>
    </row>
    <row r="183" spans="3:19" ht="13.5">
      <c r="C183" s="2">
        <v>169</v>
      </c>
      <c r="D183" s="26">
        <f>IF(D182&gt;=豚シート!$G$18+30,"",D182+1)</f>
        <v>46343</v>
      </c>
      <c r="E183" s="41">
        <f ca="1">豚気温!A175</f>
        <v>12.1</v>
      </c>
      <c r="F183" s="163">
        <f ca="1">IF(豚シート!$G$13="独自地温",豚気温!A175,IF(豚シート!$G$16&gt;=D183,E183*$AD$26+$AE$26,IF(豚気温!$A$4&lt;200,IF($D183&lt;$AF$30,E183*$AD$30+$AE$30,E183*$AD$31+$AE$31),IF($D183&lt;$AF$34,E183*$AD$34+$AE$34,E183*$AD$35+$AE$35))))</f>
        <v>14.917034567328765</v>
      </c>
      <c r="G183" s="41"/>
      <c r="H183" s="27"/>
      <c r="I183" s="3">
        <f t="shared" ca="1" si="15"/>
        <v>0.21110790584639003</v>
      </c>
      <c r="J183" s="3">
        <f t="shared" ca="1" si="20"/>
        <v>156.67317097091117</v>
      </c>
      <c r="L183" s="4">
        <f t="shared" ca="1" si="16"/>
        <v>0.38340615820110135</v>
      </c>
      <c r="M183" s="3">
        <f t="shared" ca="1" si="21"/>
        <v>157.0324616577083</v>
      </c>
      <c r="O183" s="2">
        <v>169</v>
      </c>
      <c r="P183" s="16">
        <f t="shared" ca="1" si="17"/>
        <v>20.146915994081063</v>
      </c>
      <c r="Q183" s="26">
        <f t="shared" si="18"/>
        <v>46343</v>
      </c>
      <c r="R183" s="14">
        <f t="shared" ca="1" si="19"/>
        <v>4.7317913347267622</v>
      </c>
      <c r="S183" s="55">
        <f ca="1">豚硝化モデル!K183</f>
        <v>188.13458144307751</v>
      </c>
    </row>
    <row r="184" spans="3:19" ht="13.5">
      <c r="C184" s="2">
        <v>170</v>
      </c>
      <c r="D184" s="26">
        <f>IF(D183&gt;=豚シート!$G$18+30,"",D183+1)</f>
        <v>46344</v>
      </c>
      <c r="E184" s="41">
        <f ca="1">豚気温!A176</f>
        <v>11.9</v>
      </c>
      <c r="F184" s="163">
        <f ca="1">IF(豚シート!$G$13="独自地温",豚気温!A176,IF(豚シート!$G$16&gt;=D184,E184*$AD$26+$AE$26,IF(豚気温!$A$4&lt;200,IF($D184&lt;$AF$30,E184*$AD$30+$AE$30,E184*$AD$31+$AE$31),IF($D184&lt;$AF$34,E184*$AD$34+$AE$34,E184*$AD$35+$AE$35))))</f>
        <v>14.767307993060056</v>
      </c>
      <c r="G184" s="41"/>
      <c r="H184" s="27"/>
      <c r="I184" s="3">
        <f t="shared" ca="1" si="15"/>
        <v>0.2058496575893668</v>
      </c>
      <c r="J184" s="3">
        <f t="shared" ca="1" si="20"/>
        <v>156.88427887675755</v>
      </c>
      <c r="L184" s="4">
        <f t="shared" ca="1" si="16"/>
        <v>0.37749167926624577</v>
      </c>
      <c r="M184" s="3">
        <f t="shared" ca="1" si="21"/>
        <v>157.41586781590939</v>
      </c>
      <c r="O184" s="2">
        <v>170</v>
      </c>
      <c r="P184" s="16">
        <f t="shared" ca="1" si="17"/>
        <v>20.158225472639998</v>
      </c>
      <c r="Q184" s="26">
        <f t="shared" si="18"/>
        <v>46344</v>
      </c>
      <c r="R184" s="14">
        <f t="shared" ca="1" si="19"/>
        <v>4.734447527498955</v>
      </c>
      <c r="S184" s="55">
        <f ca="1">豚硝化モデル!K184</f>
        <v>188.66940442437755</v>
      </c>
    </row>
    <row r="185" spans="3:19" ht="13.5">
      <c r="C185" s="2">
        <v>171</v>
      </c>
      <c r="D185" s="26">
        <f>IF(D184&gt;=豚シート!$G$18+30,"",D184+1)</f>
        <v>46345</v>
      </c>
      <c r="E185" s="41">
        <f ca="1">豚気温!A177</f>
        <v>11.7</v>
      </c>
      <c r="F185" s="163">
        <f ca="1">IF(豚シート!$G$13="独自地温",豚気温!A177,IF(豚シート!$G$16&gt;=D185,E185*$AD$26+$AE$26,IF(豚気温!$A$4&lt;200,IF($D185&lt;$AF$30,E185*$AD$30+$AE$30,E185*$AD$31+$AE$31),IF($D185&lt;$AF$34,E185*$AD$34+$AE$34,E185*$AD$35+$AE$35))))</f>
        <v>14.617581418791348</v>
      </c>
      <c r="G185" s="41"/>
      <c r="H185" s="27"/>
      <c r="I185" s="3">
        <f t="shared" ca="1" si="15"/>
        <v>0.20071526793096767</v>
      </c>
      <c r="J185" s="3">
        <f t="shared" ca="1" si="20"/>
        <v>157.09012853434692</v>
      </c>
      <c r="L185" s="4">
        <f t="shared" ca="1" si="16"/>
        <v>0.37166031987852277</v>
      </c>
      <c r="M185" s="3">
        <f t="shared" ca="1" si="21"/>
        <v>157.79335949517565</v>
      </c>
      <c r="O185" s="2">
        <v>171</v>
      </c>
      <c r="P185" s="16">
        <f t="shared" ca="1" si="17"/>
        <v>20.169306046438429</v>
      </c>
      <c r="Q185" s="26">
        <f t="shared" si="18"/>
        <v>46345</v>
      </c>
      <c r="R185" s="14">
        <f t="shared" ca="1" si="19"/>
        <v>4.7370499587146613</v>
      </c>
      <c r="S185" s="55">
        <f ca="1">豚硝化モデル!K185</f>
        <v>189.19694606947229</v>
      </c>
    </row>
    <row r="186" spans="3:19" ht="13.5">
      <c r="C186" s="2">
        <v>172</v>
      </c>
      <c r="D186" s="26">
        <f>IF(D185&gt;=豚シート!$G$18+30,"",D185+1)</f>
        <v>46346</v>
      </c>
      <c r="E186" s="41">
        <f ca="1">豚気温!A178</f>
        <v>11.5</v>
      </c>
      <c r="F186" s="163">
        <f ca="1">IF(豚シート!$G$13="独自地温",豚気温!A178,IF(豚シート!$G$16&gt;=D186,E186*$AD$26+$AE$26,IF(豚気温!$A$4&lt;200,IF($D186&lt;$AF$30,E186*$AD$30+$AE$30,E186*$AD$31+$AE$31),IF($D186&lt;$AF$34,E186*$AD$34+$AE$34,E186*$AD$35+$AE$35))))</f>
        <v>14.467854844522641</v>
      </c>
      <c r="G186" s="41"/>
      <c r="H186" s="27"/>
      <c r="I186" s="3">
        <f t="shared" ca="1" si="15"/>
        <v>0.19570199227583199</v>
      </c>
      <c r="J186" s="3">
        <f t="shared" ca="1" si="20"/>
        <v>157.29084380227789</v>
      </c>
      <c r="L186" s="4">
        <f t="shared" ca="1" si="16"/>
        <v>0.36591103195262253</v>
      </c>
      <c r="M186" s="3">
        <f t="shared" ca="1" si="21"/>
        <v>158.16501981505417</v>
      </c>
      <c r="O186" s="2">
        <v>172</v>
      </c>
      <c r="P186" s="16">
        <f t="shared" ca="1" si="17"/>
        <v>20.180162932820835</v>
      </c>
      <c r="Q186" s="26">
        <f t="shared" si="18"/>
        <v>46346</v>
      </c>
      <c r="R186" s="14">
        <f t="shared" ca="1" si="19"/>
        <v>4.7395998537418444</v>
      </c>
      <c r="S186" s="55">
        <f ca="1">豚硝化モデル!K186</f>
        <v>189.71729548815244</v>
      </c>
    </row>
    <row r="187" spans="3:19" ht="13.5">
      <c r="C187" s="2">
        <v>173</v>
      </c>
      <c r="D187" s="26">
        <f>IF(D186&gt;=豚シート!$G$18+30,"",D186+1)</f>
        <v>46347</v>
      </c>
      <c r="E187" s="41">
        <f ca="1">豚気温!A179</f>
        <v>11.3</v>
      </c>
      <c r="F187" s="163">
        <f ca="1">IF(豚シート!$G$13="独自地温",豚気温!A179,IF(豚シート!$G$16&gt;=D187,E187*$AD$26+$AE$26,IF(豚気温!$A$4&lt;200,IF($D187&lt;$AF$30,E187*$AD$30+$AE$30,E187*$AD$31+$AE$31),IF($D187&lt;$AF$34,E187*$AD$34+$AE$34,E187*$AD$35+$AE$35))))</f>
        <v>14.318128270253933</v>
      </c>
      <c r="G187" s="41"/>
      <c r="H187" s="27"/>
      <c r="I187" s="3">
        <f t="shared" ca="1" si="15"/>
        <v>0.19080714287422998</v>
      </c>
      <c r="J187" s="3">
        <f t="shared" ca="1" si="20"/>
        <v>157.48654579455373</v>
      </c>
      <c r="L187" s="4">
        <f t="shared" ca="1" si="16"/>
        <v>0.36024277900476254</v>
      </c>
      <c r="M187" s="3">
        <f t="shared" ca="1" si="21"/>
        <v>158.5309308470068</v>
      </c>
      <c r="O187" s="2">
        <v>173</v>
      </c>
      <c r="P187" s="16">
        <f t="shared" ca="1" si="17"/>
        <v>20.190801208162064</v>
      </c>
      <c r="Q187" s="26">
        <f t="shared" si="18"/>
        <v>46347</v>
      </c>
      <c r="R187" s="14">
        <f t="shared" ca="1" si="19"/>
        <v>4.7420984048397319</v>
      </c>
      <c r="S187" s="55">
        <f ca="1">豚硝化モデル!K187</f>
        <v>190.23054082963299</v>
      </c>
    </row>
    <row r="188" spans="3:19" ht="13.5">
      <c r="C188" s="2">
        <v>174</v>
      </c>
      <c r="D188" s="26">
        <f>IF(D187&gt;=豚シート!$G$18+30,"",D187+1)</f>
        <v>46348</v>
      </c>
      <c r="E188" s="41">
        <f ca="1">豚気温!A180</f>
        <v>11.1</v>
      </c>
      <c r="F188" s="163">
        <f ca="1">IF(豚シート!$G$13="独自地温",豚気温!A180,IF(豚シート!$G$16&gt;=D188,E188*$AD$26+$AE$26,IF(豚気温!$A$4&lt;200,IF($D188&lt;$AF$30,E188*$AD$30+$AE$30,E188*$AD$31+$AE$31),IF($D188&lt;$AF$34,E188*$AD$34+$AE$34,E188*$AD$35+$AE$35))))</f>
        <v>14.168401695985224</v>
      </c>
      <c r="G188" s="41"/>
      <c r="H188" s="27"/>
      <c r="I188" s="3">
        <f t="shared" ca="1" si="15"/>
        <v>0.18602808773048571</v>
      </c>
      <c r="J188" s="3">
        <f t="shared" ca="1" si="20"/>
        <v>157.67735293742797</v>
      </c>
      <c r="L188" s="4">
        <f t="shared" ca="1" si="16"/>
        <v>0.35465453604372882</v>
      </c>
      <c r="M188" s="3">
        <f t="shared" ca="1" si="21"/>
        <v>158.89117362601155</v>
      </c>
      <c r="O188" s="2">
        <v>174</v>
      </c>
      <c r="P188" s="16">
        <f t="shared" ca="1" si="17"/>
        <v>20.20122581237203</v>
      </c>
      <c r="Q188" s="26">
        <f t="shared" si="18"/>
        <v>46348</v>
      </c>
      <c r="R188" s="14">
        <f t="shared" ca="1" si="19"/>
        <v>4.744546772216812</v>
      </c>
      <c r="S188" s="55">
        <f ca="1">豚硝化モデル!K188</f>
        <v>190.73676929139663</v>
      </c>
    </row>
    <row r="189" spans="3:19" ht="13.5">
      <c r="C189" s="2">
        <v>175</v>
      </c>
      <c r="D189" s="26">
        <f>IF(D188&gt;=豚シート!$G$18+30,"",D188+1)</f>
        <v>46349</v>
      </c>
      <c r="E189" s="41">
        <f ca="1">豚気温!A181</f>
        <v>11</v>
      </c>
      <c r="F189" s="163">
        <f ca="1">IF(豚シート!$G$13="独自地温",豚気温!A181,IF(豚シート!$G$16&gt;=D189,E189*$AD$26+$AE$26,IF(豚気温!$A$4&lt;200,IF($D189&lt;$AF$30,E189*$AD$30+$AE$30,E189*$AD$31+$AE$31),IF($D189&lt;$AF$34,E189*$AD$34+$AE$34,E189*$AD$35+$AE$35))))</f>
        <v>14.09353840885087</v>
      </c>
      <c r="G189" s="41"/>
      <c r="H189" s="27"/>
      <c r="I189" s="3">
        <f t="shared" ca="1" si="15"/>
        <v>0.18368117548762342</v>
      </c>
      <c r="J189" s="3">
        <f t="shared" ca="1" si="20"/>
        <v>157.86338102515845</v>
      </c>
      <c r="L189" s="4">
        <f t="shared" ca="1" si="16"/>
        <v>0.35189010111438673</v>
      </c>
      <c r="M189" s="3">
        <f t="shared" ca="1" si="21"/>
        <v>159.24582816205529</v>
      </c>
      <c r="O189" s="2">
        <v>175</v>
      </c>
      <c r="P189" s="16">
        <f t="shared" ca="1" si="17"/>
        <v>20.211441553235755</v>
      </c>
      <c r="Q189" s="26">
        <f t="shared" si="18"/>
        <v>46349</v>
      </c>
      <c r="R189" s="14">
        <f t="shared" ca="1" si="19"/>
        <v>4.7469460850501504</v>
      </c>
      <c r="S189" s="55">
        <f ca="1">豚硝化モデル!K189</f>
        <v>191.23606712797101</v>
      </c>
    </row>
    <row r="190" spans="3:19" ht="13.5">
      <c r="C190" s="2">
        <v>176</v>
      </c>
      <c r="D190" s="26">
        <f>IF(D189&gt;=豚シート!$G$18+30,"",D189+1)</f>
        <v>46350</v>
      </c>
      <c r="E190" s="41">
        <f ca="1">豚気温!A182</f>
        <v>10.8</v>
      </c>
      <c r="F190" s="163">
        <f ca="1">IF(豚シート!$G$13="独自地温",豚気温!A182,IF(豚シート!$G$16&gt;=D190,E190*$AD$26+$AE$26,IF(豚気温!$A$4&lt;200,IF($D190&lt;$AF$30,E190*$AD$30+$AE$30,E190*$AD$31+$AE$31),IF($D190&lt;$AF$34,E190*$AD$34+$AE$34,E190*$AD$35+$AE$35))))</f>
        <v>13.943811834582162</v>
      </c>
      <c r="G190" s="41"/>
      <c r="H190" s="27"/>
      <c r="I190" s="3">
        <f t="shared" ca="1" si="15"/>
        <v>0.17907099606645074</v>
      </c>
      <c r="J190" s="3">
        <f t="shared" ca="1" si="20"/>
        <v>158.04706220064608</v>
      </c>
      <c r="L190" s="4">
        <f t="shared" ca="1" si="16"/>
        <v>0.34641997614912812</v>
      </c>
      <c r="M190" s="3">
        <f t="shared" ca="1" si="21"/>
        <v>159.59771826316967</v>
      </c>
      <c r="O190" s="2">
        <v>176</v>
      </c>
      <c r="P190" s="16">
        <f t="shared" ca="1" si="17"/>
        <v>20.221531638357639</v>
      </c>
      <c r="Q190" s="26">
        <f t="shared" si="18"/>
        <v>46350</v>
      </c>
      <c r="R190" s="14">
        <f t="shared" ca="1" si="19"/>
        <v>4.7493158858355615</v>
      </c>
      <c r="S190" s="55">
        <f ca="1">豚硝化モデル!K190</f>
        <v>191.73193170510916</v>
      </c>
    </row>
    <row r="191" spans="3:19" ht="13.5">
      <c r="C191" s="2">
        <v>177</v>
      </c>
      <c r="D191" s="26">
        <f>IF(D190&gt;=豚シート!$G$18+30,"",D190+1)</f>
        <v>46351</v>
      </c>
      <c r="E191" s="41">
        <f ca="1">豚気温!A183</f>
        <v>10.7</v>
      </c>
      <c r="F191" s="163">
        <f ca="1">IF(豚シート!$G$13="独自地温",豚気温!A183,IF(豚シート!$G$16&gt;=D191,E191*$AD$26+$AE$26,IF(豚気温!$A$4&lt;200,IF($D191&lt;$AF$30,E191*$AD$30+$AE$30,E191*$AD$31+$AE$31),IF($D191&lt;$AF$34,E191*$AD$34+$AE$34,E191*$AD$35+$AE$35))))</f>
        <v>13.868948547447808</v>
      </c>
      <c r="G191" s="41"/>
      <c r="H191" s="27"/>
      <c r="I191" s="3">
        <f t="shared" ca="1" si="15"/>
        <v>0.17680710458897739</v>
      </c>
      <c r="J191" s="3">
        <f t="shared" ca="1" si="20"/>
        <v>158.22613319671254</v>
      </c>
      <c r="L191" s="4">
        <f t="shared" ca="1" si="16"/>
        <v>0.34371403693208463</v>
      </c>
      <c r="M191" s="3">
        <f t="shared" ca="1" si="21"/>
        <v>159.94413823931879</v>
      </c>
      <c r="O191" s="2">
        <v>177</v>
      </c>
      <c r="P191" s="16">
        <f t="shared" ca="1" si="17"/>
        <v>20.231420292077033</v>
      </c>
      <c r="Q191" s="26">
        <f t="shared" si="18"/>
        <v>46351</v>
      </c>
      <c r="R191" s="14">
        <f t="shared" ca="1" si="19"/>
        <v>4.7516383775755022</v>
      </c>
      <c r="S191" s="55">
        <f ca="1">豚硝化モデル!K191</f>
        <v>192.22099328984831</v>
      </c>
    </row>
    <row r="192" spans="3:19" ht="13.5">
      <c r="C192" s="2">
        <v>178</v>
      </c>
      <c r="D192" s="26">
        <f>IF(D191&gt;=豚シート!$G$18+30,"",D191+1)</f>
        <v>46352</v>
      </c>
      <c r="E192" s="41">
        <f ca="1">豚気温!A184</f>
        <v>10.6</v>
      </c>
      <c r="F192" s="163">
        <f ca="1">IF(豚シート!$G$13="独自地温",豚気温!A184,IF(豚シート!$G$16&gt;=D192,E192*$AD$26+$AE$26,IF(豚気温!$A$4&lt;200,IF($D192&lt;$AF$30,E192*$AD$30+$AE$30,E192*$AD$31+$AE$31),IF($D192&lt;$AF$34,E192*$AD$34+$AE$34,E192*$AD$35+$AE$35))))</f>
        <v>13.794085260313453</v>
      </c>
      <c r="G192" s="41"/>
      <c r="H192" s="27"/>
      <c r="I192" s="3">
        <f t="shared" ca="1" si="15"/>
        <v>0.17457026784714694</v>
      </c>
      <c r="J192" s="3">
        <f t="shared" ca="1" si="20"/>
        <v>158.40294030130153</v>
      </c>
      <c r="L192" s="4">
        <f t="shared" ca="1" si="16"/>
        <v>0.34102734826496167</v>
      </c>
      <c r="M192" s="3">
        <f t="shared" ca="1" si="21"/>
        <v>160.28785227625087</v>
      </c>
      <c r="O192" s="2">
        <v>178</v>
      </c>
      <c r="P192" s="16">
        <f t="shared" ca="1" si="17"/>
        <v>20.241188184102583</v>
      </c>
      <c r="Q192" s="26">
        <f t="shared" si="18"/>
        <v>46352</v>
      </c>
      <c r="R192" s="14">
        <f t="shared" ca="1" si="19"/>
        <v>4.7539325067046772</v>
      </c>
      <c r="S192" s="55">
        <f ca="1">豚硝化モデル!K192</f>
        <v>192.70668491130132</v>
      </c>
    </row>
    <row r="193" spans="3:23" ht="13.5">
      <c r="C193" s="2">
        <v>179</v>
      </c>
      <c r="D193" s="26">
        <f>IF(D192&gt;=豚シート!$G$18+30,"",D192+1)</f>
        <v>46353</v>
      </c>
      <c r="E193" s="41">
        <f ca="1">豚気温!A185</f>
        <v>10.4</v>
      </c>
      <c r="F193" s="163">
        <f ca="1">IF(豚シート!$G$13="独自地温",豚気温!A185,IF(豚シート!$G$16&gt;=D193,E193*$AD$26+$AE$26,IF(豚気温!$A$4&lt;200,IF($D193&lt;$AF$30,E193*$AD$30+$AE$30,E193*$AD$31+$AE$31),IF($D193&lt;$AF$34,E193*$AD$34+$AE$34,E193*$AD$35+$AE$35))))</f>
        <v>13.644358686044747</v>
      </c>
      <c r="G193" s="41"/>
      <c r="H193" s="27"/>
      <c r="I193" s="3">
        <f t="shared" ca="1" si="15"/>
        <v>0.17017654565192766</v>
      </c>
      <c r="J193" s="3">
        <f t="shared" ca="1" si="20"/>
        <v>158.57751056914867</v>
      </c>
      <c r="L193" s="4">
        <f t="shared" ca="1" si="16"/>
        <v>0.33571123184836377</v>
      </c>
      <c r="M193" s="3">
        <f t="shared" ca="1" si="21"/>
        <v>160.62887962451583</v>
      </c>
      <c r="O193" s="2">
        <v>179</v>
      </c>
      <c r="P193" s="16">
        <f t="shared" ca="1" si="17"/>
        <v>20.250837071000817</v>
      </c>
      <c r="Q193" s="26">
        <f t="shared" si="18"/>
        <v>46353</v>
      </c>
      <c r="R193" s="14">
        <f t="shared" ca="1" si="19"/>
        <v>4.7561986857778527</v>
      </c>
      <c r="S193" s="55">
        <f ca="1">豚硝化モデル!K193</f>
        <v>193.18902743875341</v>
      </c>
    </row>
    <row r="194" spans="3:23" ht="13.5">
      <c r="C194" s="2">
        <v>180</v>
      </c>
      <c r="D194" s="26">
        <f>IF(D193&gt;=豚シート!$G$18+30,"",D193+1)</f>
        <v>46354</v>
      </c>
      <c r="E194" s="41">
        <f ca="1">豚気温!A186</f>
        <v>10.199999999999999</v>
      </c>
      <c r="F194" s="163">
        <f ca="1">IF(豚シート!$G$13="独自地温",豚気温!A186,IF(豚シート!$G$16&gt;=D194,E194*$AD$26+$AE$26,IF(豚気温!$A$4&lt;200,IF($D194&lt;$AF$30,E194*$AD$30+$AE$30,E194*$AD$31+$AE$31),IF($D194&lt;$AF$34,E194*$AD$34+$AE$34,E194*$AD$35+$AE$35))))</f>
        <v>13.494632111776037</v>
      </c>
      <c r="G194" s="41"/>
      <c r="H194" s="27"/>
      <c r="I194" s="3">
        <f t="shared" ca="1" si="15"/>
        <v>0.16588743537854306</v>
      </c>
      <c r="J194" s="3">
        <f t="shared" ca="1" si="20"/>
        <v>158.74768711480061</v>
      </c>
      <c r="L194" s="4">
        <f t="shared" ca="1" si="16"/>
        <v>0.33047065229810929</v>
      </c>
      <c r="M194" s="3">
        <f t="shared" ca="1" si="21"/>
        <v>160.9645908563642</v>
      </c>
      <c r="O194" s="2">
        <v>180</v>
      </c>
      <c r="P194" s="16">
        <f t="shared" ca="1" si="17"/>
        <v>20.260294229939397</v>
      </c>
      <c r="Q194" s="26">
        <f t="shared" si="18"/>
        <v>46354</v>
      </c>
      <c r="R194" s="14">
        <f t="shared" ca="1" si="19"/>
        <v>4.7584198347978743</v>
      </c>
      <c r="S194" s="55">
        <f ca="1">豚硝化モデル!K194</f>
        <v>193.66473393128209</v>
      </c>
    </row>
    <row r="195" spans="3:23" ht="13.5">
      <c r="C195" s="2">
        <v>181</v>
      </c>
      <c r="D195" s="26">
        <f>IF(D194&gt;=豚シート!$G$18+30,"",D194+1)</f>
        <v>46355</v>
      </c>
      <c r="E195" s="41">
        <f ca="1">豚気温!A187</f>
        <v>10.1</v>
      </c>
      <c r="F195" s="163">
        <f ca="1">IF(豚シート!$G$13="独自地温",豚気温!A187,IF(豚シート!$G$16&gt;=D195,E195*$AD$26+$AE$26,IF(豚気温!$A$4&lt;200,IF($D195&lt;$AF$30,E195*$AD$30+$AE$30,E195*$AD$31+$AE$31),IF($D195&lt;$AF$34,E195*$AD$34+$AE$34,E195*$AD$35+$AE$35))))</f>
        <v>13.419768824641682</v>
      </c>
      <c r="G195" s="41"/>
      <c r="H195" s="27"/>
      <c r="I195" s="3">
        <f t="shared" ca="1" si="15"/>
        <v>0.16378137527766909</v>
      </c>
      <c r="J195" s="3">
        <f t="shared" ca="1" si="20"/>
        <v>158.91357455017916</v>
      </c>
      <c r="L195" s="4">
        <f t="shared" ca="1" si="16"/>
        <v>0.32787838727041607</v>
      </c>
      <c r="M195" s="3">
        <f t="shared" ca="1" si="21"/>
        <v>161.29506150866231</v>
      </c>
      <c r="O195" s="2">
        <v>181</v>
      </c>
      <c r="P195" s="16">
        <f t="shared" ca="1" si="17"/>
        <v>20.269563895282452</v>
      </c>
      <c r="Q195" s="26">
        <f t="shared" si="18"/>
        <v>46355</v>
      </c>
      <c r="R195" s="14">
        <f t="shared" ca="1" si="19"/>
        <v>4.7605969482657109</v>
      </c>
      <c r="S195" s="55">
        <f ca="1">豚硝化モデル!K195</f>
        <v>194.13388650698789</v>
      </c>
    </row>
    <row r="196" spans="3:23" ht="13.5">
      <c r="C196" s="2">
        <v>182</v>
      </c>
      <c r="D196" s="26">
        <f>IF(D195&gt;=豚シート!$G$18+30,"",D195+1)</f>
        <v>46356</v>
      </c>
      <c r="E196" s="41">
        <f ca="1">豚気温!A188</f>
        <v>9.9</v>
      </c>
      <c r="F196" s="163">
        <f ca="1">IF(豚シート!$G$13="独自地温",豚気温!A188,IF(豚シート!$G$16&gt;=D196,E196*$AD$26+$AE$26,IF(豚気温!$A$4&lt;200,IF($D196&lt;$AF$30,E196*$AD$30+$AE$30,E196*$AD$31+$AE$31),IF($D196&lt;$AF$34,E196*$AD$34+$AE$34,E196*$AD$35+$AE$35))))</f>
        <v>13.270042250372974</v>
      </c>
      <c r="G196" s="41"/>
      <c r="H196" s="27"/>
      <c r="I196" s="3">
        <f t="shared" ca="1" si="15"/>
        <v>0.1596448032421755</v>
      </c>
      <c r="J196" s="3">
        <f t="shared" ca="1" si="20"/>
        <v>159.07735592545683</v>
      </c>
      <c r="L196" s="4">
        <f t="shared" ca="1" si="16"/>
        <v>0.32274930947476493</v>
      </c>
      <c r="M196" s="3">
        <f t="shared" ca="1" si="21"/>
        <v>161.62293989593272</v>
      </c>
      <c r="O196" s="2">
        <v>182</v>
      </c>
      <c r="P196" s="16">
        <f t="shared" ca="1" si="17"/>
        <v>20.278721928345895</v>
      </c>
      <c r="Q196" s="26">
        <f t="shared" si="18"/>
        <v>46356</v>
      </c>
      <c r="R196" s="14">
        <f t="shared" ca="1" si="19"/>
        <v>4.7627478432962684</v>
      </c>
      <c r="S196" s="55">
        <f ca="1">豚硝化モデル!K196</f>
        <v>194.59979263829209</v>
      </c>
    </row>
    <row r="197" spans="3:23" ht="13.5">
      <c r="C197" s="2">
        <v>183</v>
      </c>
      <c r="D197" s="26" t="str">
        <f>IF(D196&gt;=豚シート!$G$18+30,"",D196+1)</f>
        <v/>
      </c>
      <c r="E197" s="41" t="e">
        <f ca="1">豚気温!A189</f>
        <v>#N/A</v>
      </c>
      <c r="F197" s="163" t="e">
        <f ca="1">IF(豚シート!$G$13="独自地温",豚気温!A189,IF(豚シート!$G$16&gt;=D197,E197*$AD$26+$AE$26,IF(豚気温!$A$4&lt;200,IF($D197&lt;$AF$30,E197*$AD$30+$AE$30,E197*$AD$31+$AE$31),IF($D197&lt;$AF$34,E197*$AD$34+$AE$34,E197*$AD$35+$AE$35))))</f>
        <v>#N/A</v>
      </c>
      <c r="G197" s="41"/>
      <c r="H197" s="27"/>
      <c r="I197" s="3" t="e">
        <f t="shared" ca="1" si="15"/>
        <v>#N/A</v>
      </c>
      <c r="J197" s="3">
        <f t="shared" ca="1" si="20"/>
        <v>159.237000728699</v>
      </c>
      <c r="L197" s="4" t="e">
        <f t="shared" ca="1" si="16"/>
        <v>#N/A</v>
      </c>
      <c r="M197" s="3">
        <f t="shared" ca="1" si="21"/>
        <v>161.94568920540749</v>
      </c>
      <c r="O197" s="2">
        <v>183</v>
      </c>
      <c r="P197" s="16">
        <f t="shared" ca="1" si="17"/>
        <v>20.287698997968871</v>
      </c>
      <c r="Q197" s="26" t="str">
        <f t="shared" si="18"/>
        <v/>
      </c>
      <c r="R197" s="14">
        <f t="shared" ca="1" si="19"/>
        <v>4.7648562364749427</v>
      </c>
      <c r="S197" s="55">
        <f ca="1">豚硝化モデル!K197</f>
        <v>195.05926635283447</v>
      </c>
    </row>
    <row r="198" spans="3:23" ht="13.5">
      <c r="C198" s="2">
        <v>184</v>
      </c>
      <c r="D198" s="26" t="str">
        <f>IF(D197&gt;=豚シート!$G$18+30,"",D197+1)</f>
        <v/>
      </c>
      <c r="E198" s="41" t="e">
        <f ca="1">豚気温!A190</f>
        <v>#N/A</v>
      </c>
      <c r="F198" s="163" t="e">
        <f ca="1">IF(豚シート!$G$13="独自地温",豚気温!A190,IF(豚シート!$G$16&gt;=D198,E198*$AD$26+$AE$26,IF(豚気温!$A$4&lt;200,IF($D198&lt;$AF$30,E198*$AD$30+$AE$30,E198*$AD$31+$AE$31),IF($D198&lt;$AF$34,E198*$AD$34+$AE$34,E198*$AD$35+$AE$35))))</f>
        <v>#N/A</v>
      </c>
      <c r="G198" s="41"/>
      <c r="H198" s="27"/>
      <c r="I198" s="3" t="e">
        <f t="shared" ca="1" si="15"/>
        <v>#N/A</v>
      </c>
      <c r="J198" s="3" t="e">
        <f t="shared" ca="1" si="20"/>
        <v>#N/A</v>
      </c>
      <c r="L198" s="4" t="e">
        <f t="shared" ca="1" si="16"/>
        <v>#N/A</v>
      </c>
      <c r="M198" s="3" t="e">
        <f t="shared" ca="1" si="21"/>
        <v>#N/A</v>
      </c>
      <c r="O198" s="2">
        <v>184</v>
      </c>
      <c r="P198" s="16" t="e">
        <f t="shared" ca="1" si="17"/>
        <v>#N/A</v>
      </c>
      <c r="Q198" s="26" t="str">
        <f t="shared" si="18"/>
        <v/>
      </c>
      <c r="R198" s="14" t="e">
        <f t="shared" ca="1" si="19"/>
        <v>#N/A</v>
      </c>
      <c r="S198" s="55" t="e">
        <f ca="1">豚硝化モデル!K198</f>
        <v>#N/A</v>
      </c>
    </row>
    <row r="199" spans="3:23" ht="13.5">
      <c r="C199" s="2">
        <v>185</v>
      </c>
      <c r="D199" s="26" t="str">
        <f>IF(D198&gt;=豚シート!$G$18+30,"",D198+1)</f>
        <v/>
      </c>
      <c r="E199" s="41" t="e">
        <f ca="1">豚気温!A191</f>
        <v>#N/A</v>
      </c>
      <c r="F199" s="163" t="e">
        <f ca="1">IF(豚シート!$G$13="独自地温",豚気温!A191,IF(豚シート!$G$16&gt;=D199,E199*$AD$26+$AE$26,IF(豚気温!$A$4&lt;200,IF($D199&lt;$AF$30,E199*$AD$30+$AE$30,E199*$AD$31+$AE$31),IF($D199&lt;$AF$34,E199*$AD$34+$AE$34,E199*$AD$35+$AE$35))))</f>
        <v>#N/A</v>
      </c>
      <c r="G199" s="41"/>
      <c r="H199" s="27"/>
      <c r="I199" s="3" t="e">
        <f t="shared" ca="1" si="15"/>
        <v>#N/A</v>
      </c>
      <c r="J199" s="3" t="e">
        <f t="shared" ca="1" si="20"/>
        <v>#N/A</v>
      </c>
      <c r="L199" s="4" t="e">
        <f t="shared" ca="1" si="16"/>
        <v>#N/A</v>
      </c>
      <c r="M199" s="3" t="e">
        <f t="shared" ca="1" si="21"/>
        <v>#N/A</v>
      </c>
      <c r="O199" s="2">
        <v>185</v>
      </c>
      <c r="P199" s="16" t="e">
        <f t="shared" ca="1" si="17"/>
        <v>#N/A</v>
      </c>
      <c r="Q199" s="26" t="str">
        <f t="shared" si="18"/>
        <v/>
      </c>
      <c r="R199" s="14" t="e">
        <f t="shared" ca="1" si="19"/>
        <v>#N/A</v>
      </c>
      <c r="S199" s="55" t="e">
        <f ca="1">豚硝化モデル!K199</f>
        <v>#N/A</v>
      </c>
    </row>
    <row r="200" spans="3:23" ht="13.5">
      <c r="C200" s="2">
        <v>186</v>
      </c>
      <c r="D200" s="26" t="str">
        <f>IF(D199&gt;=豚シート!$G$18+30,"",D199+1)</f>
        <v/>
      </c>
      <c r="E200" s="41" t="e">
        <f ca="1">豚気温!A192</f>
        <v>#N/A</v>
      </c>
      <c r="F200" s="163" t="e">
        <f ca="1">IF(豚シート!$G$13="独自地温",豚気温!A192,IF(豚シート!$G$16&gt;=D200,E200*$AD$26+$AE$26,IF(豚気温!$A$4&lt;200,IF($D200&lt;$AF$30,E200*$AD$30+$AE$30,E200*$AD$31+$AE$31),IF($D200&lt;$AF$34,E200*$AD$34+$AE$34,E200*$AD$35+$AE$35))))</f>
        <v>#N/A</v>
      </c>
      <c r="G200" s="41"/>
      <c r="H200" s="27"/>
      <c r="I200" s="3" t="e">
        <f t="shared" ca="1" si="15"/>
        <v>#N/A</v>
      </c>
      <c r="J200" s="3" t="e">
        <f t="shared" ca="1" si="20"/>
        <v>#N/A</v>
      </c>
      <c r="L200" s="4" t="e">
        <f t="shared" ca="1" si="16"/>
        <v>#N/A</v>
      </c>
      <c r="M200" s="3" t="e">
        <f t="shared" ca="1" si="21"/>
        <v>#N/A</v>
      </c>
      <c r="O200" s="2">
        <v>186</v>
      </c>
      <c r="P200" s="16" t="e">
        <f t="shared" ca="1" si="17"/>
        <v>#N/A</v>
      </c>
      <c r="Q200" s="26" t="str">
        <f t="shared" si="18"/>
        <v/>
      </c>
      <c r="R200" s="14" t="e">
        <f t="shared" ca="1" si="19"/>
        <v>#N/A</v>
      </c>
      <c r="S200" s="55" t="e">
        <f ca="1">豚硝化モデル!K200</f>
        <v>#N/A</v>
      </c>
    </row>
    <row r="201" spans="3:23" ht="13.5">
      <c r="C201" s="2">
        <v>187</v>
      </c>
      <c r="D201" s="26" t="str">
        <f>IF(D200&gt;=豚シート!$G$18+30,"",D200+1)</f>
        <v/>
      </c>
      <c r="E201" s="41" t="e">
        <f ca="1">豚気温!A193</f>
        <v>#N/A</v>
      </c>
      <c r="F201" s="163" t="e">
        <f ca="1">IF(豚シート!$G$13="独自地温",豚気温!A193,IF(豚シート!$G$16&gt;=D201,E201*$AD$26+$AE$26,IF(豚気温!$A$4&lt;200,IF($D201&lt;$AF$30,E201*$AD$30+$AE$30,E201*$AD$31+$AE$31),IF($D201&lt;$AF$34,E201*$AD$34+$AE$34,E201*$AD$35+$AE$35))))</f>
        <v>#N/A</v>
      </c>
      <c r="G201" s="41"/>
      <c r="H201" s="27"/>
      <c r="I201" s="3" t="e">
        <f t="shared" ca="1" si="15"/>
        <v>#N/A</v>
      </c>
      <c r="J201" s="3" t="e">
        <f t="shared" ca="1" si="20"/>
        <v>#N/A</v>
      </c>
      <c r="L201" s="4" t="e">
        <f t="shared" ca="1" si="16"/>
        <v>#N/A</v>
      </c>
      <c r="M201" s="3" t="e">
        <f t="shared" ca="1" si="21"/>
        <v>#N/A</v>
      </c>
      <c r="O201" s="2">
        <v>187</v>
      </c>
      <c r="P201" s="16" t="e">
        <f t="shared" ca="1" si="17"/>
        <v>#N/A</v>
      </c>
      <c r="Q201" s="26" t="str">
        <f t="shared" si="18"/>
        <v/>
      </c>
      <c r="R201" s="14" t="e">
        <f t="shared" ca="1" si="19"/>
        <v>#N/A</v>
      </c>
      <c r="S201" s="55" t="e">
        <f ca="1">豚硝化モデル!K201</f>
        <v>#N/A</v>
      </c>
    </row>
    <row r="202" spans="3:23" ht="13.5">
      <c r="C202" s="2">
        <v>188</v>
      </c>
      <c r="D202" s="26" t="str">
        <f>IF(D201&gt;=豚シート!$G$18+30,"",D201+1)</f>
        <v/>
      </c>
      <c r="E202" s="41" t="e">
        <f ca="1">豚気温!A194</f>
        <v>#N/A</v>
      </c>
      <c r="F202" s="163" t="e">
        <f ca="1">IF(豚シート!$G$13="独自地温",豚気温!A194,IF(豚シート!$G$16&gt;=D202,E202*$AD$26+$AE$26,IF(豚気温!$A$4&lt;200,IF($D202&lt;$AF$30,E202*$AD$30+$AE$30,E202*$AD$31+$AE$31),IF($D202&lt;$AF$34,E202*$AD$34+$AE$34,E202*$AD$35+$AE$35))))</f>
        <v>#N/A</v>
      </c>
      <c r="G202" s="41"/>
      <c r="H202" s="27"/>
      <c r="I202" s="3" t="e">
        <f t="shared" ca="1" si="15"/>
        <v>#N/A</v>
      </c>
      <c r="J202" s="3" t="e">
        <f t="shared" ca="1" si="20"/>
        <v>#N/A</v>
      </c>
      <c r="L202" s="4" t="e">
        <f t="shared" ca="1" si="16"/>
        <v>#N/A</v>
      </c>
      <c r="M202" s="3" t="e">
        <f t="shared" ca="1" si="21"/>
        <v>#N/A</v>
      </c>
      <c r="O202" s="2">
        <v>188</v>
      </c>
      <c r="P202" s="16" t="e">
        <f t="shared" ca="1" si="17"/>
        <v>#N/A</v>
      </c>
      <c r="Q202" s="26" t="str">
        <f t="shared" si="18"/>
        <v/>
      </c>
      <c r="R202" s="14" t="e">
        <f t="shared" ca="1" si="19"/>
        <v>#N/A</v>
      </c>
      <c r="S202" s="55" t="e">
        <f ca="1">豚硝化モデル!K202</f>
        <v>#N/A</v>
      </c>
    </row>
    <row r="203" spans="3:23" ht="13.5">
      <c r="C203" s="2">
        <v>189</v>
      </c>
      <c r="D203" s="26" t="str">
        <f>IF(D202&gt;=豚シート!$G$18+30,"",D202+1)</f>
        <v/>
      </c>
      <c r="E203" s="41" t="e">
        <f ca="1">豚気温!A195</f>
        <v>#N/A</v>
      </c>
      <c r="F203" s="163" t="e">
        <f ca="1">IF(豚シート!$G$13="独自地温",豚気温!A195,IF(豚シート!$G$16&gt;=D203,E203*$AD$26+$AE$26,IF(豚気温!$A$4&lt;200,IF($D203&lt;$AF$30,E203*$AD$30+$AE$30,E203*$AD$31+$AE$31),IF($D203&lt;$AF$34,E203*$AD$34+$AE$34,E203*$AD$35+$AE$35))))</f>
        <v>#N/A</v>
      </c>
      <c r="G203" s="41"/>
      <c r="H203" s="27"/>
      <c r="I203" s="3" t="e">
        <f t="shared" ca="1" si="15"/>
        <v>#N/A</v>
      </c>
      <c r="J203" s="3" t="e">
        <f t="shared" ca="1" si="20"/>
        <v>#N/A</v>
      </c>
      <c r="L203" s="4" t="e">
        <f t="shared" ca="1" si="16"/>
        <v>#N/A</v>
      </c>
      <c r="M203" s="3" t="e">
        <f t="shared" ca="1" si="21"/>
        <v>#N/A</v>
      </c>
      <c r="O203" s="2">
        <v>189</v>
      </c>
      <c r="P203" s="16" t="e">
        <f t="shared" ca="1" si="17"/>
        <v>#N/A</v>
      </c>
      <c r="Q203" s="26" t="str">
        <f t="shared" si="18"/>
        <v/>
      </c>
      <c r="R203" s="14" t="e">
        <f t="shared" ca="1" si="19"/>
        <v>#N/A</v>
      </c>
      <c r="S203" s="55" t="e">
        <f ca="1">豚硝化モデル!K203</f>
        <v>#N/A</v>
      </c>
    </row>
    <row r="204" spans="3:23" ht="13.5">
      <c r="C204" s="2">
        <v>190</v>
      </c>
      <c r="D204" s="26" t="str">
        <f>IF(D203&gt;=豚シート!$G$18+30,"",D203+1)</f>
        <v/>
      </c>
      <c r="E204" s="41" t="e">
        <f ca="1">豚気温!A196</f>
        <v>#N/A</v>
      </c>
      <c r="F204" s="163" t="e">
        <f ca="1">IF(豚シート!$G$13="独自地温",豚気温!A196,IF(豚シート!$G$16&gt;=D204,E204*$AD$26+$AE$26,IF(豚気温!$A$4&lt;200,IF($D204&lt;$AF$30,E204*$AD$30+$AE$30,E204*$AD$31+$AE$31),IF($D204&lt;$AF$34,E204*$AD$34+$AE$34,E204*$AD$35+$AE$35))))</f>
        <v>#N/A</v>
      </c>
      <c r="G204" s="41"/>
      <c r="H204" s="27"/>
      <c r="I204" s="3" t="e">
        <f t="shared" ca="1" si="15"/>
        <v>#N/A</v>
      </c>
      <c r="J204" s="3" t="e">
        <f t="shared" ca="1" si="20"/>
        <v>#N/A</v>
      </c>
      <c r="L204" s="4" t="e">
        <f t="shared" ca="1" si="16"/>
        <v>#N/A</v>
      </c>
      <c r="M204" s="3" t="e">
        <f t="shared" ca="1" si="21"/>
        <v>#N/A</v>
      </c>
      <c r="O204" s="2">
        <v>190</v>
      </c>
      <c r="P204" s="16" t="e">
        <f t="shared" ca="1" si="17"/>
        <v>#N/A</v>
      </c>
      <c r="Q204" s="26" t="str">
        <f t="shared" si="18"/>
        <v/>
      </c>
      <c r="R204" s="14" t="e">
        <f t="shared" ca="1" si="19"/>
        <v>#N/A</v>
      </c>
      <c r="S204" s="55" t="e">
        <f ca="1">豚硝化モデル!K204</f>
        <v>#N/A</v>
      </c>
    </row>
    <row r="205" spans="3:23" ht="13.5">
      <c r="C205" s="2">
        <v>191</v>
      </c>
      <c r="D205" s="26" t="str">
        <f>IF(D204&gt;=豚シート!$G$18+30,"",D204+1)</f>
        <v/>
      </c>
      <c r="E205" s="41" t="e">
        <f ca="1">豚気温!A197</f>
        <v>#N/A</v>
      </c>
      <c r="F205" s="163" t="e">
        <f ca="1">IF(豚シート!$G$13="独自地温",豚気温!A197,IF(豚シート!$G$16&gt;=D205,E205*$AD$26+$AE$26,IF(豚気温!$A$4&lt;200,IF($D205&lt;$AF$30,E205*$AD$30+$AE$30,E205*$AD$31+$AE$31),IF($D205&lt;$AF$34,E205*$AD$34+$AE$34,E205*$AD$35+$AE$35))))</f>
        <v>#N/A</v>
      </c>
      <c r="G205" s="41"/>
      <c r="H205" s="27"/>
      <c r="I205" s="3" t="e">
        <f t="shared" ca="1" si="15"/>
        <v>#N/A</v>
      </c>
      <c r="J205" s="3" t="e">
        <f t="shared" ca="1" si="20"/>
        <v>#N/A</v>
      </c>
      <c r="L205" s="4" t="e">
        <f t="shared" ca="1" si="16"/>
        <v>#N/A</v>
      </c>
      <c r="M205" s="3" t="e">
        <f t="shared" ca="1" si="21"/>
        <v>#N/A</v>
      </c>
      <c r="O205" s="2">
        <v>191</v>
      </c>
      <c r="P205" s="16" t="e">
        <f t="shared" ca="1" si="17"/>
        <v>#N/A</v>
      </c>
      <c r="Q205" s="26" t="str">
        <f t="shared" si="18"/>
        <v/>
      </c>
      <c r="R205" s="14" t="e">
        <f t="shared" ca="1" si="19"/>
        <v>#N/A</v>
      </c>
      <c r="S205" s="55" t="e">
        <f ca="1">豚硝化モデル!K205</f>
        <v>#N/A</v>
      </c>
    </row>
    <row r="206" spans="3:23" ht="13.5">
      <c r="C206" s="2">
        <v>192</v>
      </c>
      <c r="D206" s="26" t="str">
        <f>IF(D205&gt;=豚シート!$G$18+30,"",D205+1)</f>
        <v/>
      </c>
      <c r="E206" s="41" t="e">
        <f ca="1">豚気温!A198</f>
        <v>#N/A</v>
      </c>
      <c r="F206" s="163" t="e">
        <f ca="1">IF(豚シート!$G$13="独自地温",豚気温!A198,IF(豚シート!$G$16&gt;=D206,E206*$AD$26+$AE$26,IF(豚気温!$A$4&lt;200,IF($D206&lt;$AF$30,E206*$AD$30+$AE$30,E206*$AD$31+$AE$31),IF($D206&lt;$AF$34,E206*$AD$34+$AE$34,E206*$AD$35+$AE$35))))</f>
        <v>#N/A</v>
      </c>
      <c r="G206" s="41"/>
      <c r="H206" s="27"/>
      <c r="I206" s="3" t="e">
        <f t="shared" ref="I206:I269" ca="1" si="22">EXP($B$3*(E206-25)/(1.987*(273+E206)*298))</f>
        <v>#N/A</v>
      </c>
      <c r="J206" s="3" t="e">
        <f t="shared" ca="1" si="20"/>
        <v>#N/A</v>
      </c>
      <c r="L206" s="4" t="e">
        <f t="shared" ref="L206:L269" ca="1" si="23">EXP($B$4*(E206-25)/(1.987*(273+E206)*298))</f>
        <v>#N/A</v>
      </c>
      <c r="M206" s="3" t="e">
        <f t="shared" ca="1" si="21"/>
        <v>#N/A</v>
      </c>
      <c r="O206" s="2">
        <v>192</v>
      </c>
      <c r="P206" s="16" t="e">
        <f t="shared" ca="1" si="17"/>
        <v>#N/A</v>
      </c>
      <c r="Q206" s="26" t="str">
        <f t="shared" si="18"/>
        <v/>
      </c>
      <c r="R206" s="14" t="e">
        <f t="shared" ca="1" si="19"/>
        <v>#N/A</v>
      </c>
      <c r="S206" s="55" t="e">
        <f ca="1">豚硝化モデル!K206</f>
        <v>#N/A</v>
      </c>
      <c r="W206" s="16"/>
    </row>
    <row r="207" spans="3:23" ht="13.5">
      <c r="C207" s="2">
        <v>193</v>
      </c>
      <c r="D207" s="26" t="str">
        <f>IF(D206&gt;=豚シート!$G$18+30,"",D206+1)</f>
        <v/>
      </c>
      <c r="E207" s="41" t="e">
        <f ca="1">豚気温!A199</f>
        <v>#N/A</v>
      </c>
      <c r="F207" s="163" t="e">
        <f ca="1">IF(豚シート!$G$13="独自地温",豚気温!A199,IF(豚シート!$G$16&gt;=D207,E207*$AD$26+$AE$26,IF(豚気温!$A$4&lt;200,IF($D207&lt;$AF$30,E207*$AD$30+$AE$30,E207*$AD$31+$AE$31),IF($D207&lt;$AF$34,E207*$AD$34+$AE$34,E207*$AD$35+$AE$35))))</f>
        <v>#N/A</v>
      </c>
      <c r="G207" s="41"/>
      <c r="H207" s="27"/>
      <c r="I207" s="3" t="e">
        <f t="shared" ca="1" si="22"/>
        <v>#N/A</v>
      </c>
      <c r="J207" s="3" t="e">
        <f t="shared" ca="1" si="20"/>
        <v>#N/A</v>
      </c>
      <c r="L207" s="4" t="e">
        <f t="shared" ca="1" si="23"/>
        <v>#N/A</v>
      </c>
      <c r="M207" s="3" t="e">
        <f t="shared" ca="1" si="21"/>
        <v>#N/A</v>
      </c>
      <c r="O207" s="2">
        <v>193</v>
      </c>
      <c r="P207" s="16" t="e">
        <f t="shared" ref="P207:P270" ca="1" si="24">$B$5*(1-EXP(-$B$7*J207))+$B$6*(1-EXP(-$B$8*M207))+$P$6</f>
        <v>#N/A</v>
      </c>
      <c r="Q207" s="26" t="str">
        <f t="shared" ref="Q207:Q270" si="25">D207</f>
        <v/>
      </c>
      <c r="R207" s="14" t="e">
        <f t="shared" ref="R207:R270" ca="1" si="26">$H$5/1000*$P207</f>
        <v>#N/A</v>
      </c>
      <c r="S207" s="55" t="e">
        <f ca="1">豚硝化モデル!K207</f>
        <v>#N/A</v>
      </c>
    </row>
    <row r="208" spans="3:23" ht="13.5">
      <c r="C208" s="2">
        <v>194</v>
      </c>
      <c r="D208" s="26" t="str">
        <f>IF(D207&gt;=豚シート!$G$18+30,"",D207+1)</f>
        <v/>
      </c>
      <c r="E208" s="41" t="e">
        <f ca="1">豚気温!A200</f>
        <v>#N/A</v>
      </c>
      <c r="F208" s="163" t="e">
        <f ca="1">IF(豚シート!$G$13="独自地温",豚気温!A200,IF(豚シート!$G$16&gt;=D208,E208*$AD$26+$AE$26,IF(豚気温!$A$4&lt;200,IF($D208&lt;$AF$30,E208*$AD$30+$AE$30,E208*$AD$31+$AE$31),IF($D208&lt;$AF$34,E208*$AD$34+$AE$34,E208*$AD$35+$AE$35))))</f>
        <v>#N/A</v>
      </c>
      <c r="G208" s="41"/>
      <c r="H208" s="27"/>
      <c r="I208" s="3" t="e">
        <f t="shared" ca="1" si="22"/>
        <v>#N/A</v>
      </c>
      <c r="J208" s="3" t="e">
        <f t="shared" ref="J208:J271" ca="1" si="27">J207+I207</f>
        <v>#N/A</v>
      </c>
      <c r="L208" s="4" t="e">
        <f t="shared" ca="1" si="23"/>
        <v>#N/A</v>
      </c>
      <c r="M208" s="3" t="e">
        <f t="shared" ref="M208:M271" ca="1" si="28">M207+L207</f>
        <v>#N/A</v>
      </c>
      <c r="O208" s="2">
        <v>194</v>
      </c>
      <c r="P208" s="16" t="e">
        <f t="shared" ca="1" si="24"/>
        <v>#N/A</v>
      </c>
      <c r="Q208" s="26" t="str">
        <f t="shared" si="25"/>
        <v/>
      </c>
      <c r="R208" s="14" t="e">
        <f t="shared" ca="1" si="26"/>
        <v>#N/A</v>
      </c>
      <c r="S208" s="55" t="e">
        <f ca="1">豚硝化モデル!K208</f>
        <v>#N/A</v>
      </c>
    </row>
    <row r="209" spans="3:19" ht="13.5">
      <c r="C209" s="2">
        <v>195</v>
      </c>
      <c r="D209" s="26" t="str">
        <f>IF(D208&gt;=豚シート!$G$18+30,"",D208+1)</f>
        <v/>
      </c>
      <c r="E209" s="41" t="e">
        <f ca="1">豚気温!A201</f>
        <v>#N/A</v>
      </c>
      <c r="F209" s="163" t="e">
        <f ca="1">IF(豚シート!$G$13="独自地温",豚気温!A201,IF(豚シート!$G$16&gt;=D209,E209*$AD$26+$AE$26,IF(豚気温!$A$4&lt;200,IF($D209&lt;$AF$30,E209*$AD$30+$AE$30,E209*$AD$31+$AE$31),IF($D209&lt;$AF$34,E209*$AD$34+$AE$34,E209*$AD$35+$AE$35))))</f>
        <v>#N/A</v>
      </c>
      <c r="G209" s="41"/>
      <c r="H209" s="27"/>
      <c r="I209" s="3" t="e">
        <f t="shared" ca="1" si="22"/>
        <v>#N/A</v>
      </c>
      <c r="J209" s="3" t="e">
        <f t="shared" ca="1" si="27"/>
        <v>#N/A</v>
      </c>
      <c r="L209" s="4" t="e">
        <f t="shared" ca="1" si="23"/>
        <v>#N/A</v>
      </c>
      <c r="M209" s="3" t="e">
        <f t="shared" ca="1" si="28"/>
        <v>#N/A</v>
      </c>
      <c r="O209" s="2">
        <v>195</v>
      </c>
      <c r="P209" s="16" t="e">
        <f t="shared" ca="1" si="24"/>
        <v>#N/A</v>
      </c>
      <c r="Q209" s="26" t="str">
        <f t="shared" si="25"/>
        <v/>
      </c>
      <c r="R209" s="14" t="e">
        <f t="shared" ca="1" si="26"/>
        <v>#N/A</v>
      </c>
      <c r="S209" s="55" t="e">
        <f ca="1">豚硝化モデル!K209</f>
        <v>#N/A</v>
      </c>
    </row>
    <row r="210" spans="3:19" ht="13.5">
      <c r="C210" s="2">
        <v>196</v>
      </c>
      <c r="D210" s="26" t="str">
        <f>IF(D209&gt;=豚シート!$G$18+30,"",D209+1)</f>
        <v/>
      </c>
      <c r="E210" s="41" t="e">
        <f ca="1">豚気温!A202</f>
        <v>#N/A</v>
      </c>
      <c r="F210" s="163" t="e">
        <f ca="1">IF(豚シート!$G$13="独自地温",豚気温!A202,IF(豚シート!$G$16&gt;=D210,E210*$AD$26+$AE$26,IF(豚気温!$A$4&lt;200,IF($D210&lt;$AF$30,E210*$AD$30+$AE$30,E210*$AD$31+$AE$31),IF($D210&lt;$AF$34,E210*$AD$34+$AE$34,E210*$AD$35+$AE$35))))</f>
        <v>#N/A</v>
      </c>
      <c r="G210" s="41"/>
      <c r="H210" s="27"/>
      <c r="I210" s="3" t="e">
        <f t="shared" ca="1" si="22"/>
        <v>#N/A</v>
      </c>
      <c r="J210" s="3" t="e">
        <f t="shared" ca="1" si="27"/>
        <v>#N/A</v>
      </c>
      <c r="L210" s="4" t="e">
        <f t="shared" ca="1" si="23"/>
        <v>#N/A</v>
      </c>
      <c r="M210" s="3" t="e">
        <f t="shared" ca="1" si="28"/>
        <v>#N/A</v>
      </c>
      <c r="O210" s="2">
        <v>196</v>
      </c>
      <c r="P210" s="16" t="e">
        <f t="shared" ca="1" si="24"/>
        <v>#N/A</v>
      </c>
      <c r="Q210" s="26" t="str">
        <f t="shared" si="25"/>
        <v/>
      </c>
      <c r="R210" s="14" t="e">
        <f t="shared" ca="1" si="26"/>
        <v>#N/A</v>
      </c>
      <c r="S210" s="55" t="e">
        <f ca="1">豚硝化モデル!K210</f>
        <v>#N/A</v>
      </c>
    </row>
    <row r="211" spans="3:19" ht="13.5">
      <c r="C211" s="2">
        <v>197</v>
      </c>
      <c r="D211" s="26" t="str">
        <f>IF(D210&gt;=豚シート!$G$18+30,"",D210+1)</f>
        <v/>
      </c>
      <c r="E211" s="41" t="e">
        <f ca="1">豚気温!A203</f>
        <v>#N/A</v>
      </c>
      <c r="F211" s="163" t="e">
        <f ca="1">IF(豚シート!$G$13="独自地温",豚気温!A203,IF(豚シート!$G$16&gt;=D211,E211*$AD$26+$AE$26,IF(豚気温!$A$4&lt;200,IF($D211&lt;$AF$30,E211*$AD$30+$AE$30,E211*$AD$31+$AE$31),IF($D211&lt;$AF$34,E211*$AD$34+$AE$34,E211*$AD$35+$AE$35))))</f>
        <v>#N/A</v>
      </c>
      <c r="G211" s="41"/>
      <c r="H211" s="27"/>
      <c r="I211" s="3" t="e">
        <f t="shared" ca="1" si="22"/>
        <v>#N/A</v>
      </c>
      <c r="J211" s="3" t="e">
        <f t="shared" ca="1" si="27"/>
        <v>#N/A</v>
      </c>
      <c r="L211" s="4" t="e">
        <f t="shared" ca="1" si="23"/>
        <v>#N/A</v>
      </c>
      <c r="M211" s="3" t="e">
        <f t="shared" ca="1" si="28"/>
        <v>#N/A</v>
      </c>
      <c r="O211" s="2">
        <v>197</v>
      </c>
      <c r="P211" s="16" t="e">
        <f t="shared" ca="1" si="24"/>
        <v>#N/A</v>
      </c>
      <c r="Q211" s="26" t="str">
        <f t="shared" si="25"/>
        <v/>
      </c>
      <c r="R211" s="14" t="e">
        <f t="shared" ca="1" si="26"/>
        <v>#N/A</v>
      </c>
      <c r="S211" s="55" t="e">
        <f ca="1">豚硝化モデル!K211</f>
        <v>#N/A</v>
      </c>
    </row>
    <row r="212" spans="3:19" ht="13.5">
      <c r="C212" s="2">
        <v>198</v>
      </c>
      <c r="D212" s="26" t="str">
        <f>IF(D211&gt;=豚シート!$G$18+30,"",D211+1)</f>
        <v/>
      </c>
      <c r="E212" s="41" t="e">
        <f ca="1">豚気温!A204</f>
        <v>#N/A</v>
      </c>
      <c r="F212" s="163" t="e">
        <f ca="1">IF(豚シート!$G$13="独自地温",豚気温!A204,IF(豚シート!$G$16&gt;=D212,E212*$AD$26+$AE$26,IF(豚気温!$A$4&lt;200,IF($D212&lt;$AF$30,E212*$AD$30+$AE$30,E212*$AD$31+$AE$31),IF($D212&lt;$AF$34,E212*$AD$34+$AE$34,E212*$AD$35+$AE$35))))</f>
        <v>#N/A</v>
      </c>
      <c r="G212" s="41"/>
      <c r="H212" s="27"/>
      <c r="I212" s="3" t="e">
        <f t="shared" ca="1" si="22"/>
        <v>#N/A</v>
      </c>
      <c r="J212" s="3" t="e">
        <f t="shared" ca="1" si="27"/>
        <v>#N/A</v>
      </c>
      <c r="L212" s="4" t="e">
        <f t="shared" ca="1" si="23"/>
        <v>#N/A</v>
      </c>
      <c r="M212" s="3" t="e">
        <f t="shared" ca="1" si="28"/>
        <v>#N/A</v>
      </c>
      <c r="O212" s="2">
        <v>198</v>
      </c>
      <c r="P212" s="16" t="e">
        <f t="shared" ca="1" si="24"/>
        <v>#N/A</v>
      </c>
      <c r="Q212" s="26" t="str">
        <f t="shared" si="25"/>
        <v/>
      </c>
      <c r="R212" s="14" t="e">
        <f t="shared" ca="1" si="26"/>
        <v>#N/A</v>
      </c>
      <c r="S212" s="55" t="e">
        <f ca="1">豚硝化モデル!K212</f>
        <v>#N/A</v>
      </c>
    </row>
    <row r="213" spans="3:19" ht="13.5">
      <c r="C213" s="2">
        <v>199</v>
      </c>
      <c r="D213" s="26" t="str">
        <f>IF(D212&gt;=豚シート!$G$18+30,"",D212+1)</f>
        <v/>
      </c>
      <c r="E213" s="41" t="e">
        <f ca="1">豚気温!A205</f>
        <v>#N/A</v>
      </c>
      <c r="F213" s="163" t="e">
        <f ca="1">IF(豚シート!$G$13="独自地温",豚気温!A205,IF(豚シート!$G$16&gt;=D213,E213*$AD$26+$AE$26,IF(豚気温!$A$4&lt;200,IF($D213&lt;$AF$30,E213*$AD$30+$AE$30,E213*$AD$31+$AE$31),IF($D213&lt;$AF$34,E213*$AD$34+$AE$34,E213*$AD$35+$AE$35))))</f>
        <v>#N/A</v>
      </c>
      <c r="G213" s="41"/>
      <c r="H213" s="27"/>
      <c r="I213" s="3" t="e">
        <f t="shared" ca="1" si="22"/>
        <v>#N/A</v>
      </c>
      <c r="J213" s="3" t="e">
        <f t="shared" ca="1" si="27"/>
        <v>#N/A</v>
      </c>
      <c r="L213" s="4" t="e">
        <f t="shared" ca="1" si="23"/>
        <v>#N/A</v>
      </c>
      <c r="M213" s="3" t="e">
        <f t="shared" ca="1" si="28"/>
        <v>#N/A</v>
      </c>
      <c r="O213" s="2">
        <v>199</v>
      </c>
      <c r="P213" s="16" t="e">
        <f t="shared" ca="1" si="24"/>
        <v>#N/A</v>
      </c>
      <c r="Q213" s="26" t="str">
        <f t="shared" si="25"/>
        <v/>
      </c>
      <c r="R213" s="14" t="e">
        <f t="shared" ca="1" si="26"/>
        <v>#N/A</v>
      </c>
      <c r="S213" s="55" t="e">
        <f ca="1">豚硝化モデル!K213</f>
        <v>#N/A</v>
      </c>
    </row>
    <row r="214" spans="3:19" ht="13.5">
      <c r="C214" s="2">
        <v>200</v>
      </c>
      <c r="D214" s="26" t="str">
        <f>IF(D213&gt;=豚シート!$G$18+30,"",D213+1)</f>
        <v/>
      </c>
      <c r="E214" s="41" t="e">
        <f ca="1">豚気温!A206</f>
        <v>#N/A</v>
      </c>
      <c r="F214" s="163" t="e">
        <f ca="1">IF(豚シート!$G$13="独自地温",豚気温!A206,IF(豚シート!$G$16&gt;=D214,E214*$AD$26+$AE$26,IF(豚気温!$A$4&lt;200,IF($D214&lt;$AF$30,E214*$AD$30+$AE$30,E214*$AD$31+$AE$31),IF($D214&lt;$AF$34,E214*$AD$34+$AE$34,E214*$AD$35+$AE$35))))</f>
        <v>#N/A</v>
      </c>
      <c r="G214" s="41"/>
      <c r="H214" s="27"/>
      <c r="I214" s="3" t="e">
        <f t="shared" ca="1" si="22"/>
        <v>#N/A</v>
      </c>
      <c r="J214" s="3" t="e">
        <f t="shared" ca="1" si="27"/>
        <v>#N/A</v>
      </c>
      <c r="L214" s="4" t="e">
        <f t="shared" ca="1" si="23"/>
        <v>#N/A</v>
      </c>
      <c r="M214" s="3" t="e">
        <f t="shared" ca="1" si="28"/>
        <v>#N/A</v>
      </c>
      <c r="O214" s="2">
        <v>200</v>
      </c>
      <c r="P214" s="16" t="e">
        <f t="shared" ca="1" si="24"/>
        <v>#N/A</v>
      </c>
      <c r="Q214" s="26" t="str">
        <f t="shared" si="25"/>
        <v/>
      </c>
      <c r="R214" s="14" t="e">
        <f t="shared" ca="1" si="26"/>
        <v>#N/A</v>
      </c>
      <c r="S214" s="55" t="e">
        <f ca="1">豚硝化モデル!K214</f>
        <v>#N/A</v>
      </c>
    </row>
    <row r="215" spans="3:19" ht="13.5">
      <c r="C215" s="2">
        <v>201</v>
      </c>
      <c r="D215" s="26" t="str">
        <f>IF(D214&gt;=豚シート!$G$18+30,"",D214+1)</f>
        <v/>
      </c>
      <c r="E215" s="41" t="e">
        <f ca="1">豚気温!A207</f>
        <v>#N/A</v>
      </c>
      <c r="F215" s="163" t="e">
        <f ca="1">IF(豚シート!$G$13="独自地温",豚気温!A207,IF(豚シート!$G$16&gt;=D215,E215*$AD$26+$AE$26,IF(豚気温!$A$4&lt;200,IF($D215&lt;$AF$30,E215*$AD$30+$AE$30,E215*$AD$31+$AE$31),IF($D215&lt;$AF$34,E215*$AD$34+$AE$34,E215*$AD$35+$AE$35))))</f>
        <v>#N/A</v>
      </c>
      <c r="G215" s="41"/>
      <c r="H215" s="27"/>
      <c r="I215" s="3" t="e">
        <f t="shared" ca="1" si="22"/>
        <v>#N/A</v>
      </c>
      <c r="J215" s="3" t="e">
        <f t="shared" ca="1" si="27"/>
        <v>#N/A</v>
      </c>
      <c r="L215" s="4" t="e">
        <f t="shared" ca="1" si="23"/>
        <v>#N/A</v>
      </c>
      <c r="M215" s="3" t="e">
        <f t="shared" ca="1" si="28"/>
        <v>#N/A</v>
      </c>
      <c r="O215" s="2">
        <v>201</v>
      </c>
      <c r="P215" s="16" t="e">
        <f t="shared" ca="1" si="24"/>
        <v>#N/A</v>
      </c>
      <c r="Q215" s="26" t="str">
        <f t="shared" si="25"/>
        <v/>
      </c>
      <c r="R215" s="14" t="e">
        <f t="shared" ca="1" si="26"/>
        <v>#N/A</v>
      </c>
      <c r="S215" s="55" t="e">
        <f ca="1">豚硝化モデル!K215</f>
        <v>#N/A</v>
      </c>
    </row>
    <row r="216" spans="3:19" ht="13.5">
      <c r="C216" s="2">
        <v>202</v>
      </c>
      <c r="D216" s="26" t="str">
        <f>IF(D215&gt;=豚シート!$G$18+30,"",D215+1)</f>
        <v/>
      </c>
      <c r="E216" s="41" t="e">
        <f ca="1">豚気温!A208</f>
        <v>#N/A</v>
      </c>
      <c r="F216" s="163" t="e">
        <f ca="1">IF(豚シート!$G$13="独自地温",豚気温!A208,IF(豚シート!$G$16&gt;=D216,E216*$AD$26+$AE$26,IF(豚気温!$A$4&lt;200,IF($D216&lt;$AF$30,E216*$AD$30+$AE$30,E216*$AD$31+$AE$31),IF($D216&lt;$AF$34,E216*$AD$34+$AE$34,E216*$AD$35+$AE$35))))</f>
        <v>#N/A</v>
      </c>
      <c r="G216" s="41"/>
      <c r="H216" s="27"/>
      <c r="I216" s="3" t="e">
        <f t="shared" ca="1" si="22"/>
        <v>#N/A</v>
      </c>
      <c r="J216" s="3" t="e">
        <f t="shared" ca="1" si="27"/>
        <v>#N/A</v>
      </c>
      <c r="L216" s="4" t="e">
        <f t="shared" ca="1" si="23"/>
        <v>#N/A</v>
      </c>
      <c r="M216" s="3" t="e">
        <f t="shared" ca="1" si="28"/>
        <v>#N/A</v>
      </c>
      <c r="O216" s="2">
        <v>202</v>
      </c>
      <c r="P216" s="16" t="e">
        <f t="shared" ca="1" si="24"/>
        <v>#N/A</v>
      </c>
      <c r="Q216" s="26" t="str">
        <f t="shared" si="25"/>
        <v/>
      </c>
      <c r="R216" s="14" t="e">
        <f t="shared" ca="1" si="26"/>
        <v>#N/A</v>
      </c>
      <c r="S216" s="55" t="e">
        <f ca="1">豚硝化モデル!K216</f>
        <v>#N/A</v>
      </c>
    </row>
    <row r="217" spans="3:19" ht="13.5">
      <c r="C217" s="2">
        <v>203</v>
      </c>
      <c r="D217" s="26" t="str">
        <f>IF(D216&gt;=豚シート!$G$18+30,"",D216+1)</f>
        <v/>
      </c>
      <c r="E217" s="41" t="e">
        <f ca="1">豚気温!A209</f>
        <v>#N/A</v>
      </c>
      <c r="F217" s="163" t="e">
        <f ca="1">IF(豚シート!$G$13="独自地温",豚気温!A209,IF(豚シート!$G$16&gt;=D217,E217*$AD$26+$AE$26,IF(豚気温!$A$4&lt;200,IF($D217&lt;$AF$30,E217*$AD$30+$AE$30,E217*$AD$31+$AE$31),IF($D217&lt;$AF$34,E217*$AD$34+$AE$34,E217*$AD$35+$AE$35))))</f>
        <v>#N/A</v>
      </c>
      <c r="G217" s="41"/>
      <c r="H217" s="27"/>
      <c r="I217" s="3" t="e">
        <f t="shared" ca="1" si="22"/>
        <v>#N/A</v>
      </c>
      <c r="J217" s="3" t="e">
        <f t="shared" ca="1" si="27"/>
        <v>#N/A</v>
      </c>
      <c r="L217" s="4" t="e">
        <f t="shared" ca="1" si="23"/>
        <v>#N/A</v>
      </c>
      <c r="M217" s="3" t="e">
        <f t="shared" ca="1" si="28"/>
        <v>#N/A</v>
      </c>
      <c r="O217" s="2">
        <v>203</v>
      </c>
      <c r="P217" s="16" t="e">
        <f t="shared" ca="1" si="24"/>
        <v>#N/A</v>
      </c>
      <c r="Q217" s="26" t="str">
        <f t="shared" si="25"/>
        <v/>
      </c>
      <c r="R217" s="14" t="e">
        <f t="shared" ca="1" si="26"/>
        <v>#N/A</v>
      </c>
      <c r="S217" s="55" t="e">
        <f ca="1">豚硝化モデル!K217</f>
        <v>#N/A</v>
      </c>
    </row>
    <row r="218" spans="3:19" ht="13.5">
      <c r="C218" s="2">
        <v>204</v>
      </c>
      <c r="D218" s="26" t="str">
        <f>IF(D217&gt;=豚シート!$G$18+30,"",D217+1)</f>
        <v/>
      </c>
      <c r="E218" s="41" t="e">
        <f ca="1">豚気温!A210</f>
        <v>#N/A</v>
      </c>
      <c r="F218" s="163" t="e">
        <f ca="1">IF(豚シート!$G$13="独自地温",豚気温!A210,IF(豚シート!$G$16&gt;=D218,E218*$AD$26+$AE$26,IF(豚気温!$A$4&lt;200,IF($D218&lt;$AF$30,E218*$AD$30+$AE$30,E218*$AD$31+$AE$31),IF($D218&lt;$AF$34,E218*$AD$34+$AE$34,E218*$AD$35+$AE$35))))</f>
        <v>#N/A</v>
      </c>
      <c r="G218" s="41"/>
      <c r="H218" s="27"/>
      <c r="I218" s="3" t="e">
        <f t="shared" ca="1" si="22"/>
        <v>#N/A</v>
      </c>
      <c r="J218" s="3" t="e">
        <f t="shared" ca="1" si="27"/>
        <v>#N/A</v>
      </c>
      <c r="L218" s="4" t="e">
        <f t="shared" ca="1" si="23"/>
        <v>#N/A</v>
      </c>
      <c r="M218" s="3" t="e">
        <f t="shared" ca="1" si="28"/>
        <v>#N/A</v>
      </c>
      <c r="O218" s="2">
        <v>204</v>
      </c>
      <c r="P218" s="16" t="e">
        <f t="shared" ca="1" si="24"/>
        <v>#N/A</v>
      </c>
      <c r="Q218" s="26" t="str">
        <f t="shared" si="25"/>
        <v/>
      </c>
      <c r="R218" s="14" t="e">
        <f t="shared" ca="1" si="26"/>
        <v>#N/A</v>
      </c>
      <c r="S218" s="55" t="e">
        <f ca="1">豚硝化モデル!K218</f>
        <v>#N/A</v>
      </c>
    </row>
    <row r="219" spans="3:19" ht="13.5">
      <c r="C219" s="2">
        <v>205</v>
      </c>
      <c r="D219" s="26" t="str">
        <f>IF(D218&gt;=豚シート!$G$18+30,"",D218+1)</f>
        <v/>
      </c>
      <c r="E219" s="41" t="e">
        <f ca="1">豚気温!A211</f>
        <v>#N/A</v>
      </c>
      <c r="F219" s="163" t="e">
        <f ca="1">IF(豚シート!$G$13="独自地温",豚気温!A211,IF(豚シート!$G$16&gt;=D219,E219*$AD$26+$AE$26,IF(豚気温!$A$4&lt;200,IF($D219&lt;$AF$30,E219*$AD$30+$AE$30,E219*$AD$31+$AE$31),IF($D219&lt;$AF$34,E219*$AD$34+$AE$34,E219*$AD$35+$AE$35))))</f>
        <v>#N/A</v>
      </c>
      <c r="G219" s="41"/>
      <c r="H219" s="27"/>
      <c r="I219" s="3" t="e">
        <f t="shared" ca="1" si="22"/>
        <v>#N/A</v>
      </c>
      <c r="J219" s="3" t="e">
        <f t="shared" ca="1" si="27"/>
        <v>#N/A</v>
      </c>
      <c r="L219" s="4" t="e">
        <f t="shared" ca="1" si="23"/>
        <v>#N/A</v>
      </c>
      <c r="M219" s="3" t="e">
        <f t="shared" ca="1" si="28"/>
        <v>#N/A</v>
      </c>
      <c r="O219" s="2">
        <v>205</v>
      </c>
      <c r="P219" s="16" t="e">
        <f t="shared" ca="1" si="24"/>
        <v>#N/A</v>
      </c>
      <c r="Q219" s="26" t="str">
        <f t="shared" si="25"/>
        <v/>
      </c>
      <c r="R219" s="14" t="e">
        <f t="shared" ca="1" si="26"/>
        <v>#N/A</v>
      </c>
      <c r="S219" s="55" t="e">
        <f ca="1">豚硝化モデル!K219</f>
        <v>#N/A</v>
      </c>
    </row>
    <row r="220" spans="3:19" ht="13.5">
      <c r="C220" s="2">
        <v>206</v>
      </c>
      <c r="D220" s="26" t="str">
        <f>IF(D219&gt;=豚シート!$G$18+30,"",D219+1)</f>
        <v/>
      </c>
      <c r="E220" s="41" t="e">
        <f ca="1">豚気温!A212</f>
        <v>#N/A</v>
      </c>
      <c r="F220" s="163" t="e">
        <f ca="1">IF(豚シート!$G$13="独自地温",豚気温!A212,IF(豚シート!$G$16&gt;=D220,E220*$AD$26+$AE$26,IF(豚気温!$A$4&lt;200,IF($D220&lt;$AF$30,E220*$AD$30+$AE$30,E220*$AD$31+$AE$31),IF($D220&lt;$AF$34,E220*$AD$34+$AE$34,E220*$AD$35+$AE$35))))</f>
        <v>#N/A</v>
      </c>
      <c r="G220" s="41"/>
      <c r="H220" s="27"/>
      <c r="I220" s="3" t="e">
        <f t="shared" ca="1" si="22"/>
        <v>#N/A</v>
      </c>
      <c r="J220" s="3" t="e">
        <f t="shared" ca="1" si="27"/>
        <v>#N/A</v>
      </c>
      <c r="L220" s="4" t="e">
        <f t="shared" ca="1" si="23"/>
        <v>#N/A</v>
      </c>
      <c r="M220" s="3" t="e">
        <f t="shared" ca="1" si="28"/>
        <v>#N/A</v>
      </c>
      <c r="O220" s="2">
        <v>206</v>
      </c>
      <c r="P220" s="16" t="e">
        <f t="shared" ca="1" si="24"/>
        <v>#N/A</v>
      </c>
      <c r="Q220" s="26" t="str">
        <f t="shared" si="25"/>
        <v/>
      </c>
      <c r="R220" s="14" t="e">
        <f t="shared" ca="1" si="26"/>
        <v>#N/A</v>
      </c>
      <c r="S220" s="55" t="e">
        <f ca="1">豚硝化モデル!K220</f>
        <v>#N/A</v>
      </c>
    </row>
    <row r="221" spans="3:19" ht="13.5">
      <c r="C221" s="2">
        <v>207</v>
      </c>
      <c r="D221" s="26" t="str">
        <f>IF(D220&gt;=豚シート!$G$18+30,"",D220+1)</f>
        <v/>
      </c>
      <c r="E221" s="41" t="e">
        <f ca="1">豚気温!A213</f>
        <v>#N/A</v>
      </c>
      <c r="F221" s="163" t="e">
        <f ca="1">IF(豚シート!$G$13="独自地温",豚気温!A213,IF(豚シート!$G$16&gt;=D221,E221*$AD$26+$AE$26,IF(豚気温!$A$4&lt;200,IF($D221&lt;$AF$30,E221*$AD$30+$AE$30,E221*$AD$31+$AE$31),IF($D221&lt;$AF$34,E221*$AD$34+$AE$34,E221*$AD$35+$AE$35))))</f>
        <v>#N/A</v>
      </c>
      <c r="G221" s="41"/>
      <c r="H221" s="27"/>
      <c r="I221" s="3" t="e">
        <f t="shared" ca="1" si="22"/>
        <v>#N/A</v>
      </c>
      <c r="J221" s="3" t="e">
        <f t="shared" ca="1" si="27"/>
        <v>#N/A</v>
      </c>
      <c r="L221" s="4" t="e">
        <f t="shared" ca="1" si="23"/>
        <v>#N/A</v>
      </c>
      <c r="M221" s="3" t="e">
        <f t="shared" ca="1" si="28"/>
        <v>#N/A</v>
      </c>
      <c r="O221" s="2">
        <v>207</v>
      </c>
      <c r="P221" s="16" t="e">
        <f t="shared" ca="1" si="24"/>
        <v>#N/A</v>
      </c>
      <c r="Q221" s="26" t="str">
        <f t="shared" si="25"/>
        <v/>
      </c>
      <c r="R221" s="14" t="e">
        <f t="shared" ca="1" si="26"/>
        <v>#N/A</v>
      </c>
      <c r="S221" s="55" t="e">
        <f ca="1">豚硝化モデル!K221</f>
        <v>#N/A</v>
      </c>
    </row>
    <row r="222" spans="3:19" ht="13.5">
      <c r="C222" s="2">
        <v>208</v>
      </c>
      <c r="D222" s="26" t="str">
        <f>IF(D221&gt;=豚シート!$G$18+30,"",D221+1)</f>
        <v/>
      </c>
      <c r="E222" s="41" t="e">
        <f ca="1">豚気温!A214</f>
        <v>#N/A</v>
      </c>
      <c r="F222" s="163" t="e">
        <f ca="1">IF(豚シート!$G$13="独自地温",豚気温!A214,IF(豚シート!$G$16&gt;=D222,E222*$AD$26+$AE$26,IF(豚気温!$A$4&lt;200,IF($D222&lt;$AF$30,E222*$AD$30+$AE$30,E222*$AD$31+$AE$31),IF($D222&lt;$AF$34,E222*$AD$34+$AE$34,E222*$AD$35+$AE$35))))</f>
        <v>#N/A</v>
      </c>
      <c r="G222" s="41"/>
      <c r="H222" s="27"/>
      <c r="I222" s="3" t="e">
        <f t="shared" ca="1" si="22"/>
        <v>#N/A</v>
      </c>
      <c r="J222" s="3" t="e">
        <f t="shared" ca="1" si="27"/>
        <v>#N/A</v>
      </c>
      <c r="L222" s="4" t="e">
        <f t="shared" ca="1" si="23"/>
        <v>#N/A</v>
      </c>
      <c r="M222" s="3" t="e">
        <f t="shared" ca="1" si="28"/>
        <v>#N/A</v>
      </c>
      <c r="O222" s="2">
        <v>208</v>
      </c>
      <c r="P222" s="16" t="e">
        <f t="shared" ca="1" si="24"/>
        <v>#N/A</v>
      </c>
      <c r="Q222" s="26" t="str">
        <f t="shared" si="25"/>
        <v/>
      </c>
      <c r="R222" s="14" t="e">
        <f t="shared" ca="1" si="26"/>
        <v>#N/A</v>
      </c>
      <c r="S222" s="55" t="e">
        <f ca="1">豚硝化モデル!K222</f>
        <v>#N/A</v>
      </c>
    </row>
    <row r="223" spans="3:19" ht="13.5">
      <c r="C223" s="2">
        <v>209</v>
      </c>
      <c r="D223" s="26" t="str">
        <f>IF(D222&gt;=豚シート!$G$18+30,"",D222+1)</f>
        <v/>
      </c>
      <c r="E223" s="41" t="e">
        <f ca="1">豚気温!A215</f>
        <v>#N/A</v>
      </c>
      <c r="F223" s="163" t="e">
        <f ca="1">IF(豚シート!$G$13="独自地温",豚気温!A215,IF(豚シート!$G$16&gt;=D223,E223*$AD$26+$AE$26,IF(豚気温!$A$4&lt;200,IF($D223&lt;$AF$30,E223*$AD$30+$AE$30,E223*$AD$31+$AE$31),IF($D223&lt;$AF$34,E223*$AD$34+$AE$34,E223*$AD$35+$AE$35))))</f>
        <v>#N/A</v>
      </c>
      <c r="G223" s="41"/>
      <c r="H223" s="27"/>
      <c r="I223" s="3" t="e">
        <f t="shared" ca="1" si="22"/>
        <v>#N/A</v>
      </c>
      <c r="J223" s="3" t="e">
        <f t="shared" ca="1" si="27"/>
        <v>#N/A</v>
      </c>
      <c r="L223" s="4" t="e">
        <f t="shared" ca="1" si="23"/>
        <v>#N/A</v>
      </c>
      <c r="M223" s="3" t="e">
        <f t="shared" ca="1" si="28"/>
        <v>#N/A</v>
      </c>
      <c r="O223" s="2">
        <v>209</v>
      </c>
      <c r="P223" s="16" t="e">
        <f t="shared" ca="1" si="24"/>
        <v>#N/A</v>
      </c>
      <c r="Q223" s="26" t="str">
        <f t="shared" si="25"/>
        <v/>
      </c>
      <c r="R223" s="14" t="e">
        <f t="shared" ca="1" si="26"/>
        <v>#N/A</v>
      </c>
      <c r="S223" s="55" t="e">
        <f ca="1">豚硝化モデル!K223</f>
        <v>#N/A</v>
      </c>
    </row>
    <row r="224" spans="3:19" ht="13.5">
      <c r="C224" s="2">
        <v>210</v>
      </c>
      <c r="D224" s="26" t="str">
        <f>IF(D223&gt;=豚シート!$G$18+30,"",D223+1)</f>
        <v/>
      </c>
      <c r="E224" s="41" t="e">
        <f ca="1">豚気温!A216</f>
        <v>#N/A</v>
      </c>
      <c r="F224" s="163" t="e">
        <f ca="1">IF(豚シート!$G$13="独自地温",豚気温!A216,IF(豚シート!$G$16&gt;=D224,E224*$AD$26+$AE$26,IF(豚気温!$A$4&lt;200,IF($D224&lt;$AF$30,E224*$AD$30+$AE$30,E224*$AD$31+$AE$31),IF($D224&lt;$AF$34,E224*$AD$34+$AE$34,E224*$AD$35+$AE$35))))</f>
        <v>#N/A</v>
      </c>
      <c r="G224" s="41"/>
      <c r="H224" s="27"/>
      <c r="I224" s="3" t="e">
        <f t="shared" ca="1" si="22"/>
        <v>#N/A</v>
      </c>
      <c r="J224" s="3" t="e">
        <f t="shared" ca="1" si="27"/>
        <v>#N/A</v>
      </c>
      <c r="L224" s="4" t="e">
        <f t="shared" ca="1" si="23"/>
        <v>#N/A</v>
      </c>
      <c r="M224" s="3" t="e">
        <f t="shared" ca="1" si="28"/>
        <v>#N/A</v>
      </c>
      <c r="O224" s="2">
        <v>210</v>
      </c>
      <c r="P224" s="16" t="e">
        <f t="shared" ca="1" si="24"/>
        <v>#N/A</v>
      </c>
      <c r="Q224" s="26" t="str">
        <f t="shared" si="25"/>
        <v/>
      </c>
      <c r="R224" s="14" t="e">
        <f t="shared" ca="1" si="26"/>
        <v>#N/A</v>
      </c>
      <c r="S224" s="55" t="e">
        <f ca="1">豚硝化モデル!K224</f>
        <v>#N/A</v>
      </c>
    </row>
    <row r="225" spans="3:19" ht="13.5">
      <c r="C225" s="2">
        <v>211</v>
      </c>
      <c r="D225" s="26" t="str">
        <f>IF(D224&gt;=豚シート!$G$18+30,"",D224+1)</f>
        <v/>
      </c>
      <c r="E225" s="41" t="e">
        <f ca="1">豚気温!A217</f>
        <v>#N/A</v>
      </c>
      <c r="F225" s="163" t="e">
        <f ca="1">IF(豚シート!$G$13="独自地温",豚気温!A217,IF(豚シート!$G$16&gt;=D225,E225*$AD$26+$AE$26,IF(豚気温!$A$4&lt;200,IF($D225&lt;$AF$30,E225*$AD$30+$AE$30,E225*$AD$31+$AE$31),IF($D225&lt;$AF$34,E225*$AD$34+$AE$34,E225*$AD$35+$AE$35))))</f>
        <v>#N/A</v>
      </c>
      <c r="G225" s="41"/>
      <c r="H225" s="27"/>
      <c r="I225" s="3" t="e">
        <f t="shared" ca="1" si="22"/>
        <v>#N/A</v>
      </c>
      <c r="J225" s="3" t="e">
        <f t="shared" ca="1" si="27"/>
        <v>#N/A</v>
      </c>
      <c r="L225" s="4" t="e">
        <f t="shared" ca="1" si="23"/>
        <v>#N/A</v>
      </c>
      <c r="M225" s="3" t="e">
        <f t="shared" ca="1" si="28"/>
        <v>#N/A</v>
      </c>
      <c r="O225" s="2">
        <v>211</v>
      </c>
      <c r="P225" s="16" t="e">
        <f t="shared" ca="1" si="24"/>
        <v>#N/A</v>
      </c>
      <c r="Q225" s="26" t="str">
        <f t="shared" si="25"/>
        <v/>
      </c>
      <c r="R225" s="14" t="e">
        <f t="shared" ca="1" si="26"/>
        <v>#N/A</v>
      </c>
      <c r="S225" s="55" t="e">
        <f ca="1">豚硝化モデル!K225</f>
        <v>#N/A</v>
      </c>
    </row>
    <row r="226" spans="3:19" ht="13.5">
      <c r="C226" s="2">
        <v>212</v>
      </c>
      <c r="D226" s="26" t="str">
        <f>IF(D225&gt;=豚シート!$G$18+30,"",D225+1)</f>
        <v/>
      </c>
      <c r="E226" s="41" t="e">
        <f ca="1">豚気温!A218</f>
        <v>#N/A</v>
      </c>
      <c r="F226" s="163" t="e">
        <f ca="1">IF(豚シート!$G$13="独自地温",豚気温!A218,IF(豚シート!$G$16&gt;=D226,E226*$AD$26+$AE$26,IF(豚気温!$A$4&lt;200,IF($D226&lt;$AF$30,E226*$AD$30+$AE$30,E226*$AD$31+$AE$31),IF($D226&lt;$AF$34,E226*$AD$34+$AE$34,E226*$AD$35+$AE$35))))</f>
        <v>#N/A</v>
      </c>
      <c r="G226" s="41"/>
      <c r="H226" s="27"/>
      <c r="I226" s="3" t="e">
        <f t="shared" ca="1" si="22"/>
        <v>#N/A</v>
      </c>
      <c r="J226" s="3" t="e">
        <f t="shared" ca="1" si="27"/>
        <v>#N/A</v>
      </c>
      <c r="L226" s="4" t="e">
        <f t="shared" ca="1" si="23"/>
        <v>#N/A</v>
      </c>
      <c r="M226" s="3" t="e">
        <f t="shared" ca="1" si="28"/>
        <v>#N/A</v>
      </c>
      <c r="O226" s="2">
        <v>212</v>
      </c>
      <c r="P226" s="16" t="e">
        <f t="shared" ca="1" si="24"/>
        <v>#N/A</v>
      </c>
      <c r="Q226" s="26" t="str">
        <f t="shared" si="25"/>
        <v/>
      </c>
      <c r="R226" s="14" t="e">
        <f t="shared" ca="1" si="26"/>
        <v>#N/A</v>
      </c>
      <c r="S226" s="55" t="e">
        <f ca="1">豚硝化モデル!K226</f>
        <v>#N/A</v>
      </c>
    </row>
    <row r="227" spans="3:19" ht="13.5">
      <c r="C227" s="2">
        <v>213</v>
      </c>
      <c r="D227" s="26" t="str">
        <f>IF(D226&gt;=豚シート!$G$18+30,"",D226+1)</f>
        <v/>
      </c>
      <c r="E227" s="41" t="e">
        <f ca="1">豚気温!A219</f>
        <v>#N/A</v>
      </c>
      <c r="F227" s="163" t="e">
        <f ca="1">IF(豚シート!$G$13="独自地温",豚気温!A219,IF(豚シート!$G$16&gt;=D227,E227*$AD$26+$AE$26,IF(豚気温!$A$4&lt;200,IF($D227&lt;$AF$30,E227*$AD$30+$AE$30,E227*$AD$31+$AE$31),IF($D227&lt;$AF$34,E227*$AD$34+$AE$34,E227*$AD$35+$AE$35))))</f>
        <v>#N/A</v>
      </c>
      <c r="G227" s="41"/>
      <c r="H227" s="27"/>
      <c r="I227" s="3" t="e">
        <f t="shared" ca="1" si="22"/>
        <v>#N/A</v>
      </c>
      <c r="J227" s="3" t="e">
        <f t="shared" ca="1" si="27"/>
        <v>#N/A</v>
      </c>
      <c r="L227" s="4" t="e">
        <f t="shared" ca="1" si="23"/>
        <v>#N/A</v>
      </c>
      <c r="M227" s="3" t="e">
        <f t="shared" ca="1" si="28"/>
        <v>#N/A</v>
      </c>
      <c r="O227" s="2">
        <v>213</v>
      </c>
      <c r="P227" s="16" t="e">
        <f t="shared" ca="1" si="24"/>
        <v>#N/A</v>
      </c>
      <c r="Q227" s="26" t="str">
        <f t="shared" si="25"/>
        <v/>
      </c>
      <c r="R227" s="14" t="e">
        <f t="shared" ca="1" si="26"/>
        <v>#N/A</v>
      </c>
      <c r="S227" s="55" t="e">
        <f ca="1">豚硝化モデル!K227</f>
        <v>#N/A</v>
      </c>
    </row>
    <row r="228" spans="3:19" ht="13.5">
      <c r="C228" s="2">
        <v>214</v>
      </c>
      <c r="D228" s="26" t="str">
        <f>IF(D227&gt;=豚シート!$G$18+30,"",D227+1)</f>
        <v/>
      </c>
      <c r="E228" s="41" t="e">
        <f ca="1">豚気温!A220</f>
        <v>#N/A</v>
      </c>
      <c r="F228" s="163" t="e">
        <f ca="1">IF(豚シート!$G$13="独自地温",豚気温!A220,IF(豚シート!$G$16&gt;=D228,E228*$AD$26+$AE$26,IF(豚気温!$A$4&lt;200,IF($D228&lt;$AF$30,E228*$AD$30+$AE$30,E228*$AD$31+$AE$31),IF($D228&lt;$AF$34,E228*$AD$34+$AE$34,E228*$AD$35+$AE$35))))</f>
        <v>#N/A</v>
      </c>
      <c r="G228" s="41"/>
      <c r="H228" s="27"/>
      <c r="I228" s="3" t="e">
        <f t="shared" ca="1" si="22"/>
        <v>#N/A</v>
      </c>
      <c r="J228" s="3" t="e">
        <f t="shared" ca="1" si="27"/>
        <v>#N/A</v>
      </c>
      <c r="L228" s="4" t="e">
        <f t="shared" ca="1" si="23"/>
        <v>#N/A</v>
      </c>
      <c r="M228" s="3" t="e">
        <f t="shared" ca="1" si="28"/>
        <v>#N/A</v>
      </c>
      <c r="O228" s="2">
        <v>214</v>
      </c>
      <c r="P228" s="16" t="e">
        <f t="shared" ca="1" si="24"/>
        <v>#N/A</v>
      </c>
      <c r="Q228" s="26" t="str">
        <f t="shared" si="25"/>
        <v/>
      </c>
      <c r="R228" s="14" t="e">
        <f t="shared" ca="1" si="26"/>
        <v>#N/A</v>
      </c>
      <c r="S228" s="55" t="e">
        <f ca="1">豚硝化モデル!K228</f>
        <v>#N/A</v>
      </c>
    </row>
    <row r="229" spans="3:19" ht="13.5">
      <c r="C229" s="2">
        <v>215</v>
      </c>
      <c r="D229" s="26" t="str">
        <f>IF(D228&gt;=豚シート!$G$18+30,"",D228+1)</f>
        <v/>
      </c>
      <c r="E229" s="41" t="e">
        <f ca="1">豚気温!A221</f>
        <v>#N/A</v>
      </c>
      <c r="F229" s="163" t="e">
        <f ca="1">IF(豚シート!$G$13="独自地温",豚気温!A221,IF(豚シート!$G$16&gt;=D229,E229*$AD$26+$AE$26,IF(豚気温!$A$4&lt;200,IF($D229&lt;$AF$30,E229*$AD$30+$AE$30,E229*$AD$31+$AE$31),IF($D229&lt;$AF$34,E229*$AD$34+$AE$34,E229*$AD$35+$AE$35))))</f>
        <v>#N/A</v>
      </c>
      <c r="G229" s="41"/>
      <c r="H229" s="27"/>
      <c r="I229" s="3" t="e">
        <f t="shared" ca="1" si="22"/>
        <v>#N/A</v>
      </c>
      <c r="J229" s="3" t="e">
        <f t="shared" ca="1" si="27"/>
        <v>#N/A</v>
      </c>
      <c r="L229" s="4" t="e">
        <f t="shared" ca="1" si="23"/>
        <v>#N/A</v>
      </c>
      <c r="M229" s="3" t="e">
        <f t="shared" ca="1" si="28"/>
        <v>#N/A</v>
      </c>
      <c r="O229" s="2">
        <v>215</v>
      </c>
      <c r="P229" s="16" t="e">
        <f t="shared" ca="1" si="24"/>
        <v>#N/A</v>
      </c>
      <c r="Q229" s="26" t="str">
        <f t="shared" si="25"/>
        <v/>
      </c>
      <c r="R229" s="14" t="e">
        <f t="shared" ca="1" si="26"/>
        <v>#N/A</v>
      </c>
      <c r="S229" s="55" t="e">
        <f ca="1">豚硝化モデル!K229</f>
        <v>#N/A</v>
      </c>
    </row>
    <row r="230" spans="3:19" ht="13.5">
      <c r="C230" s="2">
        <v>216</v>
      </c>
      <c r="D230" s="26" t="str">
        <f>IF(D229&gt;=豚シート!$G$18+30,"",D229+1)</f>
        <v/>
      </c>
      <c r="E230" s="41" t="e">
        <f ca="1">豚気温!A222</f>
        <v>#N/A</v>
      </c>
      <c r="F230" s="163" t="e">
        <f ca="1">IF(豚シート!$G$13="独自地温",豚気温!A222,IF(豚シート!$G$16&gt;=D230,E230*$AD$26+$AE$26,IF(豚気温!$A$4&lt;200,IF($D230&lt;$AF$30,E230*$AD$30+$AE$30,E230*$AD$31+$AE$31),IF($D230&lt;$AF$34,E230*$AD$34+$AE$34,E230*$AD$35+$AE$35))))</f>
        <v>#N/A</v>
      </c>
      <c r="G230" s="41"/>
      <c r="H230" s="27"/>
      <c r="I230" s="3" t="e">
        <f t="shared" ca="1" si="22"/>
        <v>#N/A</v>
      </c>
      <c r="J230" s="3" t="e">
        <f t="shared" ca="1" si="27"/>
        <v>#N/A</v>
      </c>
      <c r="L230" s="4" t="e">
        <f t="shared" ca="1" si="23"/>
        <v>#N/A</v>
      </c>
      <c r="M230" s="3" t="e">
        <f t="shared" ca="1" si="28"/>
        <v>#N/A</v>
      </c>
      <c r="O230" s="2">
        <v>216</v>
      </c>
      <c r="P230" s="16" t="e">
        <f t="shared" ca="1" si="24"/>
        <v>#N/A</v>
      </c>
      <c r="Q230" s="26" t="str">
        <f t="shared" si="25"/>
        <v/>
      </c>
      <c r="R230" s="14" t="e">
        <f t="shared" ca="1" si="26"/>
        <v>#N/A</v>
      </c>
      <c r="S230" s="55" t="e">
        <f ca="1">豚硝化モデル!K230</f>
        <v>#N/A</v>
      </c>
    </row>
    <row r="231" spans="3:19" ht="13.5">
      <c r="C231" s="2">
        <v>217</v>
      </c>
      <c r="D231" s="26" t="str">
        <f>IF(D230&gt;=豚シート!$G$18+30,"",D230+1)</f>
        <v/>
      </c>
      <c r="E231" s="41" t="e">
        <f ca="1">豚気温!A223</f>
        <v>#N/A</v>
      </c>
      <c r="F231" s="163" t="e">
        <f ca="1">IF(豚シート!$G$13="独自地温",豚気温!A223,IF(豚シート!$G$16&gt;=D231,E231*$AD$26+$AE$26,IF(豚気温!$A$4&lt;200,IF($D231&lt;$AF$30,E231*$AD$30+$AE$30,E231*$AD$31+$AE$31),IF($D231&lt;$AF$34,E231*$AD$34+$AE$34,E231*$AD$35+$AE$35))))</f>
        <v>#N/A</v>
      </c>
      <c r="G231" s="41"/>
      <c r="H231" s="27"/>
      <c r="I231" s="3" t="e">
        <f t="shared" ca="1" si="22"/>
        <v>#N/A</v>
      </c>
      <c r="J231" s="3" t="e">
        <f t="shared" ca="1" si="27"/>
        <v>#N/A</v>
      </c>
      <c r="L231" s="4" t="e">
        <f t="shared" ca="1" si="23"/>
        <v>#N/A</v>
      </c>
      <c r="M231" s="3" t="e">
        <f t="shared" ca="1" si="28"/>
        <v>#N/A</v>
      </c>
      <c r="O231" s="2">
        <v>217</v>
      </c>
      <c r="P231" s="16" t="e">
        <f t="shared" ca="1" si="24"/>
        <v>#N/A</v>
      </c>
      <c r="Q231" s="26" t="str">
        <f t="shared" si="25"/>
        <v/>
      </c>
      <c r="R231" s="14" t="e">
        <f t="shared" ca="1" si="26"/>
        <v>#N/A</v>
      </c>
      <c r="S231" s="55" t="e">
        <f ca="1">豚硝化モデル!K231</f>
        <v>#N/A</v>
      </c>
    </row>
    <row r="232" spans="3:19" ht="13.5">
      <c r="C232" s="2">
        <v>218</v>
      </c>
      <c r="D232" s="26" t="str">
        <f>IF(D231&gt;=豚シート!$G$18+30,"",D231+1)</f>
        <v/>
      </c>
      <c r="E232" s="41" t="e">
        <f ca="1">豚気温!A224</f>
        <v>#N/A</v>
      </c>
      <c r="F232" s="163" t="e">
        <f ca="1">IF(豚シート!$G$13="独自地温",豚気温!A224,IF(豚シート!$G$16&gt;=D232,E232*$AD$26+$AE$26,IF(豚気温!$A$4&lt;200,IF($D232&lt;$AF$30,E232*$AD$30+$AE$30,E232*$AD$31+$AE$31),IF($D232&lt;$AF$34,E232*$AD$34+$AE$34,E232*$AD$35+$AE$35))))</f>
        <v>#N/A</v>
      </c>
      <c r="G232" s="41"/>
      <c r="H232" s="27"/>
      <c r="I232" s="3" t="e">
        <f t="shared" ca="1" si="22"/>
        <v>#N/A</v>
      </c>
      <c r="J232" s="3" t="e">
        <f t="shared" ca="1" si="27"/>
        <v>#N/A</v>
      </c>
      <c r="L232" s="4" t="e">
        <f t="shared" ca="1" si="23"/>
        <v>#N/A</v>
      </c>
      <c r="M232" s="3" t="e">
        <f t="shared" ca="1" si="28"/>
        <v>#N/A</v>
      </c>
      <c r="O232" s="2">
        <v>218</v>
      </c>
      <c r="P232" s="16" t="e">
        <f t="shared" ca="1" si="24"/>
        <v>#N/A</v>
      </c>
      <c r="Q232" s="26" t="str">
        <f t="shared" si="25"/>
        <v/>
      </c>
      <c r="R232" s="14" t="e">
        <f t="shared" ca="1" si="26"/>
        <v>#N/A</v>
      </c>
      <c r="S232" s="55" t="e">
        <f ca="1">豚硝化モデル!K232</f>
        <v>#N/A</v>
      </c>
    </row>
    <row r="233" spans="3:19" ht="13.5">
      <c r="C233" s="2">
        <v>219</v>
      </c>
      <c r="D233" s="26" t="str">
        <f>IF(D232&gt;=豚シート!$G$18+30,"",D232+1)</f>
        <v/>
      </c>
      <c r="E233" s="41" t="e">
        <f ca="1">豚気温!A225</f>
        <v>#N/A</v>
      </c>
      <c r="F233" s="163" t="e">
        <f ca="1">IF(豚シート!$G$13="独自地温",豚気温!A225,IF(豚シート!$G$16&gt;=D233,E233*$AD$26+$AE$26,IF(豚気温!$A$4&lt;200,IF($D233&lt;$AF$30,E233*$AD$30+$AE$30,E233*$AD$31+$AE$31),IF($D233&lt;$AF$34,E233*$AD$34+$AE$34,E233*$AD$35+$AE$35))))</f>
        <v>#N/A</v>
      </c>
      <c r="G233" s="41"/>
      <c r="H233" s="27"/>
      <c r="I233" s="3" t="e">
        <f t="shared" ca="1" si="22"/>
        <v>#N/A</v>
      </c>
      <c r="J233" s="3" t="e">
        <f t="shared" ca="1" si="27"/>
        <v>#N/A</v>
      </c>
      <c r="L233" s="4" t="e">
        <f t="shared" ca="1" si="23"/>
        <v>#N/A</v>
      </c>
      <c r="M233" s="3" t="e">
        <f t="shared" ca="1" si="28"/>
        <v>#N/A</v>
      </c>
      <c r="O233" s="2">
        <v>219</v>
      </c>
      <c r="P233" s="16" t="e">
        <f t="shared" ca="1" si="24"/>
        <v>#N/A</v>
      </c>
      <c r="Q233" s="26" t="str">
        <f t="shared" si="25"/>
        <v/>
      </c>
      <c r="R233" s="14" t="e">
        <f t="shared" ca="1" si="26"/>
        <v>#N/A</v>
      </c>
      <c r="S233" s="55" t="e">
        <f ca="1">豚硝化モデル!K233</f>
        <v>#N/A</v>
      </c>
    </row>
    <row r="234" spans="3:19" ht="13.5">
      <c r="C234" s="2">
        <v>220</v>
      </c>
      <c r="D234" s="26" t="str">
        <f>IF(D233&gt;=豚シート!$G$18+30,"",D233+1)</f>
        <v/>
      </c>
      <c r="E234" s="41" t="e">
        <f ca="1">豚気温!A226</f>
        <v>#N/A</v>
      </c>
      <c r="F234" s="163" t="e">
        <f ca="1">IF(豚シート!$G$13="独自地温",豚気温!A226,IF(豚シート!$G$16&gt;=D234,E234*$AD$26+$AE$26,IF(豚気温!$A$4&lt;200,IF($D234&lt;$AF$30,E234*$AD$30+$AE$30,E234*$AD$31+$AE$31),IF($D234&lt;$AF$34,E234*$AD$34+$AE$34,E234*$AD$35+$AE$35))))</f>
        <v>#N/A</v>
      </c>
      <c r="G234" s="41"/>
      <c r="H234" s="27"/>
      <c r="I234" s="3" t="e">
        <f t="shared" ca="1" si="22"/>
        <v>#N/A</v>
      </c>
      <c r="J234" s="3" t="e">
        <f t="shared" ca="1" si="27"/>
        <v>#N/A</v>
      </c>
      <c r="L234" s="4" t="e">
        <f t="shared" ca="1" si="23"/>
        <v>#N/A</v>
      </c>
      <c r="M234" s="3" t="e">
        <f t="shared" ca="1" si="28"/>
        <v>#N/A</v>
      </c>
      <c r="O234" s="2">
        <v>220</v>
      </c>
      <c r="P234" s="16" t="e">
        <f t="shared" ca="1" si="24"/>
        <v>#N/A</v>
      </c>
      <c r="Q234" s="26" t="str">
        <f t="shared" si="25"/>
        <v/>
      </c>
      <c r="R234" s="14" t="e">
        <f t="shared" ca="1" si="26"/>
        <v>#N/A</v>
      </c>
      <c r="S234" s="55" t="e">
        <f ca="1">豚硝化モデル!K234</f>
        <v>#N/A</v>
      </c>
    </row>
    <row r="235" spans="3:19" ht="13.5">
      <c r="C235" s="2">
        <v>221</v>
      </c>
      <c r="D235" s="26" t="str">
        <f>IF(D234&gt;=豚シート!$G$18+30,"",D234+1)</f>
        <v/>
      </c>
      <c r="E235" s="41" t="e">
        <f ca="1">豚気温!A227</f>
        <v>#N/A</v>
      </c>
      <c r="F235" s="163" t="e">
        <f ca="1">IF(豚シート!$G$13="独自地温",豚気温!A227,IF(豚シート!$G$16&gt;=D235,E235*$AD$26+$AE$26,IF(豚気温!$A$4&lt;200,IF($D235&lt;$AF$30,E235*$AD$30+$AE$30,E235*$AD$31+$AE$31),IF($D235&lt;$AF$34,E235*$AD$34+$AE$34,E235*$AD$35+$AE$35))))</f>
        <v>#N/A</v>
      </c>
      <c r="G235" s="41"/>
      <c r="H235" s="27"/>
      <c r="I235" s="3" t="e">
        <f t="shared" ca="1" si="22"/>
        <v>#N/A</v>
      </c>
      <c r="J235" s="3" t="e">
        <f t="shared" ca="1" si="27"/>
        <v>#N/A</v>
      </c>
      <c r="L235" s="4" t="e">
        <f t="shared" ca="1" si="23"/>
        <v>#N/A</v>
      </c>
      <c r="M235" s="3" t="e">
        <f t="shared" ca="1" si="28"/>
        <v>#N/A</v>
      </c>
      <c r="O235" s="2">
        <v>221</v>
      </c>
      <c r="P235" s="16" t="e">
        <f t="shared" ca="1" si="24"/>
        <v>#N/A</v>
      </c>
      <c r="Q235" s="26" t="str">
        <f t="shared" si="25"/>
        <v/>
      </c>
      <c r="R235" s="14" t="e">
        <f t="shared" ca="1" si="26"/>
        <v>#N/A</v>
      </c>
      <c r="S235" s="55" t="e">
        <f ca="1">豚硝化モデル!K235</f>
        <v>#N/A</v>
      </c>
    </row>
    <row r="236" spans="3:19" ht="13.5">
      <c r="C236" s="2">
        <v>222</v>
      </c>
      <c r="D236" s="26" t="str">
        <f>IF(D235&gt;=豚シート!$G$18+30,"",D235+1)</f>
        <v/>
      </c>
      <c r="E236" s="41" t="e">
        <f ca="1">豚気温!A228</f>
        <v>#N/A</v>
      </c>
      <c r="F236" s="163" t="e">
        <f ca="1">IF(豚シート!$G$13="独自地温",豚気温!A228,IF(豚シート!$G$16&gt;=D236,E236*$AD$26+$AE$26,IF(豚気温!$A$4&lt;200,IF($D236&lt;$AF$30,E236*$AD$30+$AE$30,E236*$AD$31+$AE$31),IF($D236&lt;$AF$34,E236*$AD$34+$AE$34,E236*$AD$35+$AE$35))))</f>
        <v>#N/A</v>
      </c>
      <c r="G236" s="41"/>
      <c r="H236" s="27"/>
      <c r="I236" s="3" t="e">
        <f t="shared" ca="1" si="22"/>
        <v>#N/A</v>
      </c>
      <c r="J236" s="3" t="e">
        <f t="shared" ca="1" si="27"/>
        <v>#N/A</v>
      </c>
      <c r="L236" s="4" t="e">
        <f t="shared" ca="1" si="23"/>
        <v>#N/A</v>
      </c>
      <c r="M236" s="3" t="e">
        <f t="shared" ca="1" si="28"/>
        <v>#N/A</v>
      </c>
      <c r="O236" s="2">
        <v>222</v>
      </c>
      <c r="P236" s="16" t="e">
        <f t="shared" ca="1" si="24"/>
        <v>#N/A</v>
      </c>
      <c r="Q236" s="26" t="str">
        <f t="shared" si="25"/>
        <v/>
      </c>
      <c r="R236" s="14" t="e">
        <f t="shared" ca="1" si="26"/>
        <v>#N/A</v>
      </c>
      <c r="S236" s="55" t="e">
        <f ca="1">豚硝化モデル!K236</f>
        <v>#N/A</v>
      </c>
    </row>
    <row r="237" spans="3:19" ht="13.5">
      <c r="C237" s="2">
        <v>223</v>
      </c>
      <c r="D237" s="26" t="str">
        <f>IF(D236&gt;=豚シート!$G$18+30,"",D236+1)</f>
        <v/>
      </c>
      <c r="E237" s="41" t="e">
        <f ca="1">豚気温!A229</f>
        <v>#N/A</v>
      </c>
      <c r="F237" s="163" t="e">
        <f ca="1">IF(豚シート!$G$13="独自地温",豚気温!A229,IF(豚シート!$G$16&gt;=D237,E237*$AD$26+$AE$26,IF(豚気温!$A$4&lt;200,IF($D237&lt;$AF$30,E237*$AD$30+$AE$30,E237*$AD$31+$AE$31),IF($D237&lt;$AF$34,E237*$AD$34+$AE$34,E237*$AD$35+$AE$35))))</f>
        <v>#N/A</v>
      </c>
      <c r="G237" s="41"/>
      <c r="H237" s="27"/>
      <c r="I237" s="3" t="e">
        <f t="shared" ca="1" si="22"/>
        <v>#N/A</v>
      </c>
      <c r="J237" s="3" t="e">
        <f t="shared" ca="1" si="27"/>
        <v>#N/A</v>
      </c>
      <c r="L237" s="4" t="e">
        <f t="shared" ca="1" si="23"/>
        <v>#N/A</v>
      </c>
      <c r="M237" s="3" t="e">
        <f t="shared" ca="1" si="28"/>
        <v>#N/A</v>
      </c>
      <c r="O237" s="2">
        <v>223</v>
      </c>
      <c r="P237" s="16" t="e">
        <f t="shared" ca="1" si="24"/>
        <v>#N/A</v>
      </c>
      <c r="Q237" s="26" t="str">
        <f t="shared" si="25"/>
        <v/>
      </c>
      <c r="R237" s="14" t="e">
        <f t="shared" ca="1" si="26"/>
        <v>#N/A</v>
      </c>
      <c r="S237" s="55" t="e">
        <f ca="1">豚硝化モデル!K237</f>
        <v>#N/A</v>
      </c>
    </row>
    <row r="238" spans="3:19" ht="13.5">
      <c r="C238" s="2">
        <v>224</v>
      </c>
      <c r="D238" s="26" t="str">
        <f>IF(D237&gt;=豚シート!$G$18+30,"",D237+1)</f>
        <v/>
      </c>
      <c r="E238" s="41" t="e">
        <f ca="1">豚気温!A230</f>
        <v>#N/A</v>
      </c>
      <c r="F238" s="163" t="e">
        <f ca="1">IF(豚シート!$G$13="独自地温",豚気温!A230,IF(豚シート!$G$16&gt;=D238,E238*$AD$26+$AE$26,IF(豚気温!$A$4&lt;200,IF($D238&lt;$AF$30,E238*$AD$30+$AE$30,E238*$AD$31+$AE$31),IF($D238&lt;$AF$34,E238*$AD$34+$AE$34,E238*$AD$35+$AE$35))))</f>
        <v>#N/A</v>
      </c>
      <c r="G238" s="41"/>
      <c r="H238" s="27"/>
      <c r="I238" s="3" t="e">
        <f t="shared" ca="1" si="22"/>
        <v>#N/A</v>
      </c>
      <c r="J238" s="3" t="e">
        <f t="shared" ca="1" si="27"/>
        <v>#N/A</v>
      </c>
      <c r="L238" s="4" t="e">
        <f t="shared" ca="1" si="23"/>
        <v>#N/A</v>
      </c>
      <c r="M238" s="3" t="e">
        <f t="shared" ca="1" si="28"/>
        <v>#N/A</v>
      </c>
      <c r="O238" s="2">
        <v>224</v>
      </c>
      <c r="P238" s="16" t="e">
        <f t="shared" ca="1" si="24"/>
        <v>#N/A</v>
      </c>
      <c r="Q238" s="26" t="str">
        <f t="shared" si="25"/>
        <v/>
      </c>
      <c r="R238" s="14" t="e">
        <f t="shared" ca="1" si="26"/>
        <v>#N/A</v>
      </c>
      <c r="S238" s="55" t="e">
        <f ca="1">豚硝化モデル!K238</f>
        <v>#N/A</v>
      </c>
    </row>
    <row r="239" spans="3:19" ht="13.5">
      <c r="C239" s="2">
        <v>225</v>
      </c>
      <c r="D239" s="26" t="str">
        <f>IF(D238&gt;=豚シート!$G$18+30,"",D238+1)</f>
        <v/>
      </c>
      <c r="E239" s="41" t="e">
        <f ca="1">豚気温!A231</f>
        <v>#N/A</v>
      </c>
      <c r="F239" s="163" t="e">
        <f ca="1">IF(豚シート!$G$13="独自地温",豚気温!A231,IF(豚シート!$G$16&gt;=D239,E239*$AD$26+$AE$26,IF(豚気温!$A$4&lt;200,IF($D239&lt;$AF$30,E239*$AD$30+$AE$30,E239*$AD$31+$AE$31),IF($D239&lt;$AF$34,E239*$AD$34+$AE$34,E239*$AD$35+$AE$35))))</f>
        <v>#N/A</v>
      </c>
      <c r="G239" s="41"/>
      <c r="H239" s="27"/>
      <c r="I239" s="3" t="e">
        <f t="shared" ca="1" si="22"/>
        <v>#N/A</v>
      </c>
      <c r="J239" s="3" t="e">
        <f t="shared" ca="1" si="27"/>
        <v>#N/A</v>
      </c>
      <c r="L239" s="4" t="e">
        <f t="shared" ca="1" si="23"/>
        <v>#N/A</v>
      </c>
      <c r="M239" s="3" t="e">
        <f t="shared" ca="1" si="28"/>
        <v>#N/A</v>
      </c>
      <c r="O239" s="2">
        <v>225</v>
      </c>
      <c r="P239" s="16" t="e">
        <f t="shared" ca="1" si="24"/>
        <v>#N/A</v>
      </c>
      <c r="Q239" s="26" t="str">
        <f t="shared" si="25"/>
        <v/>
      </c>
      <c r="R239" s="14" t="e">
        <f t="shared" ca="1" si="26"/>
        <v>#N/A</v>
      </c>
      <c r="S239" s="55" t="e">
        <f ca="1">豚硝化モデル!K239</f>
        <v>#N/A</v>
      </c>
    </row>
    <row r="240" spans="3:19" ht="13.5">
      <c r="C240" s="2">
        <v>226</v>
      </c>
      <c r="D240" s="26" t="str">
        <f>IF(D239&gt;=豚シート!$G$18+30,"",D239+1)</f>
        <v/>
      </c>
      <c r="E240" s="41" t="e">
        <f ca="1">豚気温!A232</f>
        <v>#N/A</v>
      </c>
      <c r="F240" s="163" t="e">
        <f ca="1">IF(豚シート!$G$13="独自地温",豚気温!A232,IF(豚シート!$G$16&gt;=D240,E240*$AD$26+$AE$26,IF(豚気温!$A$4&lt;200,IF($D240&lt;$AF$30,E240*$AD$30+$AE$30,E240*$AD$31+$AE$31),IF($D240&lt;$AF$34,E240*$AD$34+$AE$34,E240*$AD$35+$AE$35))))</f>
        <v>#N/A</v>
      </c>
      <c r="G240" s="41"/>
      <c r="H240" s="27"/>
      <c r="I240" s="3" t="e">
        <f t="shared" ca="1" si="22"/>
        <v>#N/A</v>
      </c>
      <c r="J240" s="3" t="e">
        <f t="shared" ca="1" si="27"/>
        <v>#N/A</v>
      </c>
      <c r="L240" s="4" t="e">
        <f t="shared" ca="1" si="23"/>
        <v>#N/A</v>
      </c>
      <c r="M240" s="3" t="e">
        <f t="shared" ca="1" si="28"/>
        <v>#N/A</v>
      </c>
      <c r="O240" s="2">
        <v>226</v>
      </c>
      <c r="P240" s="16" t="e">
        <f t="shared" ca="1" si="24"/>
        <v>#N/A</v>
      </c>
      <c r="Q240" s="26" t="str">
        <f t="shared" si="25"/>
        <v/>
      </c>
      <c r="R240" s="14" t="e">
        <f t="shared" ca="1" si="26"/>
        <v>#N/A</v>
      </c>
      <c r="S240" s="55" t="e">
        <f ca="1">豚硝化モデル!K240</f>
        <v>#N/A</v>
      </c>
    </row>
    <row r="241" spans="3:19" ht="13.5">
      <c r="C241" s="2">
        <v>227</v>
      </c>
      <c r="D241" s="26" t="str">
        <f>IF(D240&gt;=豚シート!$G$18+30,"",D240+1)</f>
        <v/>
      </c>
      <c r="E241" s="41" t="e">
        <f ca="1">豚気温!A233</f>
        <v>#N/A</v>
      </c>
      <c r="F241" s="163" t="e">
        <f ca="1">IF(豚シート!$G$13="独自地温",豚気温!A233,IF(豚シート!$G$16&gt;=D241,E241*$AD$26+$AE$26,IF(豚気温!$A$4&lt;200,IF($D241&lt;$AF$30,E241*$AD$30+$AE$30,E241*$AD$31+$AE$31),IF($D241&lt;$AF$34,E241*$AD$34+$AE$34,E241*$AD$35+$AE$35))))</f>
        <v>#N/A</v>
      </c>
      <c r="G241" s="41"/>
      <c r="H241" s="27"/>
      <c r="I241" s="3" t="e">
        <f t="shared" ca="1" si="22"/>
        <v>#N/A</v>
      </c>
      <c r="J241" s="3" t="e">
        <f t="shared" ca="1" si="27"/>
        <v>#N/A</v>
      </c>
      <c r="L241" s="4" t="e">
        <f t="shared" ca="1" si="23"/>
        <v>#N/A</v>
      </c>
      <c r="M241" s="3" t="e">
        <f t="shared" ca="1" si="28"/>
        <v>#N/A</v>
      </c>
      <c r="O241" s="2">
        <v>227</v>
      </c>
      <c r="P241" s="16" t="e">
        <f t="shared" ca="1" si="24"/>
        <v>#N/A</v>
      </c>
      <c r="Q241" s="26" t="str">
        <f t="shared" si="25"/>
        <v/>
      </c>
      <c r="R241" s="14" t="e">
        <f t="shared" ca="1" si="26"/>
        <v>#N/A</v>
      </c>
      <c r="S241" s="55" t="e">
        <f ca="1">豚硝化モデル!K241</f>
        <v>#N/A</v>
      </c>
    </row>
    <row r="242" spans="3:19" ht="13.5">
      <c r="C242" s="2">
        <v>228</v>
      </c>
      <c r="D242" s="26" t="str">
        <f>IF(D241&gt;=豚シート!$G$18+30,"",D241+1)</f>
        <v/>
      </c>
      <c r="E242" s="41" t="e">
        <f ca="1">豚気温!A234</f>
        <v>#N/A</v>
      </c>
      <c r="F242" s="163" t="e">
        <f ca="1">IF(豚シート!$G$13="独自地温",豚気温!A234,IF(豚シート!$G$16&gt;=D242,E242*$AD$26+$AE$26,IF(豚気温!$A$4&lt;200,IF($D242&lt;$AF$30,E242*$AD$30+$AE$30,E242*$AD$31+$AE$31),IF($D242&lt;$AF$34,E242*$AD$34+$AE$34,E242*$AD$35+$AE$35))))</f>
        <v>#N/A</v>
      </c>
      <c r="G242" s="41"/>
      <c r="H242" s="27"/>
      <c r="I242" s="3" t="e">
        <f t="shared" ca="1" si="22"/>
        <v>#N/A</v>
      </c>
      <c r="J242" s="3" t="e">
        <f t="shared" ca="1" si="27"/>
        <v>#N/A</v>
      </c>
      <c r="L242" s="4" t="e">
        <f t="shared" ca="1" si="23"/>
        <v>#N/A</v>
      </c>
      <c r="M242" s="3" t="e">
        <f t="shared" ca="1" si="28"/>
        <v>#N/A</v>
      </c>
      <c r="O242" s="2">
        <v>228</v>
      </c>
      <c r="P242" s="16" t="e">
        <f t="shared" ca="1" si="24"/>
        <v>#N/A</v>
      </c>
      <c r="Q242" s="26" t="str">
        <f t="shared" si="25"/>
        <v/>
      </c>
      <c r="R242" s="14" t="e">
        <f t="shared" ca="1" si="26"/>
        <v>#N/A</v>
      </c>
      <c r="S242" s="55" t="e">
        <f ca="1">豚硝化モデル!K242</f>
        <v>#N/A</v>
      </c>
    </row>
    <row r="243" spans="3:19" ht="13.5">
      <c r="C243" s="2">
        <v>229</v>
      </c>
      <c r="D243" s="26" t="str">
        <f>IF(D242&gt;=豚シート!$G$18+30,"",D242+1)</f>
        <v/>
      </c>
      <c r="E243" s="41" t="e">
        <f ca="1">豚気温!A235</f>
        <v>#N/A</v>
      </c>
      <c r="F243" s="163" t="e">
        <f ca="1">IF(豚シート!$G$13="独自地温",豚気温!A235,IF(豚シート!$G$16&gt;=D243,E243*$AD$26+$AE$26,IF(豚気温!$A$4&lt;200,IF($D243&lt;$AF$30,E243*$AD$30+$AE$30,E243*$AD$31+$AE$31),IF($D243&lt;$AF$34,E243*$AD$34+$AE$34,E243*$AD$35+$AE$35))))</f>
        <v>#N/A</v>
      </c>
      <c r="G243" s="41"/>
      <c r="H243" s="27"/>
      <c r="I243" s="3" t="e">
        <f t="shared" ca="1" si="22"/>
        <v>#N/A</v>
      </c>
      <c r="J243" s="3" t="e">
        <f t="shared" ca="1" si="27"/>
        <v>#N/A</v>
      </c>
      <c r="L243" s="4" t="e">
        <f t="shared" ca="1" si="23"/>
        <v>#N/A</v>
      </c>
      <c r="M243" s="3" t="e">
        <f t="shared" ca="1" si="28"/>
        <v>#N/A</v>
      </c>
      <c r="O243" s="2">
        <v>229</v>
      </c>
      <c r="P243" s="16" t="e">
        <f t="shared" ca="1" si="24"/>
        <v>#N/A</v>
      </c>
      <c r="Q243" s="26" t="str">
        <f t="shared" si="25"/>
        <v/>
      </c>
      <c r="R243" s="14" t="e">
        <f t="shared" ca="1" si="26"/>
        <v>#N/A</v>
      </c>
      <c r="S243" s="55" t="e">
        <f ca="1">豚硝化モデル!K243</f>
        <v>#N/A</v>
      </c>
    </row>
    <row r="244" spans="3:19" ht="13.5">
      <c r="C244" s="2">
        <v>230</v>
      </c>
      <c r="D244" s="26" t="str">
        <f>IF(D243&gt;=豚シート!$G$18+30,"",D243+1)</f>
        <v/>
      </c>
      <c r="E244" s="41" t="e">
        <f ca="1">豚気温!A236</f>
        <v>#N/A</v>
      </c>
      <c r="F244" s="163" t="e">
        <f ca="1">IF(豚シート!$G$13="独自地温",豚気温!A236,IF(豚シート!$G$16&gt;=D244,E244*$AD$26+$AE$26,IF(豚気温!$A$4&lt;200,IF($D244&lt;$AF$30,E244*$AD$30+$AE$30,E244*$AD$31+$AE$31),IF($D244&lt;$AF$34,E244*$AD$34+$AE$34,E244*$AD$35+$AE$35))))</f>
        <v>#N/A</v>
      </c>
      <c r="G244" s="41"/>
      <c r="H244" s="27"/>
      <c r="I244" s="3" t="e">
        <f t="shared" ca="1" si="22"/>
        <v>#N/A</v>
      </c>
      <c r="J244" s="3" t="e">
        <f t="shared" ca="1" si="27"/>
        <v>#N/A</v>
      </c>
      <c r="L244" s="4" t="e">
        <f t="shared" ca="1" si="23"/>
        <v>#N/A</v>
      </c>
      <c r="M244" s="3" t="e">
        <f t="shared" ca="1" si="28"/>
        <v>#N/A</v>
      </c>
      <c r="O244" s="2">
        <v>230</v>
      </c>
      <c r="P244" s="16" t="e">
        <f t="shared" ca="1" si="24"/>
        <v>#N/A</v>
      </c>
      <c r="Q244" s="26" t="str">
        <f t="shared" si="25"/>
        <v/>
      </c>
      <c r="R244" s="14" t="e">
        <f t="shared" ca="1" si="26"/>
        <v>#N/A</v>
      </c>
      <c r="S244" s="55" t="e">
        <f ca="1">豚硝化モデル!K244</f>
        <v>#N/A</v>
      </c>
    </row>
    <row r="245" spans="3:19" ht="13.5">
      <c r="C245" s="2">
        <v>231</v>
      </c>
      <c r="D245" s="26" t="str">
        <f>IF(D244&gt;=豚シート!$G$18+30,"",D244+1)</f>
        <v/>
      </c>
      <c r="E245" s="41" t="e">
        <f ca="1">豚気温!A237</f>
        <v>#N/A</v>
      </c>
      <c r="F245" s="163" t="e">
        <f ca="1">IF(豚シート!$G$13="独自地温",豚気温!A237,IF(豚シート!$G$16&gt;=D245,E245*$AD$26+$AE$26,IF(豚気温!$A$4&lt;200,IF($D245&lt;$AF$30,E245*$AD$30+$AE$30,E245*$AD$31+$AE$31),IF($D245&lt;$AF$34,E245*$AD$34+$AE$34,E245*$AD$35+$AE$35))))</f>
        <v>#N/A</v>
      </c>
      <c r="G245" s="41"/>
      <c r="H245" s="27"/>
      <c r="I245" s="3" t="e">
        <f t="shared" ca="1" si="22"/>
        <v>#N/A</v>
      </c>
      <c r="J245" s="3" t="e">
        <f t="shared" ca="1" si="27"/>
        <v>#N/A</v>
      </c>
      <c r="L245" s="4" t="e">
        <f t="shared" ca="1" si="23"/>
        <v>#N/A</v>
      </c>
      <c r="M245" s="3" t="e">
        <f t="shared" ca="1" si="28"/>
        <v>#N/A</v>
      </c>
      <c r="O245" s="2">
        <v>231</v>
      </c>
      <c r="P245" s="16" t="e">
        <f t="shared" ca="1" si="24"/>
        <v>#N/A</v>
      </c>
      <c r="Q245" s="26" t="str">
        <f t="shared" si="25"/>
        <v/>
      </c>
      <c r="R245" s="14" t="e">
        <f t="shared" ca="1" si="26"/>
        <v>#N/A</v>
      </c>
      <c r="S245" s="55" t="e">
        <f ca="1">豚硝化モデル!K245</f>
        <v>#N/A</v>
      </c>
    </row>
    <row r="246" spans="3:19" ht="13.5">
      <c r="C246" s="2">
        <v>232</v>
      </c>
      <c r="D246" s="26" t="str">
        <f>IF(D245&gt;=豚シート!$G$18+30,"",D245+1)</f>
        <v/>
      </c>
      <c r="E246" s="41" t="e">
        <f ca="1">豚気温!A238</f>
        <v>#N/A</v>
      </c>
      <c r="F246" s="163" t="e">
        <f ca="1">IF(豚シート!$G$13="独自地温",豚気温!A238,IF(豚シート!$G$16&gt;=D246,E246*$AD$26+$AE$26,IF(豚気温!$A$4&lt;200,IF($D246&lt;$AF$30,E246*$AD$30+$AE$30,E246*$AD$31+$AE$31),IF($D246&lt;$AF$34,E246*$AD$34+$AE$34,E246*$AD$35+$AE$35))))</f>
        <v>#N/A</v>
      </c>
      <c r="G246" s="41"/>
      <c r="H246" s="27"/>
      <c r="I246" s="3" t="e">
        <f t="shared" ca="1" si="22"/>
        <v>#N/A</v>
      </c>
      <c r="J246" s="3" t="e">
        <f t="shared" ca="1" si="27"/>
        <v>#N/A</v>
      </c>
      <c r="L246" s="4" t="e">
        <f t="shared" ca="1" si="23"/>
        <v>#N/A</v>
      </c>
      <c r="M246" s="3" t="e">
        <f t="shared" ca="1" si="28"/>
        <v>#N/A</v>
      </c>
      <c r="O246" s="2">
        <v>232</v>
      </c>
      <c r="P246" s="16" t="e">
        <f t="shared" ca="1" si="24"/>
        <v>#N/A</v>
      </c>
      <c r="Q246" s="26" t="str">
        <f t="shared" si="25"/>
        <v/>
      </c>
      <c r="R246" s="14" t="e">
        <f t="shared" ca="1" si="26"/>
        <v>#N/A</v>
      </c>
      <c r="S246" s="55" t="e">
        <f ca="1">豚硝化モデル!K246</f>
        <v>#N/A</v>
      </c>
    </row>
    <row r="247" spans="3:19" ht="13.5">
      <c r="C247" s="2">
        <v>233</v>
      </c>
      <c r="D247" s="26" t="str">
        <f>IF(D246&gt;=豚シート!$G$18+30,"",D246+1)</f>
        <v/>
      </c>
      <c r="E247" s="41" t="e">
        <f ca="1">豚気温!A239</f>
        <v>#N/A</v>
      </c>
      <c r="F247" s="163" t="e">
        <f ca="1">IF(豚シート!$G$13="独自地温",豚気温!A239,IF(豚シート!$G$16&gt;=D247,E247*$AD$26+$AE$26,IF(豚気温!$A$4&lt;200,IF($D247&lt;$AF$30,E247*$AD$30+$AE$30,E247*$AD$31+$AE$31),IF($D247&lt;$AF$34,E247*$AD$34+$AE$34,E247*$AD$35+$AE$35))))</f>
        <v>#N/A</v>
      </c>
      <c r="G247" s="41"/>
      <c r="H247" s="27"/>
      <c r="I247" s="3" t="e">
        <f t="shared" ca="1" si="22"/>
        <v>#N/A</v>
      </c>
      <c r="J247" s="3" t="e">
        <f t="shared" ca="1" si="27"/>
        <v>#N/A</v>
      </c>
      <c r="L247" s="4" t="e">
        <f t="shared" ca="1" si="23"/>
        <v>#N/A</v>
      </c>
      <c r="M247" s="3" t="e">
        <f t="shared" ca="1" si="28"/>
        <v>#N/A</v>
      </c>
      <c r="O247" s="2">
        <v>233</v>
      </c>
      <c r="P247" s="16" t="e">
        <f t="shared" ca="1" si="24"/>
        <v>#N/A</v>
      </c>
      <c r="Q247" s="26" t="str">
        <f t="shared" si="25"/>
        <v/>
      </c>
      <c r="R247" s="14" t="e">
        <f t="shared" ca="1" si="26"/>
        <v>#N/A</v>
      </c>
      <c r="S247" s="55" t="e">
        <f ca="1">豚硝化モデル!K247</f>
        <v>#N/A</v>
      </c>
    </row>
    <row r="248" spans="3:19" ht="13.5">
      <c r="C248" s="2">
        <v>234</v>
      </c>
      <c r="D248" s="26" t="str">
        <f>IF(D247&gt;=豚シート!$G$18+30,"",D247+1)</f>
        <v/>
      </c>
      <c r="E248" s="41" t="e">
        <f ca="1">豚気温!A240</f>
        <v>#N/A</v>
      </c>
      <c r="F248" s="163" t="e">
        <f ca="1">IF(豚シート!$G$13="独自地温",豚気温!A240,IF(豚シート!$G$16&gt;=D248,E248*$AD$26+$AE$26,IF(豚気温!$A$4&lt;200,IF($D248&lt;$AF$30,E248*$AD$30+$AE$30,E248*$AD$31+$AE$31),IF($D248&lt;$AF$34,E248*$AD$34+$AE$34,E248*$AD$35+$AE$35))))</f>
        <v>#N/A</v>
      </c>
      <c r="G248" s="41"/>
      <c r="H248" s="27"/>
      <c r="I248" s="3" t="e">
        <f t="shared" ca="1" si="22"/>
        <v>#N/A</v>
      </c>
      <c r="J248" s="3" t="e">
        <f t="shared" ca="1" si="27"/>
        <v>#N/A</v>
      </c>
      <c r="L248" s="4" t="e">
        <f t="shared" ca="1" si="23"/>
        <v>#N/A</v>
      </c>
      <c r="M248" s="3" t="e">
        <f t="shared" ca="1" si="28"/>
        <v>#N/A</v>
      </c>
      <c r="O248" s="2">
        <v>234</v>
      </c>
      <c r="P248" s="16" t="e">
        <f t="shared" ca="1" si="24"/>
        <v>#N/A</v>
      </c>
      <c r="Q248" s="26" t="str">
        <f t="shared" si="25"/>
        <v/>
      </c>
      <c r="R248" s="14" t="e">
        <f t="shared" ca="1" si="26"/>
        <v>#N/A</v>
      </c>
      <c r="S248" s="55" t="e">
        <f ca="1">豚硝化モデル!K248</f>
        <v>#N/A</v>
      </c>
    </row>
    <row r="249" spans="3:19" ht="13.5">
      <c r="C249" s="2">
        <v>235</v>
      </c>
      <c r="D249" s="26" t="str">
        <f>IF(D248&gt;=豚シート!$G$18+30,"",D248+1)</f>
        <v/>
      </c>
      <c r="E249" s="41" t="e">
        <f ca="1">豚気温!A241</f>
        <v>#N/A</v>
      </c>
      <c r="F249" s="163" t="e">
        <f ca="1">IF(豚シート!$G$13="独自地温",豚気温!A241,IF(豚シート!$G$16&gt;=D249,E249*$AD$26+$AE$26,IF(豚気温!$A$4&lt;200,IF($D249&lt;$AF$30,E249*$AD$30+$AE$30,E249*$AD$31+$AE$31),IF($D249&lt;$AF$34,E249*$AD$34+$AE$34,E249*$AD$35+$AE$35))))</f>
        <v>#N/A</v>
      </c>
      <c r="G249" s="41"/>
      <c r="H249" s="27"/>
      <c r="I249" s="3" t="e">
        <f t="shared" ca="1" si="22"/>
        <v>#N/A</v>
      </c>
      <c r="J249" s="3" t="e">
        <f t="shared" ca="1" si="27"/>
        <v>#N/A</v>
      </c>
      <c r="L249" s="4" t="e">
        <f t="shared" ca="1" si="23"/>
        <v>#N/A</v>
      </c>
      <c r="M249" s="3" t="e">
        <f t="shared" ca="1" si="28"/>
        <v>#N/A</v>
      </c>
      <c r="O249" s="2">
        <v>235</v>
      </c>
      <c r="P249" s="16" t="e">
        <f t="shared" ca="1" si="24"/>
        <v>#N/A</v>
      </c>
      <c r="Q249" s="26" t="str">
        <f t="shared" si="25"/>
        <v/>
      </c>
      <c r="R249" s="14" t="e">
        <f t="shared" ca="1" si="26"/>
        <v>#N/A</v>
      </c>
      <c r="S249" s="55" t="e">
        <f ca="1">豚硝化モデル!K249</f>
        <v>#N/A</v>
      </c>
    </row>
    <row r="250" spans="3:19" ht="13.5">
      <c r="C250" s="2">
        <v>236</v>
      </c>
      <c r="D250" s="26" t="str">
        <f>IF(D249&gt;=豚シート!$G$18+30,"",D249+1)</f>
        <v/>
      </c>
      <c r="E250" s="41" t="e">
        <f ca="1">豚気温!A242</f>
        <v>#N/A</v>
      </c>
      <c r="F250" s="163" t="e">
        <f ca="1">IF(豚シート!$G$13="独自地温",豚気温!A242,IF(豚シート!$G$16&gt;=D250,E250*$AD$26+$AE$26,IF(豚気温!$A$4&lt;200,IF($D250&lt;$AF$30,E250*$AD$30+$AE$30,E250*$AD$31+$AE$31),IF($D250&lt;$AF$34,E250*$AD$34+$AE$34,E250*$AD$35+$AE$35))))</f>
        <v>#N/A</v>
      </c>
      <c r="G250" s="41"/>
      <c r="H250" s="29"/>
      <c r="I250" s="3" t="e">
        <f t="shared" ca="1" si="22"/>
        <v>#N/A</v>
      </c>
      <c r="J250" s="3" t="e">
        <f t="shared" ca="1" si="27"/>
        <v>#N/A</v>
      </c>
      <c r="L250" s="4" t="e">
        <f t="shared" ca="1" si="23"/>
        <v>#N/A</v>
      </c>
      <c r="M250" s="3" t="e">
        <f t="shared" ca="1" si="28"/>
        <v>#N/A</v>
      </c>
      <c r="O250" s="2">
        <v>236</v>
      </c>
      <c r="P250" s="16" t="e">
        <f t="shared" ca="1" si="24"/>
        <v>#N/A</v>
      </c>
      <c r="Q250" s="26" t="str">
        <f t="shared" si="25"/>
        <v/>
      </c>
      <c r="R250" s="14" t="e">
        <f t="shared" ca="1" si="26"/>
        <v>#N/A</v>
      </c>
      <c r="S250" s="55" t="e">
        <f ca="1">豚硝化モデル!K250</f>
        <v>#N/A</v>
      </c>
    </row>
    <row r="251" spans="3:19" ht="13.5">
      <c r="C251" s="2">
        <v>237</v>
      </c>
      <c r="D251" s="26" t="str">
        <f>IF(D250&gt;=豚シート!$G$18+30,"",D250+1)</f>
        <v/>
      </c>
      <c r="E251" s="41" t="e">
        <f ca="1">豚気温!A243</f>
        <v>#N/A</v>
      </c>
      <c r="F251" s="163" t="e">
        <f ca="1">IF(豚シート!$G$13="独自地温",豚気温!A243,IF(豚シート!$G$16&gt;=D251,E251*$AD$26+$AE$26,IF(豚気温!$A$4&lt;200,IF($D251&lt;$AF$30,E251*$AD$30+$AE$30,E251*$AD$31+$AE$31),IF($D251&lt;$AF$34,E251*$AD$34+$AE$34,E251*$AD$35+$AE$35))))</f>
        <v>#N/A</v>
      </c>
      <c r="G251" s="41"/>
      <c r="H251" s="10"/>
      <c r="I251" s="3" t="e">
        <f t="shared" ca="1" si="22"/>
        <v>#N/A</v>
      </c>
      <c r="J251" s="3" t="e">
        <f t="shared" ca="1" si="27"/>
        <v>#N/A</v>
      </c>
      <c r="L251" s="4" t="e">
        <f t="shared" ca="1" si="23"/>
        <v>#N/A</v>
      </c>
      <c r="M251" s="3" t="e">
        <f t="shared" ca="1" si="28"/>
        <v>#N/A</v>
      </c>
      <c r="O251" s="2">
        <v>237</v>
      </c>
      <c r="P251" s="16" t="e">
        <f t="shared" ca="1" si="24"/>
        <v>#N/A</v>
      </c>
      <c r="Q251" s="26" t="str">
        <f t="shared" si="25"/>
        <v/>
      </c>
      <c r="R251" s="14" t="e">
        <f t="shared" ca="1" si="26"/>
        <v>#N/A</v>
      </c>
      <c r="S251" s="55" t="e">
        <f ca="1">豚硝化モデル!K251</f>
        <v>#N/A</v>
      </c>
    </row>
    <row r="252" spans="3:19" ht="13.5">
      <c r="C252" s="2">
        <v>238</v>
      </c>
      <c r="D252" s="26" t="str">
        <f>IF(D251&gt;=豚シート!$G$18+30,"",D251+1)</f>
        <v/>
      </c>
      <c r="E252" s="41" t="e">
        <f ca="1">豚気温!A244</f>
        <v>#N/A</v>
      </c>
      <c r="F252" s="163" t="e">
        <f ca="1">IF(豚シート!$G$13="独自地温",豚気温!A244,IF(豚シート!$G$16&gt;=D252,E252*$AD$26+$AE$26,IF(豚気温!$A$4&lt;200,IF($D252&lt;$AF$30,E252*$AD$30+$AE$30,E252*$AD$31+$AE$31),IF($D252&lt;$AF$34,E252*$AD$34+$AE$34,E252*$AD$35+$AE$35))))</f>
        <v>#N/A</v>
      </c>
      <c r="G252" s="41"/>
      <c r="H252" s="10"/>
      <c r="I252" s="3" t="e">
        <f t="shared" ca="1" si="22"/>
        <v>#N/A</v>
      </c>
      <c r="J252" s="3" t="e">
        <f t="shared" ca="1" si="27"/>
        <v>#N/A</v>
      </c>
      <c r="L252" s="4" t="e">
        <f t="shared" ca="1" si="23"/>
        <v>#N/A</v>
      </c>
      <c r="M252" s="3" t="e">
        <f t="shared" ca="1" si="28"/>
        <v>#N/A</v>
      </c>
      <c r="O252" s="2">
        <v>238</v>
      </c>
      <c r="P252" s="16" t="e">
        <f t="shared" ca="1" si="24"/>
        <v>#N/A</v>
      </c>
      <c r="Q252" s="26" t="str">
        <f t="shared" si="25"/>
        <v/>
      </c>
      <c r="R252" s="14" t="e">
        <f t="shared" ca="1" si="26"/>
        <v>#N/A</v>
      </c>
      <c r="S252" s="55" t="e">
        <f ca="1">豚硝化モデル!K252</f>
        <v>#N/A</v>
      </c>
    </row>
    <row r="253" spans="3:19" ht="13.5">
      <c r="C253" s="2">
        <v>239</v>
      </c>
      <c r="D253" s="26" t="str">
        <f>IF(D252&gt;=豚シート!$G$18+30,"",D252+1)</f>
        <v/>
      </c>
      <c r="E253" s="41" t="e">
        <f ca="1">豚気温!A245</f>
        <v>#N/A</v>
      </c>
      <c r="F253" s="163" t="e">
        <f ca="1">IF(豚シート!$G$13="独自地温",豚気温!A245,IF(豚シート!$G$16&gt;=D253,E253*$AD$26+$AE$26,IF(豚気温!$A$4&lt;200,IF($D253&lt;$AF$30,E253*$AD$30+$AE$30,E253*$AD$31+$AE$31),IF($D253&lt;$AF$34,E253*$AD$34+$AE$34,E253*$AD$35+$AE$35))))</f>
        <v>#N/A</v>
      </c>
      <c r="G253" s="41"/>
      <c r="H253" s="10"/>
      <c r="I253" s="3" t="e">
        <f t="shared" ca="1" si="22"/>
        <v>#N/A</v>
      </c>
      <c r="J253" s="3" t="e">
        <f t="shared" ca="1" si="27"/>
        <v>#N/A</v>
      </c>
      <c r="L253" s="4" t="e">
        <f t="shared" ca="1" si="23"/>
        <v>#N/A</v>
      </c>
      <c r="M253" s="3" t="e">
        <f t="shared" ca="1" si="28"/>
        <v>#N/A</v>
      </c>
      <c r="O253" s="2">
        <v>239</v>
      </c>
      <c r="P253" s="16" t="e">
        <f t="shared" ca="1" si="24"/>
        <v>#N/A</v>
      </c>
      <c r="Q253" s="26" t="str">
        <f t="shared" si="25"/>
        <v/>
      </c>
      <c r="R253" s="14" t="e">
        <f t="shared" ca="1" si="26"/>
        <v>#N/A</v>
      </c>
      <c r="S253" s="55" t="e">
        <f ca="1">豚硝化モデル!K253</f>
        <v>#N/A</v>
      </c>
    </row>
    <row r="254" spans="3:19" ht="13.5">
      <c r="C254" s="2">
        <v>240</v>
      </c>
      <c r="D254" s="26" t="str">
        <f>IF(D253&gt;=豚シート!$G$18+30,"",D253+1)</f>
        <v/>
      </c>
      <c r="E254" s="41" t="e">
        <f ca="1">豚気温!A246</f>
        <v>#N/A</v>
      </c>
      <c r="F254" s="163" t="e">
        <f ca="1">IF(豚シート!$G$13="独自地温",豚気温!A246,IF(豚シート!$G$16&gt;=D254,E254*$AD$26+$AE$26,IF(豚気温!$A$4&lt;200,IF($D254&lt;$AF$30,E254*$AD$30+$AE$30,E254*$AD$31+$AE$31),IF($D254&lt;$AF$34,E254*$AD$34+$AE$34,E254*$AD$35+$AE$35))))</f>
        <v>#N/A</v>
      </c>
      <c r="G254" s="41"/>
      <c r="H254" s="10"/>
      <c r="I254" s="3" t="e">
        <f t="shared" ca="1" si="22"/>
        <v>#N/A</v>
      </c>
      <c r="J254" s="3" t="e">
        <f t="shared" ca="1" si="27"/>
        <v>#N/A</v>
      </c>
      <c r="L254" s="4" t="e">
        <f t="shared" ca="1" si="23"/>
        <v>#N/A</v>
      </c>
      <c r="M254" s="3" t="e">
        <f t="shared" ca="1" si="28"/>
        <v>#N/A</v>
      </c>
      <c r="O254" s="2">
        <v>240</v>
      </c>
      <c r="P254" s="16" t="e">
        <f t="shared" ca="1" si="24"/>
        <v>#N/A</v>
      </c>
      <c r="Q254" s="26" t="str">
        <f t="shared" si="25"/>
        <v/>
      </c>
      <c r="R254" s="14" t="e">
        <f t="shared" ca="1" si="26"/>
        <v>#N/A</v>
      </c>
      <c r="S254" s="55" t="e">
        <f ca="1">豚硝化モデル!K254</f>
        <v>#N/A</v>
      </c>
    </row>
    <row r="255" spans="3:19" ht="13.5">
      <c r="C255" s="2">
        <v>241</v>
      </c>
      <c r="D255" s="26" t="str">
        <f>IF(D254&gt;=豚シート!$G$18+30,"",D254+1)</f>
        <v/>
      </c>
      <c r="E255" s="41" t="e">
        <f ca="1">豚気温!A247</f>
        <v>#N/A</v>
      </c>
      <c r="F255" s="163" t="e">
        <f ca="1">IF(豚シート!$G$13="独自地温",豚気温!A247,IF(豚シート!$G$16&gt;=D255,E255*$AD$26+$AE$26,IF(豚気温!$A$4&lt;200,IF($D255&lt;$AF$30,E255*$AD$30+$AE$30,E255*$AD$31+$AE$31),IF($D255&lt;$AF$34,E255*$AD$34+$AE$34,E255*$AD$35+$AE$35))))</f>
        <v>#N/A</v>
      </c>
      <c r="G255" s="41"/>
      <c r="H255" s="10"/>
      <c r="I255" s="3" t="e">
        <f t="shared" ca="1" si="22"/>
        <v>#N/A</v>
      </c>
      <c r="J255" s="3" t="e">
        <f t="shared" ca="1" si="27"/>
        <v>#N/A</v>
      </c>
      <c r="L255" s="4" t="e">
        <f t="shared" ca="1" si="23"/>
        <v>#N/A</v>
      </c>
      <c r="M255" s="3" t="e">
        <f t="shared" ca="1" si="28"/>
        <v>#N/A</v>
      </c>
      <c r="O255" s="2">
        <v>241</v>
      </c>
      <c r="P255" s="16" t="e">
        <f t="shared" ca="1" si="24"/>
        <v>#N/A</v>
      </c>
      <c r="Q255" s="26" t="str">
        <f t="shared" si="25"/>
        <v/>
      </c>
      <c r="R255" s="14" t="e">
        <f t="shared" ca="1" si="26"/>
        <v>#N/A</v>
      </c>
      <c r="S255" s="55" t="e">
        <f ca="1">豚硝化モデル!K255</f>
        <v>#N/A</v>
      </c>
    </row>
    <row r="256" spans="3:19" ht="13.5">
      <c r="C256" s="2">
        <v>242</v>
      </c>
      <c r="D256" s="26" t="str">
        <f>IF(D255&gt;=豚シート!$G$18+30,"",D255+1)</f>
        <v/>
      </c>
      <c r="E256" s="41" t="e">
        <f ca="1">豚気温!A248</f>
        <v>#N/A</v>
      </c>
      <c r="F256" s="163" t="e">
        <f ca="1">IF(豚シート!$G$13="独自地温",豚気温!A248,IF(豚シート!$G$16&gt;=D256,E256*$AD$26+$AE$26,IF(豚気温!$A$4&lt;200,IF($D256&lt;$AF$30,E256*$AD$30+$AE$30,E256*$AD$31+$AE$31),IF($D256&lt;$AF$34,E256*$AD$34+$AE$34,E256*$AD$35+$AE$35))))</f>
        <v>#N/A</v>
      </c>
      <c r="G256" s="41"/>
      <c r="H256" s="10"/>
      <c r="I256" s="3" t="e">
        <f t="shared" ca="1" si="22"/>
        <v>#N/A</v>
      </c>
      <c r="J256" s="3" t="e">
        <f t="shared" ca="1" si="27"/>
        <v>#N/A</v>
      </c>
      <c r="L256" s="4" t="e">
        <f t="shared" ca="1" si="23"/>
        <v>#N/A</v>
      </c>
      <c r="M256" s="3" t="e">
        <f t="shared" ca="1" si="28"/>
        <v>#N/A</v>
      </c>
      <c r="O256" s="2">
        <v>242</v>
      </c>
      <c r="P256" s="16" t="e">
        <f t="shared" ca="1" si="24"/>
        <v>#N/A</v>
      </c>
      <c r="Q256" s="26" t="str">
        <f t="shared" si="25"/>
        <v/>
      </c>
      <c r="R256" s="14" t="e">
        <f t="shared" ca="1" si="26"/>
        <v>#N/A</v>
      </c>
      <c r="S256" s="55" t="e">
        <f ca="1">豚硝化モデル!K256</f>
        <v>#N/A</v>
      </c>
    </row>
    <row r="257" spans="3:19" ht="13.5">
      <c r="C257" s="2">
        <v>243</v>
      </c>
      <c r="D257" s="26" t="str">
        <f>IF(D256&gt;=豚シート!$G$18+30,"",D256+1)</f>
        <v/>
      </c>
      <c r="E257" s="41" t="e">
        <f ca="1">豚気温!A249</f>
        <v>#N/A</v>
      </c>
      <c r="F257" s="163" t="e">
        <f ca="1">IF(豚シート!$G$13="独自地温",豚気温!A249,IF(豚シート!$G$16&gt;=D257,E257*$AD$26+$AE$26,IF(豚気温!$A$4&lt;200,IF($D257&lt;$AF$30,E257*$AD$30+$AE$30,E257*$AD$31+$AE$31),IF($D257&lt;$AF$34,E257*$AD$34+$AE$34,E257*$AD$35+$AE$35))))</f>
        <v>#N/A</v>
      </c>
      <c r="G257" s="41"/>
      <c r="H257" s="10"/>
      <c r="I257" s="3" t="e">
        <f t="shared" ca="1" si="22"/>
        <v>#N/A</v>
      </c>
      <c r="J257" s="3" t="e">
        <f t="shared" ca="1" si="27"/>
        <v>#N/A</v>
      </c>
      <c r="L257" s="4" t="e">
        <f t="shared" ca="1" si="23"/>
        <v>#N/A</v>
      </c>
      <c r="M257" s="3" t="e">
        <f t="shared" ca="1" si="28"/>
        <v>#N/A</v>
      </c>
      <c r="O257" s="2">
        <v>243</v>
      </c>
      <c r="P257" s="16" t="e">
        <f t="shared" ca="1" si="24"/>
        <v>#N/A</v>
      </c>
      <c r="Q257" s="26" t="str">
        <f t="shared" si="25"/>
        <v/>
      </c>
      <c r="R257" s="14" t="e">
        <f t="shared" ca="1" si="26"/>
        <v>#N/A</v>
      </c>
      <c r="S257" s="55" t="e">
        <f ca="1">豚硝化モデル!K257</f>
        <v>#N/A</v>
      </c>
    </row>
    <row r="258" spans="3:19" ht="13.5">
      <c r="C258" s="2">
        <v>244</v>
      </c>
      <c r="D258" s="26" t="str">
        <f>IF(D257&gt;=豚シート!$G$18+30,"",D257+1)</f>
        <v/>
      </c>
      <c r="E258" s="41" t="e">
        <f ca="1">豚気温!A250</f>
        <v>#N/A</v>
      </c>
      <c r="F258" s="163" t="e">
        <f ca="1">IF(豚シート!$G$13="独自地温",豚気温!A250,IF(豚シート!$G$16&gt;=D258,E258*$AD$26+$AE$26,IF(豚気温!$A$4&lt;200,IF($D258&lt;$AF$30,E258*$AD$30+$AE$30,E258*$AD$31+$AE$31),IF($D258&lt;$AF$34,E258*$AD$34+$AE$34,E258*$AD$35+$AE$35))))</f>
        <v>#N/A</v>
      </c>
      <c r="G258" s="41"/>
      <c r="H258" s="10"/>
      <c r="I258" s="3" t="e">
        <f t="shared" ca="1" si="22"/>
        <v>#N/A</v>
      </c>
      <c r="J258" s="3" t="e">
        <f t="shared" ca="1" si="27"/>
        <v>#N/A</v>
      </c>
      <c r="L258" s="4" t="e">
        <f t="shared" ca="1" si="23"/>
        <v>#N/A</v>
      </c>
      <c r="M258" s="3" t="e">
        <f t="shared" ca="1" si="28"/>
        <v>#N/A</v>
      </c>
      <c r="O258" s="2">
        <v>244</v>
      </c>
      <c r="P258" s="16" t="e">
        <f t="shared" ca="1" si="24"/>
        <v>#N/A</v>
      </c>
      <c r="Q258" s="26" t="str">
        <f t="shared" si="25"/>
        <v/>
      </c>
      <c r="R258" s="14" t="e">
        <f t="shared" ca="1" si="26"/>
        <v>#N/A</v>
      </c>
      <c r="S258" s="55" t="e">
        <f ca="1">豚硝化モデル!K258</f>
        <v>#N/A</v>
      </c>
    </row>
    <row r="259" spans="3:19" ht="13.5">
      <c r="C259" s="2">
        <v>245</v>
      </c>
      <c r="D259" s="26" t="str">
        <f>IF(D258&gt;=豚シート!$G$18+30,"",D258+1)</f>
        <v/>
      </c>
      <c r="E259" s="41" t="e">
        <f ca="1">豚気温!A251</f>
        <v>#N/A</v>
      </c>
      <c r="F259" s="163" t="e">
        <f ca="1">IF(豚シート!$G$13="独自地温",豚気温!A251,IF(豚シート!$G$16&gt;=D259,E259*$AD$26+$AE$26,IF(豚気温!$A$4&lt;200,IF($D259&lt;$AF$30,E259*$AD$30+$AE$30,E259*$AD$31+$AE$31),IF($D259&lt;$AF$34,E259*$AD$34+$AE$34,E259*$AD$35+$AE$35))))</f>
        <v>#N/A</v>
      </c>
      <c r="G259" s="41"/>
      <c r="H259" s="10"/>
      <c r="I259" s="3" t="e">
        <f t="shared" ca="1" si="22"/>
        <v>#N/A</v>
      </c>
      <c r="J259" s="3" t="e">
        <f t="shared" ca="1" si="27"/>
        <v>#N/A</v>
      </c>
      <c r="L259" s="4" t="e">
        <f t="shared" ca="1" si="23"/>
        <v>#N/A</v>
      </c>
      <c r="M259" s="3" t="e">
        <f t="shared" ca="1" si="28"/>
        <v>#N/A</v>
      </c>
      <c r="O259" s="2">
        <v>245</v>
      </c>
      <c r="P259" s="16" t="e">
        <f t="shared" ca="1" si="24"/>
        <v>#N/A</v>
      </c>
      <c r="Q259" s="26" t="str">
        <f t="shared" si="25"/>
        <v/>
      </c>
      <c r="R259" s="14" t="e">
        <f t="shared" ca="1" si="26"/>
        <v>#N/A</v>
      </c>
      <c r="S259" s="55" t="e">
        <f ca="1">豚硝化モデル!K259</f>
        <v>#N/A</v>
      </c>
    </row>
    <row r="260" spans="3:19" ht="13.5">
      <c r="C260" s="2">
        <v>246</v>
      </c>
      <c r="D260" s="26" t="str">
        <f>IF(D259&gt;=豚シート!$G$18+30,"",D259+1)</f>
        <v/>
      </c>
      <c r="E260" s="41" t="e">
        <f ca="1">豚気温!A252</f>
        <v>#N/A</v>
      </c>
      <c r="F260" s="163" t="e">
        <f ca="1">IF(豚シート!$G$13="独自地温",豚気温!A252,IF(豚シート!$G$16&gt;=D260,E260*$AD$26+$AE$26,IF(豚気温!$A$4&lt;200,IF($D260&lt;$AF$30,E260*$AD$30+$AE$30,E260*$AD$31+$AE$31),IF($D260&lt;$AF$34,E260*$AD$34+$AE$34,E260*$AD$35+$AE$35))))</f>
        <v>#N/A</v>
      </c>
      <c r="G260" s="41"/>
      <c r="H260" s="10"/>
      <c r="I260" s="3" t="e">
        <f t="shared" ca="1" si="22"/>
        <v>#N/A</v>
      </c>
      <c r="J260" s="3" t="e">
        <f t="shared" ca="1" si="27"/>
        <v>#N/A</v>
      </c>
      <c r="L260" s="4" t="e">
        <f t="shared" ca="1" si="23"/>
        <v>#N/A</v>
      </c>
      <c r="M260" s="3" t="e">
        <f t="shared" ca="1" si="28"/>
        <v>#N/A</v>
      </c>
      <c r="O260" s="2">
        <v>246</v>
      </c>
      <c r="P260" s="16" t="e">
        <f t="shared" ca="1" si="24"/>
        <v>#N/A</v>
      </c>
      <c r="Q260" s="26" t="str">
        <f t="shared" si="25"/>
        <v/>
      </c>
      <c r="R260" s="14" t="e">
        <f t="shared" ca="1" si="26"/>
        <v>#N/A</v>
      </c>
      <c r="S260" s="55" t="e">
        <f ca="1">豚硝化モデル!K260</f>
        <v>#N/A</v>
      </c>
    </row>
    <row r="261" spans="3:19" ht="13.5">
      <c r="C261" s="2">
        <v>247</v>
      </c>
      <c r="D261" s="26" t="str">
        <f>IF(D260&gt;=豚シート!$G$18+30,"",D260+1)</f>
        <v/>
      </c>
      <c r="E261" s="41" t="e">
        <f ca="1">豚気温!A253</f>
        <v>#N/A</v>
      </c>
      <c r="F261" s="163" t="e">
        <f ca="1">IF(豚シート!$G$13="独自地温",豚気温!A253,IF(豚シート!$G$16&gt;=D261,E261*$AD$26+$AE$26,IF(豚気温!$A$4&lt;200,IF($D261&lt;$AF$30,E261*$AD$30+$AE$30,E261*$AD$31+$AE$31),IF($D261&lt;$AF$34,E261*$AD$34+$AE$34,E261*$AD$35+$AE$35))))</f>
        <v>#N/A</v>
      </c>
      <c r="G261" s="41"/>
      <c r="H261" s="10"/>
      <c r="I261" s="3" t="e">
        <f t="shared" ca="1" si="22"/>
        <v>#N/A</v>
      </c>
      <c r="J261" s="3" t="e">
        <f t="shared" ca="1" si="27"/>
        <v>#N/A</v>
      </c>
      <c r="L261" s="4" t="e">
        <f t="shared" ca="1" si="23"/>
        <v>#N/A</v>
      </c>
      <c r="M261" s="3" t="e">
        <f t="shared" ca="1" si="28"/>
        <v>#N/A</v>
      </c>
      <c r="O261" s="2">
        <v>247</v>
      </c>
      <c r="P261" s="16" t="e">
        <f t="shared" ca="1" si="24"/>
        <v>#N/A</v>
      </c>
      <c r="Q261" s="26" t="str">
        <f t="shared" si="25"/>
        <v/>
      </c>
      <c r="R261" s="14" t="e">
        <f t="shared" ca="1" si="26"/>
        <v>#N/A</v>
      </c>
      <c r="S261" s="55" t="e">
        <f ca="1">豚硝化モデル!K261</f>
        <v>#N/A</v>
      </c>
    </row>
    <row r="262" spans="3:19" ht="13.5">
      <c r="C262" s="2">
        <v>248</v>
      </c>
      <c r="D262" s="26" t="str">
        <f>IF(D261&gt;=豚シート!$G$18+30,"",D261+1)</f>
        <v/>
      </c>
      <c r="E262" s="41" t="e">
        <f ca="1">豚気温!A254</f>
        <v>#N/A</v>
      </c>
      <c r="F262" s="163" t="e">
        <f ca="1">IF(豚シート!$G$13="独自地温",豚気温!A254,IF(豚シート!$G$16&gt;=D262,E262*$AD$26+$AE$26,IF(豚気温!$A$4&lt;200,IF($D262&lt;$AF$30,E262*$AD$30+$AE$30,E262*$AD$31+$AE$31),IF($D262&lt;$AF$34,E262*$AD$34+$AE$34,E262*$AD$35+$AE$35))))</f>
        <v>#N/A</v>
      </c>
      <c r="G262" s="41"/>
      <c r="H262" s="10"/>
      <c r="I262" s="3" t="e">
        <f t="shared" ca="1" si="22"/>
        <v>#N/A</v>
      </c>
      <c r="J262" s="3" t="e">
        <f t="shared" ca="1" si="27"/>
        <v>#N/A</v>
      </c>
      <c r="L262" s="4" t="e">
        <f t="shared" ca="1" si="23"/>
        <v>#N/A</v>
      </c>
      <c r="M262" s="3" t="e">
        <f t="shared" ca="1" si="28"/>
        <v>#N/A</v>
      </c>
      <c r="O262" s="2">
        <v>248</v>
      </c>
      <c r="P262" s="16" t="e">
        <f t="shared" ca="1" si="24"/>
        <v>#N/A</v>
      </c>
      <c r="Q262" s="26" t="str">
        <f t="shared" si="25"/>
        <v/>
      </c>
      <c r="R262" s="14" t="e">
        <f t="shared" ca="1" si="26"/>
        <v>#N/A</v>
      </c>
      <c r="S262" s="55" t="e">
        <f ca="1">豚硝化モデル!K262</f>
        <v>#N/A</v>
      </c>
    </row>
    <row r="263" spans="3:19" ht="13.5">
      <c r="C263" s="2">
        <v>249</v>
      </c>
      <c r="D263" s="26" t="str">
        <f>IF(D262&gt;=豚シート!$G$18+30,"",D262+1)</f>
        <v/>
      </c>
      <c r="E263" s="41" t="e">
        <f ca="1">豚気温!A255</f>
        <v>#N/A</v>
      </c>
      <c r="F263" s="163" t="e">
        <f ca="1">IF(豚シート!$G$13="独自地温",豚気温!A255,IF(豚シート!$G$16&gt;=D263,E263*$AD$26+$AE$26,IF(豚気温!$A$4&lt;200,IF($D263&lt;$AF$30,E263*$AD$30+$AE$30,E263*$AD$31+$AE$31),IF($D263&lt;$AF$34,E263*$AD$34+$AE$34,E263*$AD$35+$AE$35))))</f>
        <v>#N/A</v>
      </c>
      <c r="G263" s="41"/>
      <c r="H263" s="10"/>
      <c r="I263" s="3" t="e">
        <f t="shared" ca="1" si="22"/>
        <v>#N/A</v>
      </c>
      <c r="J263" s="3" t="e">
        <f t="shared" ca="1" si="27"/>
        <v>#N/A</v>
      </c>
      <c r="L263" s="4" t="e">
        <f t="shared" ca="1" si="23"/>
        <v>#N/A</v>
      </c>
      <c r="M263" s="3" t="e">
        <f t="shared" ca="1" si="28"/>
        <v>#N/A</v>
      </c>
      <c r="O263" s="2">
        <v>249</v>
      </c>
      <c r="P263" s="16" t="e">
        <f t="shared" ca="1" si="24"/>
        <v>#N/A</v>
      </c>
      <c r="Q263" s="26" t="str">
        <f t="shared" si="25"/>
        <v/>
      </c>
      <c r="R263" s="14" t="e">
        <f t="shared" ca="1" si="26"/>
        <v>#N/A</v>
      </c>
      <c r="S263" s="55" t="e">
        <f ca="1">豚硝化モデル!K263</f>
        <v>#N/A</v>
      </c>
    </row>
    <row r="264" spans="3:19" ht="13.5">
      <c r="C264" s="2">
        <v>250</v>
      </c>
      <c r="D264" s="26" t="str">
        <f>IF(D263&gt;=豚シート!$G$18+30,"",D263+1)</f>
        <v/>
      </c>
      <c r="E264" s="41" t="e">
        <f ca="1">豚気温!A256</f>
        <v>#N/A</v>
      </c>
      <c r="F264" s="163" t="e">
        <f ca="1">IF(豚シート!$G$13="独自地温",豚気温!A256,IF(豚シート!$G$16&gt;=D264,E264*$AD$26+$AE$26,IF(豚気温!$A$4&lt;200,IF($D264&lt;$AF$30,E264*$AD$30+$AE$30,E264*$AD$31+$AE$31),IF($D264&lt;$AF$34,E264*$AD$34+$AE$34,E264*$AD$35+$AE$35))))</f>
        <v>#N/A</v>
      </c>
      <c r="G264" s="41"/>
      <c r="H264" s="10"/>
      <c r="I264" s="3" t="e">
        <f t="shared" ca="1" si="22"/>
        <v>#N/A</v>
      </c>
      <c r="J264" s="3" t="e">
        <f t="shared" ca="1" si="27"/>
        <v>#N/A</v>
      </c>
      <c r="L264" s="4" t="e">
        <f t="shared" ca="1" si="23"/>
        <v>#N/A</v>
      </c>
      <c r="M264" s="3" t="e">
        <f t="shared" ca="1" si="28"/>
        <v>#N/A</v>
      </c>
      <c r="O264" s="2">
        <v>250</v>
      </c>
      <c r="P264" s="16" t="e">
        <f t="shared" ca="1" si="24"/>
        <v>#N/A</v>
      </c>
      <c r="Q264" s="26" t="str">
        <f t="shared" si="25"/>
        <v/>
      </c>
      <c r="R264" s="14" t="e">
        <f t="shared" ca="1" si="26"/>
        <v>#N/A</v>
      </c>
      <c r="S264" s="55" t="e">
        <f ca="1">豚硝化モデル!K264</f>
        <v>#N/A</v>
      </c>
    </row>
    <row r="265" spans="3:19" ht="13.5">
      <c r="C265" s="2">
        <v>251</v>
      </c>
      <c r="D265" s="26" t="str">
        <f>IF(D264&gt;=豚シート!$G$18+30,"",D264+1)</f>
        <v/>
      </c>
      <c r="E265" s="41" t="e">
        <f ca="1">豚気温!A257</f>
        <v>#N/A</v>
      </c>
      <c r="F265" s="163" t="e">
        <f ca="1">IF(豚シート!$G$13="独自地温",豚気温!A257,IF(豚シート!$G$16&gt;=D265,E265*$AD$26+$AE$26,IF(豚気温!$A$4&lt;200,IF($D265&lt;$AF$30,E265*$AD$30+$AE$30,E265*$AD$31+$AE$31),IF($D265&lt;$AF$34,E265*$AD$34+$AE$34,E265*$AD$35+$AE$35))))</f>
        <v>#N/A</v>
      </c>
      <c r="G265" s="41"/>
      <c r="H265" s="10"/>
      <c r="I265" s="3" t="e">
        <f t="shared" ca="1" si="22"/>
        <v>#N/A</v>
      </c>
      <c r="J265" s="3" t="e">
        <f t="shared" ca="1" si="27"/>
        <v>#N/A</v>
      </c>
      <c r="L265" s="4" t="e">
        <f t="shared" ca="1" si="23"/>
        <v>#N/A</v>
      </c>
      <c r="M265" s="3" t="e">
        <f t="shared" ca="1" si="28"/>
        <v>#N/A</v>
      </c>
      <c r="O265" s="2">
        <v>251</v>
      </c>
      <c r="P265" s="16" t="e">
        <f t="shared" ca="1" si="24"/>
        <v>#N/A</v>
      </c>
      <c r="Q265" s="26" t="str">
        <f t="shared" si="25"/>
        <v/>
      </c>
      <c r="R265" s="14" t="e">
        <f t="shared" ca="1" si="26"/>
        <v>#N/A</v>
      </c>
      <c r="S265" s="55" t="e">
        <f ca="1">豚硝化モデル!K265</f>
        <v>#N/A</v>
      </c>
    </row>
    <row r="266" spans="3:19" ht="13.5">
      <c r="C266" s="2">
        <v>252</v>
      </c>
      <c r="D266" s="26" t="str">
        <f>IF(D265&gt;=豚シート!$G$18+30,"",D265+1)</f>
        <v/>
      </c>
      <c r="E266" s="41" t="e">
        <f ca="1">豚気温!A258</f>
        <v>#N/A</v>
      </c>
      <c r="F266" s="163" t="e">
        <f ca="1">IF(豚シート!$G$13="独自地温",豚気温!A258,IF(豚シート!$G$16&gt;=D266,E266*$AD$26+$AE$26,IF(豚気温!$A$4&lt;200,IF($D266&lt;$AF$30,E266*$AD$30+$AE$30,E266*$AD$31+$AE$31),IF($D266&lt;$AF$34,E266*$AD$34+$AE$34,E266*$AD$35+$AE$35))))</f>
        <v>#N/A</v>
      </c>
      <c r="G266" s="41"/>
      <c r="H266" s="10"/>
      <c r="I266" s="3" t="e">
        <f t="shared" ca="1" si="22"/>
        <v>#N/A</v>
      </c>
      <c r="J266" s="3" t="e">
        <f t="shared" ca="1" si="27"/>
        <v>#N/A</v>
      </c>
      <c r="L266" s="4" t="e">
        <f t="shared" ca="1" si="23"/>
        <v>#N/A</v>
      </c>
      <c r="M266" s="3" t="e">
        <f t="shared" ca="1" si="28"/>
        <v>#N/A</v>
      </c>
      <c r="O266" s="2">
        <v>252</v>
      </c>
      <c r="P266" s="16" t="e">
        <f t="shared" ca="1" si="24"/>
        <v>#N/A</v>
      </c>
      <c r="Q266" s="26" t="str">
        <f t="shared" si="25"/>
        <v/>
      </c>
      <c r="R266" s="14" t="e">
        <f t="shared" ca="1" si="26"/>
        <v>#N/A</v>
      </c>
      <c r="S266" s="55" t="e">
        <f ca="1">豚硝化モデル!K266</f>
        <v>#N/A</v>
      </c>
    </row>
    <row r="267" spans="3:19" ht="13.5">
      <c r="C267" s="2">
        <v>253</v>
      </c>
      <c r="D267" s="26" t="str">
        <f>IF(D266&gt;=豚シート!$G$18+30,"",D266+1)</f>
        <v/>
      </c>
      <c r="E267" s="41" t="e">
        <f ca="1">豚気温!A259</f>
        <v>#N/A</v>
      </c>
      <c r="F267" s="163" t="e">
        <f ca="1">IF(豚シート!$G$13="独自地温",豚気温!A259,IF(豚シート!$G$16&gt;=D267,E267*$AD$26+$AE$26,IF(豚気温!$A$4&lt;200,IF($D267&lt;$AF$30,E267*$AD$30+$AE$30,E267*$AD$31+$AE$31),IF($D267&lt;$AF$34,E267*$AD$34+$AE$34,E267*$AD$35+$AE$35))))</f>
        <v>#N/A</v>
      </c>
      <c r="G267" s="41"/>
      <c r="H267" s="10"/>
      <c r="I267" s="3" t="e">
        <f t="shared" ca="1" si="22"/>
        <v>#N/A</v>
      </c>
      <c r="J267" s="3" t="e">
        <f t="shared" ca="1" si="27"/>
        <v>#N/A</v>
      </c>
      <c r="L267" s="4" t="e">
        <f t="shared" ca="1" si="23"/>
        <v>#N/A</v>
      </c>
      <c r="M267" s="3" t="e">
        <f t="shared" ca="1" si="28"/>
        <v>#N/A</v>
      </c>
      <c r="O267" s="2">
        <v>253</v>
      </c>
      <c r="P267" s="16" t="e">
        <f t="shared" ca="1" si="24"/>
        <v>#N/A</v>
      </c>
      <c r="Q267" s="26" t="str">
        <f t="shared" si="25"/>
        <v/>
      </c>
      <c r="R267" s="14" t="e">
        <f t="shared" ca="1" si="26"/>
        <v>#N/A</v>
      </c>
      <c r="S267" s="55" t="e">
        <f ca="1">豚硝化モデル!K267</f>
        <v>#N/A</v>
      </c>
    </row>
    <row r="268" spans="3:19" ht="13.5">
      <c r="C268" s="2">
        <v>254</v>
      </c>
      <c r="D268" s="26" t="str">
        <f>IF(D267&gt;=豚シート!$G$18+30,"",D267+1)</f>
        <v/>
      </c>
      <c r="E268" s="41" t="e">
        <f ca="1">豚気温!A260</f>
        <v>#N/A</v>
      </c>
      <c r="F268" s="163" t="e">
        <f ca="1">IF(豚シート!$G$13="独自地温",豚気温!A260,IF(豚シート!$G$16&gt;=D268,E268*$AD$26+$AE$26,IF(豚気温!$A$4&lt;200,IF($D268&lt;$AF$30,E268*$AD$30+$AE$30,E268*$AD$31+$AE$31),IF($D268&lt;$AF$34,E268*$AD$34+$AE$34,E268*$AD$35+$AE$35))))</f>
        <v>#N/A</v>
      </c>
      <c r="G268" s="41"/>
      <c r="H268" s="10"/>
      <c r="I268" s="3" t="e">
        <f t="shared" ca="1" si="22"/>
        <v>#N/A</v>
      </c>
      <c r="J268" s="3" t="e">
        <f t="shared" ca="1" si="27"/>
        <v>#N/A</v>
      </c>
      <c r="L268" s="4" t="e">
        <f t="shared" ca="1" si="23"/>
        <v>#N/A</v>
      </c>
      <c r="M268" s="3" t="e">
        <f t="shared" ca="1" si="28"/>
        <v>#N/A</v>
      </c>
      <c r="O268" s="2">
        <v>254</v>
      </c>
      <c r="P268" s="16" t="e">
        <f t="shared" ca="1" si="24"/>
        <v>#N/A</v>
      </c>
      <c r="Q268" s="26" t="str">
        <f t="shared" si="25"/>
        <v/>
      </c>
      <c r="R268" s="14" t="e">
        <f t="shared" ca="1" si="26"/>
        <v>#N/A</v>
      </c>
      <c r="S268" s="55" t="e">
        <f ca="1">豚硝化モデル!K268</f>
        <v>#N/A</v>
      </c>
    </row>
    <row r="269" spans="3:19" ht="13.5">
      <c r="C269" s="2">
        <v>255</v>
      </c>
      <c r="D269" s="26" t="str">
        <f>IF(D268&gt;=豚シート!$G$18+30,"",D268+1)</f>
        <v/>
      </c>
      <c r="E269" s="41" t="e">
        <f ca="1">豚気温!A261</f>
        <v>#N/A</v>
      </c>
      <c r="F269" s="163" t="e">
        <f ca="1">IF(豚シート!$G$13="独自地温",豚気温!A261,IF(豚シート!$G$16&gt;=D269,E269*$AD$26+$AE$26,IF(豚気温!$A$4&lt;200,IF($D269&lt;$AF$30,E269*$AD$30+$AE$30,E269*$AD$31+$AE$31),IF($D269&lt;$AF$34,E269*$AD$34+$AE$34,E269*$AD$35+$AE$35))))</f>
        <v>#N/A</v>
      </c>
      <c r="G269" s="41"/>
      <c r="H269" s="10"/>
      <c r="I269" s="3" t="e">
        <f t="shared" ca="1" si="22"/>
        <v>#N/A</v>
      </c>
      <c r="J269" s="3" t="e">
        <f t="shared" ca="1" si="27"/>
        <v>#N/A</v>
      </c>
      <c r="L269" s="4" t="e">
        <f t="shared" ca="1" si="23"/>
        <v>#N/A</v>
      </c>
      <c r="M269" s="3" t="e">
        <f t="shared" ca="1" si="28"/>
        <v>#N/A</v>
      </c>
      <c r="O269" s="2">
        <v>255</v>
      </c>
      <c r="P269" s="16" t="e">
        <f t="shared" ca="1" si="24"/>
        <v>#N/A</v>
      </c>
      <c r="Q269" s="26" t="str">
        <f t="shared" si="25"/>
        <v/>
      </c>
      <c r="R269" s="14" t="e">
        <f t="shared" ca="1" si="26"/>
        <v>#N/A</v>
      </c>
      <c r="S269" s="55" t="e">
        <f ca="1">豚硝化モデル!K269</f>
        <v>#N/A</v>
      </c>
    </row>
    <row r="270" spans="3:19" ht="13.5">
      <c r="C270" s="2">
        <v>256</v>
      </c>
      <c r="D270" s="26" t="str">
        <f>IF(D269&gt;=豚シート!$G$18+30,"",D269+1)</f>
        <v/>
      </c>
      <c r="E270" s="41" t="e">
        <f ca="1">豚気温!A262</f>
        <v>#N/A</v>
      </c>
      <c r="F270" s="163" t="e">
        <f ca="1">IF(豚シート!$G$13="独自地温",豚気温!A262,IF(豚シート!$G$16&gt;=D270,E270*$AD$26+$AE$26,IF(豚気温!$A$4&lt;200,IF($D270&lt;$AF$30,E270*$AD$30+$AE$30,E270*$AD$31+$AE$31),IF($D270&lt;$AF$34,E270*$AD$34+$AE$34,E270*$AD$35+$AE$35))))</f>
        <v>#N/A</v>
      </c>
      <c r="G270" s="41"/>
      <c r="H270" s="10"/>
      <c r="I270" s="3" t="e">
        <f t="shared" ref="I270:I333" ca="1" si="29">EXP($B$3*(E270-25)/(1.987*(273+E270)*298))</f>
        <v>#N/A</v>
      </c>
      <c r="J270" s="3" t="e">
        <f t="shared" ca="1" si="27"/>
        <v>#N/A</v>
      </c>
      <c r="L270" s="4" t="e">
        <f t="shared" ref="L270:L333" ca="1" si="30">EXP($B$4*(E270-25)/(1.987*(273+E270)*298))</f>
        <v>#N/A</v>
      </c>
      <c r="M270" s="3" t="e">
        <f t="shared" ca="1" si="28"/>
        <v>#N/A</v>
      </c>
      <c r="O270" s="2">
        <v>256</v>
      </c>
      <c r="P270" s="16" t="e">
        <f t="shared" ca="1" si="24"/>
        <v>#N/A</v>
      </c>
      <c r="Q270" s="26" t="str">
        <f t="shared" si="25"/>
        <v/>
      </c>
      <c r="R270" s="14" t="e">
        <f t="shared" ca="1" si="26"/>
        <v>#N/A</v>
      </c>
      <c r="S270" s="55" t="e">
        <f ca="1">豚硝化モデル!K270</f>
        <v>#N/A</v>
      </c>
    </row>
    <row r="271" spans="3:19" ht="13.5">
      <c r="C271" s="2">
        <v>257</v>
      </c>
      <c r="D271" s="26" t="str">
        <f>IF(D270&gt;=豚シート!$G$18+30,"",D270+1)</f>
        <v/>
      </c>
      <c r="E271" s="41" t="e">
        <f ca="1">豚気温!A263</f>
        <v>#N/A</v>
      </c>
      <c r="F271" s="163" t="e">
        <f ca="1">IF(豚シート!$G$13="独自地温",豚気温!A263,IF(豚シート!$G$16&gt;=D271,E271*$AD$26+$AE$26,IF(豚気温!$A$4&lt;200,IF($D271&lt;$AF$30,E271*$AD$30+$AE$30,E271*$AD$31+$AE$31),IF($D271&lt;$AF$34,E271*$AD$34+$AE$34,E271*$AD$35+$AE$35))))</f>
        <v>#N/A</v>
      </c>
      <c r="G271" s="41"/>
      <c r="H271" s="10"/>
      <c r="I271" s="3" t="e">
        <f t="shared" ca="1" si="29"/>
        <v>#N/A</v>
      </c>
      <c r="J271" s="3" t="e">
        <f t="shared" ca="1" si="27"/>
        <v>#N/A</v>
      </c>
      <c r="L271" s="4" t="e">
        <f t="shared" ca="1" si="30"/>
        <v>#N/A</v>
      </c>
      <c r="M271" s="3" t="e">
        <f t="shared" ca="1" si="28"/>
        <v>#N/A</v>
      </c>
      <c r="O271" s="2">
        <v>257</v>
      </c>
      <c r="P271" s="16" t="e">
        <f t="shared" ref="P271:P334" ca="1" si="31">$B$5*(1-EXP(-$B$7*J271))+$B$6*(1-EXP(-$B$8*M271))+$P$6</f>
        <v>#N/A</v>
      </c>
      <c r="Q271" s="26" t="str">
        <f t="shared" ref="Q271:Q334" si="32">D271</f>
        <v/>
      </c>
      <c r="R271" s="14" t="e">
        <f t="shared" ref="R271:R334" ca="1" si="33">$H$5/1000*$P271</f>
        <v>#N/A</v>
      </c>
      <c r="S271" s="55" t="e">
        <f ca="1">豚硝化モデル!K271</f>
        <v>#N/A</v>
      </c>
    </row>
    <row r="272" spans="3:19" ht="13.5">
      <c r="C272" s="2">
        <v>258</v>
      </c>
      <c r="D272" s="26" t="str">
        <f>IF(D271&gt;=豚シート!$G$18+30,"",D271+1)</f>
        <v/>
      </c>
      <c r="E272" s="41" t="e">
        <f ca="1">豚気温!A264</f>
        <v>#N/A</v>
      </c>
      <c r="F272" s="163" t="e">
        <f ca="1">IF(豚シート!$G$13="独自地温",豚気温!A264,IF(豚シート!$G$16&gt;=D272,E272*$AD$26+$AE$26,IF(豚気温!$A$4&lt;200,IF($D272&lt;$AF$30,E272*$AD$30+$AE$30,E272*$AD$31+$AE$31),IF($D272&lt;$AF$34,E272*$AD$34+$AE$34,E272*$AD$35+$AE$35))))</f>
        <v>#N/A</v>
      </c>
      <c r="G272" s="41"/>
      <c r="H272" s="10"/>
      <c r="I272" s="3" t="e">
        <f t="shared" ca="1" si="29"/>
        <v>#N/A</v>
      </c>
      <c r="J272" s="3" t="e">
        <f t="shared" ref="J272:J335" ca="1" si="34">J271+I271</f>
        <v>#N/A</v>
      </c>
      <c r="L272" s="4" t="e">
        <f t="shared" ca="1" si="30"/>
        <v>#N/A</v>
      </c>
      <c r="M272" s="3" t="e">
        <f t="shared" ref="M272:M335" ca="1" si="35">M271+L271</f>
        <v>#N/A</v>
      </c>
      <c r="O272" s="2">
        <v>258</v>
      </c>
      <c r="P272" s="16" t="e">
        <f t="shared" ca="1" si="31"/>
        <v>#N/A</v>
      </c>
      <c r="Q272" s="26" t="str">
        <f t="shared" si="32"/>
        <v/>
      </c>
      <c r="R272" s="14" t="e">
        <f t="shared" ca="1" si="33"/>
        <v>#N/A</v>
      </c>
      <c r="S272" s="55" t="e">
        <f ca="1">豚硝化モデル!K272</f>
        <v>#N/A</v>
      </c>
    </row>
    <row r="273" spans="3:19" ht="13.5">
      <c r="C273" s="2">
        <v>259</v>
      </c>
      <c r="D273" s="26" t="str">
        <f>IF(D272&gt;=豚シート!$G$18+30,"",D272+1)</f>
        <v/>
      </c>
      <c r="E273" s="41" t="e">
        <f ca="1">豚気温!A265</f>
        <v>#N/A</v>
      </c>
      <c r="F273" s="163" t="e">
        <f ca="1">IF(豚シート!$G$13="独自地温",豚気温!A265,IF(豚シート!$G$16&gt;=D273,E273*$AD$26+$AE$26,IF(豚気温!$A$4&lt;200,IF($D273&lt;$AF$30,E273*$AD$30+$AE$30,E273*$AD$31+$AE$31),IF($D273&lt;$AF$34,E273*$AD$34+$AE$34,E273*$AD$35+$AE$35))))</f>
        <v>#N/A</v>
      </c>
      <c r="G273" s="41"/>
      <c r="H273" s="10"/>
      <c r="I273" s="3" t="e">
        <f t="shared" ca="1" si="29"/>
        <v>#N/A</v>
      </c>
      <c r="J273" s="3" t="e">
        <f t="shared" ca="1" si="34"/>
        <v>#N/A</v>
      </c>
      <c r="L273" s="4" t="e">
        <f t="shared" ca="1" si="30"/>
        <v>#N/A</v>
      </c>
      <c r="M273" s="3" t="e">
        <f t="shared" ca="1" si="35"/>
        <v>#N/A</v>
      </c>
      <c r="O273" s="2">
        <v>259</v>
      </c>
      <c r="P273" s="16" t="e">
        <f t="shared" ca="1" si="31"/>
        <v>#N/A</v>
      </c>
      <c r="Q273" s="26" t="str">
        <f t="shared" si="32"/>
        <v/>
      </c>
      <c r="R273" s="14" t="e">
        <f t="shared" ca="1" si="33"/>
        <v>#N/A</v>
      </c>
      <c r="S273" s="55" t="e">
        <f ca="1">豚硝化モデル!K273</f>
        <v>#N/A</v>
      </c>
    </row>
    <row r="274" spans="3:19" ht="13.5">
      <c r="C274" s="2">
        <v>260</v>
      </c>
      <c r="D274" s="26" t="str">
        <f>IF(D273&gt;=豚シート!$G$18+30,"",D273+1)</f>
        <v/>
      </c>
      <c r="E274" s="41" t="e">
        <f ca="1">豚気温!A266</f>
        <v>#N/A</v>
      </c>
      <c r="F274" s="163" t="e">
        <f ca="1">IF(豚シート!$G$13="独自地温",豚気温!A266,IF(豚シート!$G$16&gt;=D274,E274*$AD$26+$AE$26,IF(豚気温!$A$4&lt;200,IF($D274&lt;$AF$30,E274*$AD$30+$AE$30,E274*$AD$31+$AE$31),IF($D274&lt;$AF$34,E274*$AD$34+$AE$34,E274*$AD$35+$AE$35))))</f>
        <v>#N/A</v>
      </c>
      <c r="G274" s="41"/>
      <c r="H274" s="10"/>
      <c r="I274" s="3" t="e">
        <f t="shared" ca="1" si="29"/>
        <v>#N/A</v>
      </c>
      <c r="J274" s="3" t="e">
        <f t="shared" ca="1" si="34"/>
        <v>#N/A</v>
      </c>
      <c r="L274" s="4" t="e">
        <f t="shared" ca="1" si="30"/>
        <v>#N/A</v>
      </c>
      <c r="M274" s="3" t="e">
        <f t="shared" ca="1" si="35"/>
        <v>#N/A</v>
      </c>
      <c r="O274" s="2">
        <v>260</v>
      </c>
      <c r="P274" s="16" t="e">
        <f t="shared" ca="1" si="31"/>
        <v>#N/A</v>
      </c>
      <c r="Q274" s="26" t="str">
        <f t="shared" si="32"/>
        <v/>
      </c>
      <c r="R274" s="14" t="e">
        <f t="shared" ca="1" si="33"/>
        <v>#N/A</v>
      </c>
      <c r="S274" s="55" t="e">
        <f ca="1">豚硝化モデル!K274</f>
        <v>#N/A</v>
      </c>
    </row>
    <row r="275" spans="3:19" ht="13.5">
      <c r="C275" s="2">
        <v>261</v>
      </c>
      <c r="D275" s="26" t="str">
        <f>IF(D274&gt;=豚シート!$G$18+30,"",D274+1)</f>
        <v/>
      </c>
      <c r="E275" s="41" t="e">
        <f ca="1">豚気温!A267</f>
        <v>#N/A</v>
      </c>
      <c r="F275" s="163" t="e">
        <f ca="1">IF(豚シート!$G$13="独自地温",豚気温!A267,IF(豚シート!$G$16&gt;=D275,E275*$AD$26+$AE$26,IF(豚気温!$A$4&lt;200,IF($D275&lt;$AF$30,E275*$AD$30+$AE$30,E275*$AD$31+$AE$31),IF($D275&lt;$AF$34,E275*$AD$34+$AE$34,E275*$AD$35+$AE$35))))</f>
        <v>#N/A</v>
      </c>
      <c r="G275" s="41"/>
      <c r="H275" s="10"/>
      <c r="I275" s="3" t="e">
        <f t="shared" ca="1" si="29"/>
        <v>#N/A</v>
      </c>
      <c r="J275" s="3" t="e">
        <f t="shared" ca="1" si="34"/>
        <v>#N/A</v>
      </c>
      <c r="L275" s="4" t="e">
        <f t="shared" ca="1" si="30"/>
        <v>#N/A</v>
      </c>
      <c r="M275" s="3" t="e">
        <f t="shared" ca="1" si="35"/>
        <v>#N/A</v>
      </c>
      <c r="O275" s="2">
        <v>261</v>
      </c>
      <c r="P275" s="16" t="e">
        <f t="shared" ca="1" si="31"/>
        <v>#N/A</v>
      </c>
      <c r="Q275" s="26" t="str">
        <f t="shared" si="32"/>
        <v/>
      </c>
      <c r="R275" s="14" t="e">
        <f t="shared" ca="1" si="33"/>
        <v>#N/A</v>
      </c>
      <c r="S275" s="55" t="e">
        <f ca="1">豚硝化モデル!K275</f>
        <v>#N/A</v>
      </c>
    </row>
    <row r="276" spans="3:19" ht="13.5">
      <c r="C276" s="2">
        <v>262</v>
      </c>
      <c r="D276" s="26" t="str">
        <f>IF(D275&gt;=豚シート!$G$18+30,"",D275+1)</f>
        <v/>
      </c>
      <c r="E276" s="41" t="e">
        <f ca="1">豚気温!A268</f>
        <v>#N/A</v>
      </c>
      <c r="F276" s="163" t="e">
        <f ca="1">IF(豚シート!$G$13="独自地温",豚気温!A268,IF(豚シート!$G$16&gt;=D276,E276*$AD$26+$AE$26,IF(豚気温!$A$4&lt;200,IF($D276&lt;$AF$30,E276*$AD$30+$AE$30,E276*$AD$31+$AE$31),IF($D276&lt;$AF$34,E276*$AD$34+$AE$34,E276*$AD$35+$AE$35))))</f>
        <v>#N/A</v>
      </c>
      <c r="G276" s="41"/>
      <c r="H276" s="10"/>
      <c r="I276" s="3" t="e">
        <f t="shared" ca="1" si="29"/>
        <v>#N/A</v>
      </c>
      <c r="J276" s="3" t="e">
        <f t="shared" ca="1" si="34"/>
        <v>#N/A</v>
      </c>
      <c r="L276" s="4" t="e">
        <f t="shared" ca="1" si="30"/>
        <v>#N/A</v>
      </c>
      <c r="M276" s="3" t="e">
        <f t="shared" ca="1" si="35"/>
        <v>#N/A</v>
      </c>
      <c r="O276" s="2">
        <v>262</v>
      </c>
      <c r="P276" s="16" t="e">
        <f t="shared" ca="1" si="31"/>
        <v>#N/A</v>
      </c>
      <c r="Q276" s="26" t="str">
        <f t="shared" si="32"/>
        <v/>
      </c>
      <c r="R276" s="14" t="e">
        <f t="shared" ca="1" si="33"/>
        <v>#N/A</v>
      </c>
      <c r="S276" s="55" t="e">
        <f ca="1">豚硝化モデル!K276</f>
        <v>#N/A</v>
      </c>
    </row>
    <row r="277" spans="3:19" ht="13.5">
      <c r="C277" s="2">
        <v>263</v>
      </c>
      <c r="D277" s="26" t="str">
        <f>IF(D276&gt;=豚シート!$G$18+30,"",D276+1)</f>
        <v/>
      </c>
      <c r="E277" s="41" t="e">
        <f ca="1">豚気温!A269</f>
        <v>#N/A</v>
      </c>
      <c r="F277" s="163" t="e">
        <f ca="1">IF(豚シート!$G$13="独自地温",豚気温!A269,IF(豚シート!$G$16&gt;=D277,E277*$AD$26+$AE$26,IF(豚気温!$A$4&lt;200,IF($D277&lt;$AF$30,E277*$AD$30+$AE$30,E277*$AD$31+$AE$31),IF($D277&lt;$AF$34,E277*$AD$34+$AE$34,E277*$AD$35+$AE$35))))</f>
        <v>#N/A</v>
      </c>
      <c r="G277" s="41"/>
      <c r="H277" s="10"/>
      <c r="I277" s="3" t="e">
        <f t="shared" ca="1" si="29"/>
        <v>#N/A</v>
      </c>
      <c r="J277" s="3" t="e">
        <f t="shared" ca="1" si="34"/>
        <v>#N/A</v>
      </c>
      <c r="L277" s="4" t="e">
        <f t="shared" ca="1" si="30"/>
        <v>#N/A</v>
      </c>
      <c r="M277" s="3" t="e">
        <f t="shared" ca="1" si="35"/>
        <v>#N/A</v>
      </c>
      <c r="O277" s="2">
        <v>263</v>
      </c>
      <c r="P277" s="16" t="e">
        <f t="shared" ca="1" si="31"/>
        <v>#N/A</v>
      </c>
      <c r="Q277" s="26" t="str">
        <f t="shared" si="32"/>
        <v/>
      </c>
      <c r="R277" s="14" t="e">
        <f t="shared" ca="1" si="33"/>
        <v>#N/A</v>
      </c>
      <c r="S277" s="55" t="e">
        <f ca="1">豚硝化モデル!K277</f>
        <v>#N/A</v>
      </c>
    </row>
    <row r="278" spans="3:19" ht="13.5">
      <c r="C278" s="2">
        <v>264</v>
      </c>
      <c r="D278" s="26" t="str">
        <f>IF(D277&gt;=豚シート!$G$18+30,"",D277+1)</f>
        <v/>
      </c>
      <c r="E278" s="41" t="e">
        <f ca="1">豚気温!A270</f>
        <v>#N/A</v>
      </c>
      <c r="F278" s="163" t="e">
        <f ca="1">IF(豚シート!$G$13="独自地温",豚気温!A270,IF(豚シート!$G$16&gt;=D278,E278*$AD$26+$AE$26,IF(豚気温!$A$4&lt;200,IF($D278&lt;$AF$30,E278*$AD$30+$AE$30,E278*$AD$31+$AE$31),IF($D278&lt;$AF$34,E278*$AD$34+$AE$34,E278*$AD$35+$AE$35))))</f>
        <v>#N/A</v>
      </c>
      <c r="G278" s="41"/>
      <c r="H278" s="10"/>
      <c r="I278" s="3" t="e">
        <f t="shared" ca="1" si="29"/>
        <v>#N/A</v>
      </c>
      <c r="J278" s="3" t="e">
        <f t="shared" ca="1" si="34"/>
        <v>#N/A</v>
      </c>
      <c r="L278" s="4" t="e">
        <f t="shared" ca="1" si="30"/>
        <v>#N/A</v>
      </c>
      <c r="M278" s="3" t="e">
        <f t="shared" ca="1" si="35"/>
        <v>#N/A</v>
      </c>
      <c r="O278" s="2">
        <v>264</v>
      </c>
      <c r="P278" s="16" t="e">
        <f t="shared" ca="1" si="31"/>
        <v>#N/A</v>
      </c>
      <c r="Q278" s="26" t="str">
        <f t="shared" si="32"/>
        <v/>
      </c>
      <c r="R278" s="14" t="e">
        <f t="shared" ca="1" si="33"/>
        <v>#N/A</v>
      </c>
      <c r="S278" s="55" t="e">
        <f ca="1">豚硝化モデル!K278</f>
        <v>#N/A</v>
      </c>
    </row>
    <row r="279" spans="3:19" ht="13.5">
      <c r="C279" s="2">
        <v>265</v>
      </c>
      <c r="D279" s="26" t="str">
        <f>IF(D278&gt;=豚シート!$G$18+30,"",D278+1)</f>
        <v/>
      </c>
      <c r="E279" s="41" t="e">
        <f ca="1">豚気温!A271</f>
        <v>#N/A</v>
      </c>
      <c r="F279" s="163" t="e">
        <f ca="1">IF(豚シート!$G$13="独自地温",豚気温!A271,IF(豚シート!$G$16&gt;=D279,E279*$AD$26+$AE$26,IF(豚気温!$A$4&lt;200,IF($D279&lt;$AF$30,E279*$AD$30+$AE$30,E279*$AD$31+$AE$31),IF($D279&lt;$AF$34,E279*$AD$34+$AE$34,E279*$AD$35+$AE$35))))</f>
        <v>#N/A</v>
      </c>
      <c r="G279" s="41"/>
      <c r="H279" s="10"/>
      <c r="I279" s="3" t="e">
        <f t="shared" ca="1" si="29"/>
        <v>#N/A</v>
      </c>
      <c r="J279" s="3" t="e">
        <f t="shared" ca="1" si="34"/>
        <v>#N/A</v>
      </c>
      <c r="L279" s="4" t="e">
        <f t="shared" ca="1" si="30"/>
        <v>#N/A</v>
      </c>
      <c r="M279" s="3" t="e">
        <f t="shared" ca="1" si="35"/>
        <v>#N/A</v>
      </c>
      <c r="O279" s="2">
        <v>265</v>
      </c>
      <c r="P279" s="16" t="e">
        <f t="shared" ca="1" si="31"/>
        <v>#N/A</v>
      </c>
      <c r="Q279" s="26" t="str">
        <f t="shared" si="32"/>
        <v/>
      </c>
      <c r="R279" s="14" t="e">
        <f t="shared" ca="1" si="33"/>
        <v>#N/A</v>
      </c>
      <c r="S279" s="55" t="e">
        <f ca="1">豚硝化モデル!K279</f>
        <v>#N/A</v>
      </c>
    </row>
    <row r="280" spans="3:19" ht="13.5">
      <c r="C280" s="2">
        <v>266</v>
      </c>
      <c r="D280" s="26" t="str">
        <f>IF(D279&gt;=豚シート!$G$18+30,"",D279+1)</f>
        <v/>
      </c>
      <c r="E280" s="41" t="e">
        <f ca="1">豚気温!A272</f>
        <v>#N/A</v>
      </c>
      <c r="F280" s="163" t="e">
        <f ca="1">IF(豚シート!$G$13="独自地温",豚気温!A272,IF(豚シート!$G$16&gt;=D280,E280*$AD$26+$AE$26,IF(豚気温!$A$4&lt;200,IF($D280&lt;$AF$30,E280*$AD$30+$AE$30,E280*$AD$31+$AE$31),IF($D280&lt;$AF$34,E280*$AD$34+$AE$34,E280*$AD$35+$AE$35))))</f>
        <v>#N/A</v>
      </c>
      <c r="G280" s="41"/>
      <c r="H280" s="10"/>
      <c r="I280" s="3" t="e">
        <f t="shared" ca="1" si="29"/>
        <v>#N/A</v>
      </c>
      <c r="J280" s="3" t="e">
        <f t="shared" ca="1" si="34"/>
        <v>#N/A</v>
      </c>
      <c r="L280" s="4" t="e">
        <f t="shared" ca="1" si="30"/>
        <v>#N/A</v>
      </c>
      <c r="M280" s="3" t="e">
        <f t="shared" ca="1" si="35"/>
        <v>#N/A</v>
      </c>
      <c r="O280" s="2">
        <v>266</v>
      </c>
      <c r="P280" s="16" t="e">
        <f t="shared" ca="1" si="31"/>
        <v>#N/A</v>
      </c>
      <c r="Q280" s="26" t="str">
        <f t="shared" si="32"/>
        <v/>
      </c>
      <c r="R280" s="14" t="e">
        <f t="shared" ca="1" si="33"/>
        <v>#N/A</v>
      </c>
      <c r="S280" s="55" t="e">
        <f ca="1">豚硝化モデル!K280</f>
        <v>#N/A</v>
      </c>
    </row>
    <row r="281" spans="3:19" ht="13.5">
      <c r="C281" s="2">
        <v>267</v>
      </c>
      <c r="D281" s="26" t="str">
        <f>IF(D280&gt;=豚シート!$G$18+30,"",D280+1)</f>
        <v/>
      </c>
      <c r="E281" s="41" t="e">
        <f ca="1">豚気温!A273</f>
        <v>#N/A</v>
      </c>
      <c r="F281" s="163" t="e">
        <f ca="1">IF(豚シート!$G$13="独自地温",豚気温!A273,IF(豚シート!$G$16&gt;=D281,E281*$AD$26+$AE$26,IF(豚気温!$A$4&lt;200,IF($D281&lt;$AF$30,E281*$AD$30+$AE$30,E281*$AD$31+$AE$31),IF($D281&lt;$AF$34,E281*$AD$34+$AE$34,E281*$AD$35+$AE$35))))</f>
        <v>#N/A</v>
      </c>
      <c r="G281" s="41"/>
      <c r="H281" s="10"/>
      <c r="I281" s="3" t="e">
        <f t="shared" ca="1" si="29"/>
        <v>#N/A</v>
      </c>
      <c r="J281" s="3" t="e">
        <f t="shared" ca="1" si="34"/>
        <v>#N/A</v>
      </c>
      <c r="L281" s="4" t="e">
        <f t="shared" ca="1" si="30"/>
        <v>#N/A</v>
      </c>
      <c r="M281" s="3" t="e">
        <f t="shared" ca="1" si="35"/>
        <v>#N/A</v>
      </c>
      <c r="O281" s="2">
        <v>267</v>
      </c>
      <c r="P281" s="16" t="e">
        <f t="shared" ca="1" si="31"/>
        <v>#N/A</v>
      </c>
      <c r="Q281" s="26" t="str">
        <f t="shared" si="32"/>
        <v/>
      </c>
      <c r="R281" s="14" t="e">
        <f t="shared" ca="1" si="33"/>
        <v>#N/A</v>
      </c>
      <c r="S281" s="55" t="e">
        <f ca="1">豚硝化モデル!K281</f>
        <v>#N/A</v>
      </c>
    </row>
    <row r="282" spans="3:19" ht="13.5">
      <c r="C282" s="2">
        <v>268</v>
      </c>
      <c r="D282" s="26" t="str">
        <f>IF(D281&gt;=豚シート!$G$18+30,"",D281+1)</f>
        <v/>
      </c>
      <c r="E282" s="41" t="e">
        <f ca="1">豚気温!A274</f>
        <v>#N/A</v>
      </c>
      <c r="F282" s="163" t="e">
        <f ca="1">IF(豚シート!$G$13="独自地温",豚気温!A274,IF(豚シート!$G$16&gt;=D282,E282*$AD$26+$AE$26,IF(豚気温!$A$4&lt;200,IF($D282&lt;$AF$30,E282*$AD$30+$AE$30,E282*$AD$31+$AE$31),IF($D282&lt;$AF$34,E282*$AD$34+$AE$34,E282*$AD$35+$AE$35))))</f>
        <v>#N/A</v>
      </c>
      <c r="G282" s="41"/>
      <c r="H282" s="10"/>
      <c r="I282" s="3" t="e">
        <f t="shared" ca="1" si="29"/>
        <v>#N/A</v>
      </c>
      <c r="J282" s="3" t="e">
        <f t="shared" ca="1" si="34"/>
        <v>#N/A</v>
      </c>
      <c r="L282" s="4" t="e">
        <f t="shared" ca="1" si="30"/>
        <v>#N/A</v>
      </c>
      <c r="M282" s="3" t="e">
        <f t="shared" ca="1" si="35"/>
        <v>#N/A</v>
      </c>
      <c r="O282" s="2">
        <v>268</v>
      </c>
      <c r="P282" s="16" t="e">
        <f t="shared" ca="1" si="31"/>
        <v>#N/A</v>
      </c>
      <c r="Q282" s="26" t="str">
        <f t="shared" si="32"/>
        <v/>
      </c>
      <c r="R282" s="14" t="e">
        <f t="shared" ca="1" si="33"/>
        <v>#N/A</v>
      </c>
      <c r="S282" s="55" t="e">
        <f ca="1">豚硝化モデル!K282</f>
        <v>#N/A</v>
      </c>
    </row>
    <row r="283" spans="3:19" ht="13.5">
      <c r="C283" s="2">
        <v>269</v>
      </c>
      <c r="D283" s="26" t="str">
        <f>IF(D282&gt;=豚シート!$G$18+30,"",D282+1)</f>
        <v/>
      </c>
      <c r="E283" s="41" t="e">
        <f ca="1">豚気温!A275</f>
        <v>#N/A</v>
      </c>
      <c r="F283" s="163" t="e">
        <f ca="1">IF(豚シート!$G$13="独自地温",豚気温!A275,IF(豚シート!$G$16&gt;=D283,E283*$AD$26+$AE$26,IF(豚気温!$A$4&lt;200,IF($D283&lt;$AF$30,E283*$AD$30+$AE$30,E283*$AD$31+$AE$31),IF($D283&lt;$AF$34,E283*$AD$34+$AE$34,E283*$AD$35+$AE$35))))</f>
        <v>#N/A</v>
      </c>
      <c r="G283" s="41"/>
      <c r="H283" s="10"/>
      <c r="I283" s="3" t="e">
        <f t="shared" ca="1" si="29"/>
        <v>#N/A</v>
      </c>
      <c r="J283" s="3" t="e">
        <f t="shared" ca="1" si="34"/>
        <v>#N/A</v>
      </c>
      <c r="L283" s="4" t="e">
        <f t="shared" ca="1" si="30"/>
        <v>#N/A</v>
      </c>
      <c r="M283" s="3" t="e">
        <f t="shared" ca="1" si="35"/>
        <v>#N/A</v>
      </c>
      <c r="O283" s="2">
        <v>269</v>
      </c>
      <c r="P283" s="16" t="e">
        <f t="shared" ca="1" si="31"/>
        <v>#N/A</v>
      </c>
      <c r="Q283" s="26" t="str">
        <f t="shared" si="32"/>
        <v/>
      </c>
      <c r="R283" s="14" t="e">
        <f t="shared" ca="1" si="33"/>
        <v>#N/A</v>
      </c>
      <c r="S283" s="55" t="e">
        <f ca="1">豚硝化モデル!K283</f>
        <v>#N/A</v>
      </c>
    </row>
    <row r="284" spans="3:19" ht="13.5">
      <c r="C284" s="2">
        <v>270</v>
      </c>
      <c r="D284" s="26" t="str">
        <f>IF(D283&gt;=豚シート!$G$18+30,"",D283+1)</f>
        <v/>
      </c>
      <c r="E284" s="41" t="e">
        <f ca="1">豚気温!A276</f>
        <v>#N/A</v>
      </c>
      <c r="F284" s="163" t="e">
        <f ca="1">IF(豚シート!$G$13="独自地温",豚気温!A276,IF(豚シート!$G$16&gt;=D284,E284*$AD$26+$AE$26,IF(豚気温!$A$4&lt;200,IF($D284&lt;$AF$30,E284*$AD$30+$AE$30,E284*$AD$31+$AE$31),IF($D284&lt;$AF$34,E284*$AD$34+$AE$34,E284*$AD$35+$AE$35))))</f>
        <v>#N/A</v>
      </c>
      <c r="G284" s="41"/>
      <c r="H284" s="10"/>
      <c r="I284" s="3" t="e">
        <f t="shared" ca="1" si="29"/>
        <v>#N/A</v>
      </c>
      <c r="J284" s="3" t="e">
        <f t="shared" ca="1" si="34"/>
        <v>#N/A</v>
      </c>
      <c r="L284" s="4" t="e">
        <f t="shared" ca="1" si="30"/>
        <v>#N/A</v>
      </c>
      <c r="M284" s="3" t="e">
        <f t="shared" ca="1" si="35"/>
        <v>#N/A</v>
      </c>
      <c r="O284" s="2">
        <v>270</v>
      </c>
      <c r="P284" s="16" t="e">
        <f t="shared" ca="1" si="31"/>
        <v>#N/A</v>
      </c>
      <c r="Q284" s="26" t="str">
        <f t="shared" si="32"/>
        <v/>
      </c>
      <c r="R284" s="14" t="e">
        <f t="shared" ca="1" si="33"/>
        <v>#N/A</v>
      </c>
      <c r="S284" s="55" t="e">
        <f ca="1">豚硝化モデル!K284</f>
        <v>#N/A</v>
      </c>
    </row>
    <row r="285" spans="3:19" ht="13.5">
      <c r="C285" s="2">
        <v>271</v>
      </c>
      <c r="D285" s="26" t="str">
        <f>IF(D284&gt;=豚シート!$G$18+30,"",D284+1)</f>
        <v/>
      </c>
      <c r="E285" s="41" t="e">
        <f ca="1">豚気温!A277</f>
        <v>#N/A</v>
      </c>
      <c r="F285" s="163" t="e">
        <f ca="1">IF(豚シート!$G$13="独自地温",豚気温!A277,IF(豚シート!$G$16&gt;=D285,E285*$AD$26+$AE$26,IF(豚気温!$A$4&lt;200,IF($D285&lt;$AF$30,E285*$AD$30+$AE$30,E285*$AD$31+$AE$31),IF($D285&lt;$AF$34,E285*$AD$34+$AE$34,E285*$AD$35+$AE$35))))</f>
        <v>#N/A</v>
      </c>
      <c r="G285" s="41"/>
      <c r="H285" s="10"/>
      <c r="I285" s="3" t="e">
        <f t="shared" ca="1" si="29"/>
        <v>#N/A</v>
      </c>
      <c r="J285" s="3" t="e">
        <f t="shared" ca="1" si="34"/>
        <v>#N/A</v>
      </c>
      <c r="L285" s="4" t="e">
        <f t="shared" ca="1" si="30"/>
        <v>#N/A</v>
      </c>
      <c r="M285" s="3" t="e">
        <f t="shared" ca="1" si="35"/>
        <v>#N/A</v>
      </c>
      <c r="O285" s="2">
        <v>271</v>
      </c>
      <c r="P285" s="16" t="e">
        <f t="shared" ca="1" si="31"/>
        <v>#N/A</v>
      </c>
      <c r="Q285" s="26" t="str">
        <f t="shared" si="32"/>
        <v/>
      </c>
      <c r="R285" s="14" t="e">
        <f t="shared" ca="1" si="33"/>
        <v>#N/A</v>
      </c>
      <c r="S285" s="55" t="e">
        <f ca="1">豚硝化モデル!K285</f>
        <v>#N/A</v>
      </c>
    </row>
    <row r="286" spans="3:19" ht="13.5">
      <c r="C286" s="2">
        <v>272</v>
      </c>
      <c r="D286" s="26" t="str">
        <f>IF(D285&gt;=豚シート!$G$18+30,"",D285+1)</f>
        <v/>
      </c>
      <c r="E286" s="41" t="e">
        <f ca="1">豚気温!A278</f>
        <v>#N/A</v>
      </c>
      <c r="F286" s="163" t="e">
        <f ca="1">IF(豚シート!$G$13="独自地温",豚気温!A278,IF(豚シート!$G$16&gt;=D286,E286*$AD$26+$AE$26,IF(豚気温!$A$4&lt;200,IF($D286&lt;$AF$30,E286*$AD$30+$AE$30,E286*$AD$31+$AE$31),IF($D286&lt;$AF$34,E286*$AD$34+$AE$34,E286*$AD$35+$AE$35))))</f>
        <v>#N/A</v>
      </c>
      <c r="G286" s="41"/>
      <c r="H286" s="10"/>
      <c r="I286" s="3" t="e">
        <f t="shared" ca="1" si="29"/>
        <v>#N/A</v>
      </c>
      <c r="J286" s="3" t="e">
        <f t="shared" ca="1" si="34"/>
        <v>#N/A</v>
      </c>
      <c r="L286" s="4" t="e">
        <f t="shared" ca="1" si="30"/>
        <v>#N/A</v>
      </c>
      <c r="M286" s="3" t="e">
        <f t="shared" ca="1" si="35"/>
        <v>#N/A</v>
      </c>
      <c r="O286" s="2">
        <v>272</v>
      </c>
      <c r="P286" s="16" t="e">
        <f t="shared" ca="1" si="31"/>
        <v>#N/A</v>
      </c>
      <c r="Q286" s="26" t="str">
        <f t="shared" si="32"/>
        <v/>
      </c>
      <c r="R286" s="14" t="e">
        <f t="shared" ca="1" si="33"/>
        <v>#N/A</v>
      </c>
      <c r="S286" s="55" t="e">
        <f ca="1">豚硝化モデル!K286</f>
        <v>#N/A</v>
      </c>
    </row>
    <row r="287" spans="3:19" ht="13.5">
      <c r="C287" s="2">
        <v>273</v>
      </c>
      <c r="D287" s="26" t="str">
        <f>IF(D286&gt;=豚シート!$G$18+30,"",D286+1)</f>
        <v/>
      </c>
      <c r="E287" s="41" t="e">
        <f ca="1">豚気温!A279</f>
        <v>#N/A</v>
      </c>
      <c r="F287" s="163" t="e">
        <f ca="1">IF(豚シート!$G$13="独自地温",豚気温!A279,IF(豚シート!$G$16&gt;=D287,E287*$AD$26+$AE$26,IF(豚気温!$A$4&lt;200,IF($D287&lt;$AF$30,E287*$AD$30+$AE$30,E287*$AD$31+$AE$31),IF($D287&lt;$AF$34,E287*$AD$34+$AE$34,E287*$AD$35+$AE$35))))</f>
        <v>#N/A</v>
      </c>
      <c r="G287" s="41"/>
      <c r="H287" s="10"/>
      <c r="I287" s="3" t="e">
        <f t="shared" ca="1" si="29"/>
        <v>#N/A</v>
      </c>
      <c r="J287" s="3" t="e">
        <f t="shared" ca="1" si="34"/>
        <v>#N/A</v>
      </c>
      <c r="L287" s="4" t="e">
        <f t="shared" ca="1" si="30"/>
        <v>#N/A</v>
      </c>
      <c r="M287" s="3" t="e">
        <f t="shared" ca="1" si="35"/>
        <v>#N/A</v>
      </c>
      <c r="O287" s="2">
        <v>273</v>
      </c>
      <c r="P287" s="16" t="e">
        <f t="shared" ca="1" si="31"/>
        <v>#N/A</v>
      </c>
      <c r="Q287" s="26" t="str">
        <f t="shared" si="32"/>
        <v/>
      </c>
      <c r="R287" s="14" t="e">
        <f t="shared" ca="1" si="33"/>
        <v>#N/A</v>
      </c>
      <c r="S287" s="55" t="e">
        <f ca="1">豚硝化モデル!K287</f>
        <v>#N/A</v>
      </c>
    </row>
    <row r="288" spans="3:19" ht="13.5">
      <c r="C288" s="2">
        <v>274</v>
      </c>
      <c r="D288" s="26" t="str">
        <f>IF(D287&gt;=豚シート!$G$18+30,"",D287+1)</f>
        <v/>
      </c>
      <c r="E288" s="41" t="e">
        <f ca="1">豚気温!A280</f>
        <v>#N/A</v>
      </c>
      <c r="F288" s="163" t="e">
        <f ca="1">IF(豚シート!$G$13="独自地温",豚気温!A280,IF(豚シート!$G$16&gt;=D288,E288*$AD$26+$AE$26,IF(豚気温!$A$4&lt;200,IF($D288&lt;$AF$30,E288*$AD$30+$AE$30,E288*$AD$31+$AE$31),IF($D288&lt;$AF$34,E288*$AD$34+$AE$34,E288*$AD$35+$AE$35))))</f>
        <v>#N/A</v>
      </c>
      <c r="G288" s="41"/>
      <c r="I288" s="3" t="e">
        <f t="shared" ca="1" si="29"/>
        <v>#N/A</v>
      </c>
      <c r="J288" s="3" t="e">
        <f t="shared" ca="1" si="34"/>
        <v>#N/A</v>
      </c>
      <c r="L288" s="4" t="e">
        <f t="shared" ca="1" si="30"/>
        <v>#N/A</v>
      </c>
      <c r="M288" s="3" t="e">
        <f t="shared" ca="1" si="35"/>
        <v>#N/A</v>
      </c>
      <c r="O288" s="2">
        <v>274</v>
      </c>
      <c r="P288" s="16" t="e">
        <f t="shared" ca="1" si="31"/>
        <v>#N/A</v>
      </c>
      <c r="Q288" s="26" t="str">
        <f t="shared" si="32"/>
        <v/>
      </c>
      <c r="R288" s="14" t="e">
        <f t="shared" ca="1" si="33"/>
        <v>#N/A</v>
      </c>
      <c r="S288" s="55" t="e">
        <f ca="1">豚硝化モデル!K288</f>
        <v>#N/A</v>
      </c>
    </row>
    <row r="289" spans="3:19" ht="13.5">
      <c r="C289" s="2">
        <v>275</v>
      </c>
      <c r="D289" s="26" t="str">
        <f>IF(D288&gt;=豚シート!$G$18+30,"",D288+1)</f>
        <v/>
      </c>
      <c r="E289" s="41" t="e">
        <f ca="1">豚気温!A281</f>
        <v>#N/A</v>
      </c>
      <c r="F289" s="163" t="e">
        <f ca="1">IF(豚シート!$G$13="独自地温",豚気温!A281,IF(豚シート!$G$16&gt;=D289,E289*$AD$26+$AE$26,IF(豚気温!$A$4&lt;200,IF($D289&lt;$AF$30,E289*$AD$30+$AE$30,E289*$AD$31+$AE$31),IF($D289&lt;$AF$34,E289*$AD$34+$AE$34,E289*$AD$35+$AE$35))))</f>
        <v>#N/A</v>
      </c>
      <c r="G289" s="41"/>
      <c r="I289" s="3" t="e">
        <f t="shared" ca="1" si="29"/>
        <v>#N/A</v>
      </c>
      <c r="J289" s="3" t="e">
        <f t="shared" ca="1" si="34"/>
        <v>#N/A</v>
      </c>
      <c r="L289" s="4" t="e">
        <f t="shared" ca="1" si="30"/>
        <v>#N/A</v>
      </c>
      <c r="M289" s="3" t="e">
        <f t="shared" ca="1" si="35"/>
        <v>#N/A</v>
      </c>
      <c r="O289" s="2">
        <v>275</v>
      </c>
      <c r="P289" s="16" t="e">
        <f t="shared" ca="1" si="31"/>
        <v>#N/A</v>
      </c>
      <c r="Q289" s="26" t="str">
        <f t="shared" si="32"/>
        <v/>
      </c>
      <c r="R289" s="14" t="e">
        <f t="shared" ca="1" si="33"/>
        <v>#N/A</v>
      </c>
      <c r="S289" s="55" t="e">
        <f ca="1">豚硝化モデル!K289</f>
        <v>#N/A</v>
      </c>
    </row>
    <row r="290" spans="3:19" ht="13.5">
      <c r="C290" s="2">
        <v>276</v>
      </c>
      <c r="D290" s="26" t="str">
        <f>IF(D289&gt;=豚シート!$G$18+30,"",D289+1)</f>
        <v/>
      </c>
      <c r="E290" s="41" t="e">
        <f ca="1">豚気温!A282</f>
        <v>#N/A</v>
      </c>
      <c r="F290" s="163" t="e">
        <f ca="1">IF(豚シート!$G$13="独自地温",豚気温!A282,IF(豚シート!$G$16&gt;=D290,E290*$AD$26+$AE$26,IF(豚気温!$A$4&lt;200,IF($D290&lt;$AF$30,E290*$AD$30+$AE$30,E290*$AD$31+$AE$31),IF($D290&lt;$AF$34,E290*$AD$34+$AE$34,E290*$AD$35+$AE$35))))</f>
        <v>#N/A</v>
      </c>
      <c r="G290" s="41"/>
      <c r="I290" s="3" t="e">
        <f t="shared" ca="1" si="29"/>
        <v>#N/A</v>
      </c>
      <c r="J290" s="3" t="e">
        <f t="shared" ca="1" si="34"/>
        <v>#N/A</v>
      </c>
      <c r="L290" s="4" t="e">
        <f t="shared" ca="1" si="30"/>
        <v>#N/A</v>
      </c>
      <c r="M290" s="3" t="e">
        <f t="shared" ca="1" si="35"/>
        <v>#N/A</v>
      </c>
      <c r="O290" s="2">
        <v>276</v>
      </c>
      <c r="P290" s="16" t="e">
        <f t="shared" ca="1" si="31"/>
        <v>#N/A</v>
      </c>
      <c r="Q290" s="26" t="str">
        <f t="shared" si="32"/>
        <v/>
      </c>
      <c r="R290" s="14" t="e">
        <f t="shared" ca="1" si="33"/>
        <v>#N/A</v>
      </c>
      <c r="S290" s="55" t="e">
        <f ca="1">豚硝化モデル!K290</f>
        <v>#N/A</v>
      </c>
    </row>
    <row r="291" spans="3:19" ht="13.5">
      <c r="C291" s="2">
        <v>277</v>
      </c>
      <c r="D291" s="26" t="str">
        <f>IF(D290&gt;=豚シート!$G$18+30,"",D290+1)</f>
        <v/>
      </c>
      <c r="E291" s="41" t="e">
        <f ca="1">豚気温!A283</f>
        <v>#N/A</v>
      </c>
      <c r="F291" s="163" t="e">
        <f ca="1">IF(豚シート!$G$13="独自地温",豚気温!A283,IF(豚シート!$G$16&gt;=D291,E291*$AD$26+$AE$26,IF(豚気温!$A$4&lt;200,IF($D291&lt;$AF$30,E291*$AD$30+$AE$30,E291*$AD$31+$AE$31),IF($D291&lt;$AF$34,E291*$AD$34+$AE$34,E291*$AD$35+$AE$35))))</f>
        <v>#N/A</v>
      </c>
      <c r="G291" s="41"/>
      <c r="I291" s="3" t="e">
        <f t="shared" ca="1" si="29"/>
        <v>#N/A</v>
      </c>
      <c r="J291" s="3" t="e">
        <f t="shared" ca="1" si="34"/>
        <v>#N/A</v>
      </c>
      <c r="L291" s="4" t="e">
        <f t="shared" ca="1" si="30"/>
        <v>#N/A</v>
      </c>
      <c r="M291" s="3" t="e">
        <f t="shared" ca="1" si="35"/>
        <v>#N/A</v>
      </c>
      <c r="O291" s="2">
        <v>277</v>
      </c>
      <c r="P291" s="16" t="e">
        <f t="shared" ca="1" si="31"/>
        <v>#N/A</v>
      </c>
      <c r="Q291" s="26" t="str">
        <f t="shared" si="32"/>
        <v/>
      </c>
      <c r="R291" s="14" t="e">
        <f t="shared" ca="1" si="33"/>
        <v>#N/A</v>
      </c>
      <c r="S291" s="55" t="e">
        <f ca="1">豚硝化モデル!K291</f>
        <v>#N/A</v>
      </c>
    </row>
    <row r="292" spans="3:19" ht="13.5">
      <c r="C292" s="2">
        <v>278</v>
      </c>
      <c r="D292" s="26" t="str">
        <f>IF(D291&gt;=豚シート!$G$18+30,"",D291+1)</f>
        <v/>
      </c>
      <c r="E292" s="41" t="e">
        <f ca="1">豚気温!A284</f>
        <v>#N/A</v>
      </c>
      <c r="F292" s="163" t="e">
        <f ca="1">IF(豚シート!$G$13="独自地温",豚気温!A284,IF(豚シート!$G$16&gt;=D292,E292*$AD$26+$AE$26,IF(豚気温!$A$4&lt;200,IF($D292&lt;$AF$30,E292*$AD$30+$AE$30,E292*$AD$31+$AE$31),IF($D292&lt;$AF$34,E292*$AD$34+$AE$34,E292*$AD$35+$AE$35))))</f>
        <v>#N/A</v>
      </c>
      <c r="G292" s="41"/>
      <c r="I292" s="3" t="e">
        <f t="shared" ca="1" si="29"/>
        <v>#N/A</v>
      </c>
      <c r="J292" s="3" t="e">
        <f t="shared" ca="1" si="34"/>
        <v>#N/A</v>
      </c>
      <c r="L292" s="4" t="e">
        <f t="shared" ca="1" si="30"/>
        <v>#N/A</v>
      </c>
      <c r="M292" s="3" t="e">
        <f t="shared" ca="1" si="35"/>
        <v>#N/A</v>
      </c>
      <c r="O292" s="2">
        <v>278</v>
      </c>
      <c r="P292" s="16" t="e">
        <f t="shared" ca="1" si="31"/>
        <v>#N/A</v>
      </c>
      <c r="Q292" s="26" t="str">
        <f t="shared" si="32"/>
        <v/>
      </c>
      <c r="R292" s="14" t="e">
        <f t="shared" ca="1" si="33"/>
        <v>#N/A</v>
      </c>
      <c r="S292" s="55" t="e">
        <f ca="1">豚硝化モデル!K292</f>
        <v>#N/A</v>
      </c>
    </row>
    <row r="293" spans="3:19" ht="13.5">
      <c r="C293" s="2">
        <v>279</v>
      </c>
      <c r="D293" s="26" t="str">
        <f>IF(D292&gt;=豚シート!$G$18+30,"",D292+1)</f>
        <v/>
      </c>
      <c r="E293" s="41" t="e">
        <f ca="1">豚気温!A285</f>
        <v>#N/A</v>
      </c>
      <c r="F293" s="163" t="e">
        <f ca="1">IF(豚シート!$G$13="独自地温",豚気温!A285,IF(豚シート!$G$16&gt;=D293,E293*$AD$26+$AE$26,IF(豚気温!$A$4&lt;200,IF($D293&lt;$AF$30,E293*$AD$30+$AE$30,E293*$AD$31+$AE$31),IF($D293&lt;$AF$34,E293*$AD$34+$AE$34,E293*$AD$35+$AE$35))))</f>
        <v>#N/A</v>
      </c>
      <c r="G293" s="41"/>
      <c r="I293" s="3" t="e">
        <f t="shared" ca="1" si="29"/>
        <v>#N/A</v>
      </c>
      <c r="J293" s="3" t="e">
        <f t="shared" ca="1" si="34"/>
        <v>#N/A</v>
      </c>
      <c r="L293" s="4" t="e">
        <f t="shared" ca="1" si="30"/>
        <v>#N/A</v>
      </c>
      <c r="M293" s="3" t="e">
        <f t="shared" ca="1" si="35"/>
        <v>#N/A</v>
      </c>
      <c r="O293" s="2">
        <v>279</v>
      </c>
      <c r="P293" s="16" t="e">
        <f t="shared" ca="1" si="31"/>
        <v>#N/A</v>
      </c>
      <c r="Q293" s="26" t="str">
        <f t="shared" si="32"/>
        <v/>
      </c>
      <c r="R293" s="14" t="e">
        <f t="shared" ca="1" si="33"/>
        <v>#N/A</v>
      </c>
      <c r="S293" s="55" t="e">
        <f ca="1">豚硝化モデル!K293</f>
        <v>#N/A</v>
      </c>
    </row>
    <row r="294" spans="3:19" ht="13.5">
      <c r="C294" s="2">
        <v>280</v>
      </c>
      <c r="D294" s="26" t="str">
        <f>IF(D293&gt;=豚シート!$G$18+30,"",D293+1)</f>
        <v/>
      </c>
      <c r="E294" s="41" t="e">
        <f ca="1">豚気温!A286</f>
        <v>#N/A</v>
      </c>
      <c r="F294" s="163" t="e">
        <f ca="1">IF(豚シート!$G$13="独自地温",豚気温!A286,IF(豚シート!$G$16&gt;=D294,E294*$AD$26+$AE$26,IF(豚気温!$A$4&lt;200,IF($D294&lt;$AF$30,E294*$AD$30+$AE$30,E294*$AD$31+$AE$31),IF($D294&lt;$AF$34,E294*$AD$34+$AE$34,E294*$AD$35+$AE$35))))</f>
        <v>#N/A</v>
      </c>
      <c r="G294" s="41"/>
      <c r="I294" s="3" t="e">
        <f t="shared" ca="1" si="29"/>
        <v>#N/A</v>
      </c>
      <c r="J294" s="3" t="e">
        <f t="shared" ca="1" si="34"/>
        <v>#N/A</v>
      </c>
      <c r="L294" s="4" t="e">
        <f t="shared" ca="1" si="30"/>
        <v>#N/A</v>
      </c>
      <c r="M294" s="3" t="e">
        <f t="shared" ca="1" si="35"/>
        <v>#N/A</v>
      </c>
      <c r="O294" s="2">
        <v>280</v>
      </c>
      <c r="P294" s="16" t="e">
        <f t="shared" ca="1" si="31"/>
        <v>#N/A</v>
      </c>
      <c r="Q294" s="26" t="str">
        <f t="shared" si="32"/>
        <v/>
      </c>
      <c r="R294" s="14" t="e">
        <f t="shared" ca="1" si="33"/>
        <v>#N/A</v>
      </c>
      <c r="S294" s="55" t="e">
        <f ca="1">豚硝化モデル!K294</f>
        <v>#N/A</v>
      </c>
    </row>
    <row r="295" spans="3:19" ht="13.5">
      <c r="C295" s="2">
        <v>281</v>
      </c>
      <c r="D295" s="26" t="str">
        <f>IF(D294&gt;=豚シート!$G$18+30,"",D294+1)</f>
        <v/>
      </c>
      <c r="E295" s="41" t="e">
        <f ca="1">豚気温!A287</f>
        <v>#N/A</v>
      </c>
      <c r="F295" s="163" t="e">
        <f ca="1">IF(豚シート!$G$13="独自地温",豚気温!A287,IF(豚シート!$G$16&gt;=D295,E295*$AD$26+$AE$26,IF(豚気温!$A$4&lt;200,IF($D295&lt;$AF$30,E295*$AD$30+$AE$30,E295*$AD$31+$AE$31),IF($D295&lt;$AF$34,E295*$AD$34+$AE$34,E295*$AD$35+$AE$35))))</f>
        <v>#N/A</v>
      </c>
      <c r="G295" s="41"/>
      <c r="I295" s="3" t="e">
        <f t="shared" ca="1" si="29"/>
        <v>#N/A</v>
      </c>
      <c r="J295" s="3" t="e">
        <f t="shared" ca="1" si="34"/>
        <v>#N/A</v>
      </c>
      <c r="L295" s="4" t="e">
        <f t="shared" ca="1" si="30"/>
        <v>#N/A</v>
      </c>
      <c r="M295" s="3" t="e">
        <f t="shared" ca="1" si="35"/>
        <v>#N/A</v>
      </c>
      <c r="O295" s="2">
        <v>281</v>
      </c>
      <c r="P295" s="16" t="e">
        <f t="shared" ca="1" si="31"/>
        <v>#N/A</v>
      </c>
      <c r="Q295" s="26" t="str">
        <f t="shared" si="32"/>
        <v/>
      </c>
      <c r="R295" s="14" t="e">
        <f t="shared" ca="1" si="33"/>
        <v>#N/A</v>
      </c>
      <c r="S295" s="55" t="e">
        <f ca="1">豚硝化モデル!K295</f>
        <v>#N/A</v>
      </c>
    </row>
    <row r="296" spans="3:19" ht="13.5">
      <c r="C296" s="2">
        <v>282</v>
      </c>
      <c r="D296" s="26" t="str">
        <f>IF(D295&gt;=豚シート!$G$18+30,"",D295+1)</f>
        <v/>
      </c>
      <c r="E296" s="41" t="e">
        <f ca="1">豚気温!A288</f>
        <v>#N/A</v>
      </c>
      <c r="F296" s="163" t="e">
        <f ca="1">IF(豚シート!$G$13="独自地温",豚気温!A288,IF(豚シート!$G$16&gt;=D296,E296*$AD$26+$AE$26,IF(豚気温!$A$4&lt;200,IF($D296&lt;$AF$30,E296*$AD$30+$AE$30,E296*$AD$31+$AE$31),IF($D296&lt;$AF$34,E296*$AD$34+$AE$34,E296*$AD$35+$AE$35))))</f>
        <v>#N/A</v>
      </c>
      <c r="G296" s="41"/>
      <c r="I296" s="3" t="e">
        <f t="shared" ca="1" si="29"/>
        <v>#N/A</v>
      </c>
      <c r="J296" s="3" t="e">
        <f t="shared" ca="1" si="34"/>
        <v>#N/A</v>
      </c>
      <c r="L296" s="4" t="e">
        <f t="shared" ca="1" si="30"/>
        <v>#N/A</v>
      </c>
      <c r="M296" s="3" t="e">
        <f t="shared" ca="1" si="35"/>
        <v>#N/A</v>
      </c>
      <c r="O296" s="2">
        <v>282</v>
      </c>
      <c r="P296" s="16" t="e">
        <f t="shared" ca="1" si="31"/>
        <v>#N/A</v>
      </c>
      <c r="Q296" s="26" t="str">
        <f t="shared" si="32"/>
        <v/>
      </c>
      <c r="R296" s="14" t="e">
        <f t="shared" ca="1" si="33"/>
        <v>#N/A</v>
      </c>
      <c r="S296" s="55" t="e">
        <f ca="1">豚硝化モデル!K296</f>
        <v>#N/A</v>
      </c>
    </row>
    <row r="297" spans="3:19" ht="13.5">
      <c r="C297" s="2">
        <v>283</v>
      </c>
      <c r="D297" s="26" t="str">
        <f>IF(D296&gt;=豚シート!$G$18+30,"",D296+1)</f>
        <v/>
      </c>
      <c r="E297" s="41" t="e">
        <f ca="1">豚気温!A289</f>
        <v>#N/A</v>
      </c>
      <c r="F297" s="163" t="e">
        <f ca="1">IF(豚シート!$G$13="独自地温",豚気温!A289,IF(豚シート!$G$16&gt;=D297,E297*$AD$26+$AE$26,IF(豚気温!$A$4&lt;200,IF($D297&lt;$AF$30,E297*$AD$30+$AE$30,E297*$AD$31+$AE$31),IF($D297&lt;$AF$34,E297*$AD$34+$AE$34,E297*$AD$35+$AE$35))))</f>
        <v>#N/A</v>
      </c>
      <c r="G297" s="41"/>
      <c r="I297" s="3" t="e">
        <f t="shared" ca="1" si="29"/>
        <v>#N/A</v>
      </c>
      <c r="J297" s="3" t="e">
        <f t="shared" ca="1" si="34"/>
        <v>#N/A</v>
      </c>
      <c r="L297" s="4" t="e">
        <f t="shared" ca="1" si="30"/>
        <v>#N/A</v>
      </c>
      <c r="M297" s="3" t="e">
        <f t="shared" ca="1" si="35"/>
        <v>#N/A</v>
      </c>
      <c r="O297" s="2">
        <v>283</v>
      </c>
      <c r="P297" s="16" t="e">
        <f t="shared" ca="1" si="31"/>
        <v>#N/A</v>
      </c>
      <c r="Q297" s="26" t="str">
        <f t="shared" si="32"/>
        <v/>
      </c>
      <c r="R297" s="14" t="e">
        <f t="shared" ca="1" si="33"/>
        <v>#N/A</v>
      </c>
      <c r="S297" s="55" t="e">
        <f ca="1">豚硝化モデル!K297</f>
        <v>#N/A</v>
      </c>
    </row>
    <row r="298" spans="3:19" ht="13.5">
      <c r="C298" s="2">
        <v>284</v>
      </c>
      <c r="D298" s="26" t="str">
        <f>IF(D297&gt;=豚シート!$G$18+30,"",D297+1)</f>
        <v/>
      </c>
      <c r="E298" s="41" t="e">
        <f ca="1">豚気温!A290</f>
        <v>#N/A</v>
      </c>
      <c r="F298" s="163" t="e">
        <f ca="1">IF(豚シート!$G$13="独自地温",豚気温!A290,IF(豚シート!$G$16&gt;=D298,E298*$AD$26+$AE$26,IF(豚気温!$A$4&lt;200,IF($D298&lt;$AF$30,E298*$AD$30+$AE$30,E298*$AD$31+$AE$31),IF($D298&lt;$AF$34,E298*$AD$34+$AE$34,E298*$AD$35+$AE$35))))</f>
        <v>#N/A</v>
      </c>
      <c r="G298" s="41"/>
      <c r="I298" s="3" t="e">
        <f t="shared" ca="1" si="29"/>
        <v>#N/A</v>
      </c>
      <c r="J298" s="3" t="e">
        <f t="shared" ca="1" si="34"/>
        <v>#N/A</v>
      </c>
      <c r="L298" s="4" t="e">
        <f t="shared" ca="1" si="30"/>
        <v>#N/A</v>
      </c>
      <c r="M298" s="3" t="e">
        <f t="shared" ca="1" si="35"/>
        <v>#N/A</v>
      </c>
      <c r="O298" s="2">
        <v>284</v>
      </c>
      <c r="P298" s="16" t="e">
        <f t="shared" ca="1" si="31"/>
        <v>#N/A</v>
      </c>
      <c r="Q298" s="26" t="str">
        <f t="shared" si="32"/>
        <v/>
      </c>
      <c r="R298" s="14" t="e">
        <f t="shared" ca="1" si="33"/>
        <v>#N/A</v>
      </c>
      <c r="S298" s="55" t="e">
        <f ca="1">豚硝化モデル!K298</f>
        <v>#N/A</v>
      </c>
    </row>
    <row r="299" spans="3:19" ht="13.5">
      <c r="C299" s="2">
        <v>285</v>
      </c>
      <c r="D299" s="26" t="str">
        <f>IF(D298&gt;=豚シート!$G$18+30,"",D298+1)</f>
        <v/>
      </c>
      <c r="E299" s="41" t="e">
        <f ca="1">豚気温!A291</f>
        <v>#N/A</v>
      </c>
      <c r="F299" s="163" t="e">
        <f ca="1">IF(豚シート!$G$13="独自地温",豚気温!A291,IF(豚シート!$G$16&gt;=D299,E299*$AD$26+$AE$26,IF(豚気温!$A$4&lt;200,IF($D299&lt;$AF$30,E299*$AD$30+$AE$30,E299*$AD$31+$AE$31),IF($D299&lt;$AF$34,E299*$AD$34+$AE$34,E299*$AD$35+$AE$35))))</f>
        <v>#N/A</v>
      </c>
      <c r="G299" s="41"/>
      <c r="I299" s="3" t="e">
        <f t="shared" ca="1" si="29"/>
        <v>#N/A</v>
      </c>
      <c r="J299" s="3" t="e">
        <f t="shared" ca="1" si="34"/>
        <v>#N/A</v>
      </c>
      <c r="L299" s="4" t="e">
        <f t="shared" ca="1" si="30"/>
        <v>#N/A</v>
      </c>
      <c r="M299" s="3" t="e">
        <f t="shared" ca="1" si="35"/>
        <v>#N/A</v>
      </c>
      <c r="O299" s="2">
        <v>285</v>
      </c>
      <c r="P299" s="16" t="e">
        <f t="shared" ca="1" si="31"/>
        <v>#N/A</v>
      </c>
      <c r="Q299" s="26" t="str">
        <f t="shared" si="32"/>
        <v/>
      </c>
      <c r="R299" s="14" t="e">
        <f t="shared" ca="1" si="33"/>
        <v>#N/A</v>
      </c>
      <c r="S299" s="55" t="e">
        <f ca="1">豚硝化モデル!K299</f>
        <v>#N/A</v>
      </c>
    </row>
    <row r="300" spans="3:19" ht="13.5">
      <c r="C300" s="2">
        <v>286</v>
      </c>
      <c r="D300" s="26" t="str">
        <f>IF(D299&gt;=豚シート!$G$18+30,"",D299+1)</f>
        <v/>
      </c>
      <c r="E300" s="41" t="e">
        <f ca="1">豚気温!A292</f>
        <v>#N/A</v>
      </c>
      <c r="F300" s="163" t="e">
        <f ca="1">IF(豚シート!$G$13="独自地温",豚気温!A292,IF(豚シート!$G$16&gt;=D300,E300*$AD$26+$AE$26,IF(豚気温!$A$4&lt;200,IF($D300&lt;$AF$30,E300*$AD$30+$AE$30,E300*$AD$31+$AE$31),IF($D300&lt;$AF$34,E300*$AD$34+$AE$34,E300*$AD$35+$AE$35))))</f>
        <v>#N/A</v>
      </c>
      <c r="G300" s="41"/>
      <c r="I300" s="3" t="e">
        <f t="shared" ca="1" si="29"/>
        <v>#N/A</v>
      </c>
      <c r="J300" s="3" t="e">
        <f t="shared" ca="1" si="34"/>
        <v>#N/A</v>
      </c>
      <c r="L300" s="4" t="e">
        <f t="shared" ca="1" si="30"/>
        <v>#N/A</v>
      </c>
      <c r="M300" s="3" t="e">
        <f t="shared" ca="1" si="35"/>
        <v>#N/A</v>
      </c>
      <c r="O300" s="2">
        <v>286</v>
      </c>
      <c r="P300" s="16" t="e">
        <f t="shared" ca="1" si="31"/>
        <v>#N/A</v>
      </c>
      <c r="Q300" s="26" t="str">
        <f t="shared" si="32"/>
        <v/>
      </c>
      <c r="R300" s="14" t="e">
        <f t="shared" ca="1" si="33"/>
        <v>#N/A</v>
      </c>
      <c r="S300" s="55" t="e">
        <f ca="1">豚硝化モデル!K300</f>
        <v>#N/A</v>
      </c>
    </row>
    <row r="301" spans="3:19" ht="13.5">
      <c r="C301" s="2">
        <v>287</v>
      </c>
      <c r="D301" s="26" t="str">
        <f>IF(D300&gt;=豚シート!$G$18+30,"",D300+1)</f>
        <v/>
      </c>
      <c r="E301" s="41" t="e">
        <f ca="1">豚気温!A293</f>
        <v>#N/A</v>
      </c>
      <c r="F301" s="163" t="e">
        <f ca="1">IF(豚シート!$G$13="独自地温",豚気温!A293,IF(豚シート!$G$16&gt;=D301,E301*$AD$26+$AE$26,IF(豚気温!$A$4&lt;200,IF($D301&lt;$AF$30,E301*$AD$30+$AE$30,E301*$AD$31+$AE$31),IF($D301&lt;$AF$34,E301*$AD$34+$AE$34,E301*$AD$35+$AE$35))))</f>
        <v>#N/A</v>
      </c>
      <c r="G301" s="41"/>
      <c r="I301" s="3" t="e">
        <f t="shared" ca="1" si="29"/>
        <v>#N/A</v>
      </c>
      <c r="J301" s="3" t="e">
        <f t="shared" ca="1" si="34"/>
        <v>#N/A</v>
      </c>
      <c r="L301" s="4" t="e">
        <f t="shared" ca="1" si="30"/>
        <v>#N/A</v>
      </c>
      <c r="M301" s="3" t="e">
        <f t="shared" ca="1" si="35"/>
        <v>#N/A</v>
      </c>
      <c r="O301" s="2">
        <v>287</v>
      </c>
      <c r="P301" s="16" t="e">
        <f t="shared" ca="1" si="31"/>
        <v>#N/A</v>
      </c>
      <c r="Q301" s="26" t="str">
        <f t="shared" si="32"/>
        <v/>
      </c>
      <c r="R301" s="14" t="e">
        <f t="shared" ca="1" si="33"/>
        <v>#N/A</v>
      </c>
      <c r="S301" s="55" t="e">
        <f ca="1">豚硝化モデル!K301</f>
        <v>#N/A</v>
      </c>
    </row>
    <row r="302" spans="3:19" ht="13.5">
      <c r="C302" s="2">
        <v>288</v>
      </c>
      <c r="D302" s="26" t="str">
        <f>IF(D301&gt;=豚シート!$G$18+30,"",D301+1)</f>
        <v/>
      </c>
      <c r="E302" s="41" t="e">
        <f ca="1">豚気温!A294</f>
        <v>#N/A</v>
      </c>
      <c r="F302" s="163" t="e">
        <f ca="1">IF(豚シート!$G$13="独自地温",豚気温!A294,IF(豚シート!$G$16&gt;=D302,E302*$AD$26+$AE$26,IF(豚気温!$A$4&lt;200,IF($D302&lt;$AF$30,E302*$AD$30+$AE$30,E302*$AD$31+$AE$31),IF($D302&lt;$AF$34,E302*$AD$34+$AE$34,E302*$AD$35+$AE$35))))</f>
        <v>#N/A</v>
      </c>
      <c r="G302" s="41"/>
      <c r="I302" s="3" t="e">
        <f t="shared" ca="1" si="29"/>
        <v>#N/A</v>
      </c>
      <c r="J302" s="3" t="e">
        <f t="shared" ca="1" si="34"/>
        <v>#N/A</v>
      </c>
      <c r="L302" s="4" t="e">
        <f t="shared" ca="1" si="30"/>
        <v>#N/A</v>
      </c>
      <c r="M302" s="3" t="e">
        <f t="shared" ca="1" si="35"/>
        <v>#N/A</v>
      </c>
      <c r="O302" s="2">
        <v>288</v>
      </c>
      <c r="P302" s="16" t="e">
        <f t="shared" ca="1" si="31"/>
        <v>#N/A</v>
      </c>
      <c r="Q302" s="26" t="str">
        <f t="shared" si="32"/>
        <v/>
      </c>
      <c r="R302" s="14" t="e">
        <f t="shared" ca="1" si="33"/>
        <v>#N/A</v>
      </c>
      <c r="S302" s="55" t="e">
        <f ca="1">豚硝化モデル!K302</f>
        <v>#N/A</v>
      </c>
    </row>
    <row r="303" spans="3:19" ht="13.5">
      <c r="C303" s="2">
        <v>289</v>
      </c>
      <c r="D303" s="26" t="str">
        <f>IF(D302&gt;=豚シート!$G$18+30,"",D302+1)</f>
        <v/>
      </c>
      <c r="E303" s="41" t="e">
        <f ca="1">豚気温!A295</f>
        <v>#N/A</v>
      </c>
      <c r="F303" s="163" t="e">
        <f ca="1">IF(豚シート!$G$13="独自地温",豚気温!A295,IF(豚シート!$G$16&gt;=D303,E303*$AD$26+$AE$26,IF(豚気温!$A$4&lt;200,IF($D303&lt;$AF$30,E303*$AD$30+$AE$30,E303*$AD$31+$AE$31),IF($D303&lt;$AF$34,E303*$AD$34+$AE$34,E303*$AD$35+$AE$35))))</f>
        <v>#N/A</v>
      </c>
      <c r="G303" s="41"/>
      <c r="I303" s="3" t="e">
        <f t="shared" ca="1" si="29"/>
        <v>#N/A</v>
      </c>
      <c r="J303" s="3" t="e">
        <f t="shared" ca="1" si="34"/>
        <v>#N/A</v>
      </c>
      <c r="L303" s="4" t="e">
        <f t="shared" ca="1" si="30"/>
        <v>#N/A</v>
      </c>
      <c r="M303" s="3" t="e">
        <f t="shared" ca="1" si="35"/>
        <v>#N/A</v>
      </c>
      <c r="O303" s="2">
        <v>289</v>
      </c>
      <c r="P303" s="16" t="e">
        <f t="shared" ca="1" si="31"/>
        <v>#N/A</v>
      </c>
      <c r="Q303" s="26" t="str">
        <f t="shared" si="32"/>
        <v/>
      </c>
      <c r="R303" s="14" t="e">
        <f t="shared" ca="1" si="33"/>
        <v>#N/A</v>
      </c>
      <c r="S303" s="55" t="e">
        <f ca="1">豚硝化モデル!K303</f>
        <v>#N/A</v>
      </c>
    </row>
    <row r="304" spans="3:19" ht="13.5">
      <c r="C304" s="2">
        <v>290</v>
      </c>
      <c r="D304" s="26" t="str">
        <f>IF(D303&gt;=豚シート!$G$18+30,"",D303+1)</f>
        <v/>
      </c>
      <c r="E304" s="41" t="e">
        <f ca="1">豚気温!A296</f>
        <v>#N/A</v>
      </c>
      <c r="F304" s="163" t="e">
        <f ca="1">IF(豚シート!$G$13="独自地温",豚気温!A296,IF(豚シート!$G$16&gt;=D304,E304*$AD$26+$AE$26,IF(豚気温!$A$4&lt;200,IF($D304&lt;$AF$30,E304*$AD$30+$AE$30,E304*$AD$31+$AE$31),IF($D304&lt;$AF$34,E304*$AD$34+$AE$34,E304*$AD$35+$AE$35))))</f>
        <v>#N/A</v>
      </c>
      <c r="G304" s="41"/>
      <c r="I304" s="3" t="e">
        <f t="shared" ca="1" si="29"/>
        <v>#N/A</v>
      </c>
      <c r="J304" s="3" t="e">
        <f t="shared" ca="1" si="34"/>
        <v>#N/A</v>
      </c>
      <c r="L304" s="4" t="e">
        <f t="shared" ca="1" si="30"/>
        <v>#N/A</v>
      </c>
      <c r="M304" s="3" t="e">
        <f t="shared" ca="1" si="35"/>
        <v>#N/A</v>
      </c>
      <c r="O304" s="2">
        <v>290</v>
      </c>
      <c r="P304" s="16" t="e">
        <f t="shared" ca="1" si="31"/>
        <v>#N/A</v>
      </c>
      <c r="Q304" s="26" t="str">
        <f t="shared" si="32"/>
        <v/>
      </c>
      <c r="R304" s="14" t="e">
        <f t="shared" ca="1" si="33"/>
        <v>#N/A</v>
      </c>
      <c r="S304" s="55" t="e">
        <f ca="1">豚硝化モデル!K304</f>
        <v>#N/A</v>
      </c>
    </row>
    <row r="305" spans="3:19" ht="13.5">
      <c r="C305" s="2">
        <v>291</v>
      </c>
      <c r="D305" s="26" t="str">
        <f>IF(D304&gt;=豚シート!$G$18+30,"",D304+1)</f>
        <v/>
      </c>
      <c r="E305" s="41" t="e">
        <f ca="1">豚気温!A297</f>
        <v>#N/A</v>
      </c>
      <c r="F305" s="163" t="e">
        <f ca="1">IF(豚シート!$G$13="独自地温",豚気温!A297,IF(豚シート!$G$16&gt;=D305,E305*$AD$26+$AE$26,IF(豚気温!$A$4&lt;200,IF($D305&lt;$AF$30,E305*$AD$30+$AE$30,E305*$AD$31+$AE$31),IF($D305&lt;$AF$34,E305*$AD$34+$AE$34,E305*$AD$35+$AE$35))))</f>
        <v>#N/A</v>
      </c>
      <c r="G305" s="41"/>
      <c r="I305" s="3" t="e">
        <f t="shared" ca="1" si="29"/>
        <v>#N/A</v>
      </c>
      <c r="J305" s="3" t="e">
        <f t="shared" ca="1" si="34"/>
        <v>#N/A</v>
      </c>
      <c r="L305" s="4" t="e">
        <f t="shared" ca="1" si="30"/>
        <v>#N/A</v>
      </c>
      <c r="M305" s="3" t="e">
        <f t="shared" ca="1" si="35"/>
        <v>#N/A</v>
      </c>
      <c r="O305" s="2">
        <v>291</v>
      </c>
      <c r="P305" s="16" t="e">
        <f t="shared" ca="1" si="31"/>
        <v>#N/A</v>
      </c>
      <c r="Q305" s="26" t="str">
        <f t="shared" si="32"/>
        <v/>
      </c>
      <c r="R305" s="14" t="e">
        <f t="shared" ca="1" si="33"/>
        <v>#N/A</v>
      </c>
      <c r="S305" s="55" t="e">
        <f ca="1">豚硝化モデル!K305</f>
        <v>#N/A</v>
      </c>
    </row>
    <row r="306" spans="3:19" ht="13.5">
      <c r="C306" s="2">
        <v>292</v>
      </c>
      <c r="D306" s="26" t="str">
        <f>IF(D305&gt;=豚シート!$G$18+30,"",D305+1)</f>
        <v/>
      </c>
      <c r="E306" s="41" t="e">
        <f ca="1">豚気温!A298</f>
        <v>#N/A</v>
      </c>
      <c r="F306" s="163" t="e">
        <f ca="1">IF(豚シート!$G$13="独自地温",豚気温!A298,IF(豚シート!$G$16&gt;=D306,E306*$AD$26+$AE$26,IF(豚気温!$A$4&lt;200,IF($D306&lt;$AF$30,E306*$AD$30+$AE$30,E306*$AD$31+$AE$31),IF($D306&lt;$AF$34,E306*$AD$34+$AE$34,E306*$AD$35+$AE$35))))</f>
        <v>#N/A</v>
      </c>
      <c r="G306" s="41"/>
      <c r="I306" s="3" t="e">
        <f t="shared" ca="1" si="29"/>
        <v>#N/A</v>
      </c>
      <c r="J306" s="3" t="e">
        <f t="shared" ca="1" si="34"/>
        <v>#N/A</v>
      </c>
      <c r="L306" s="4" t="e">
        <f t="shared" ca="1" si="30"/>
        <v>#N/A</v>
      </c>
      <c r="M306" s="3" t="e">
        <f t="shared" ca="1" si="35"/>
        <v>#N/A</v>
      </c>
      <c r="O306" s="2">
        <v>292</v>
      </c>
      <c r="P306" s="16" t="e">
        <f t="shared" ca="1" si="31"/>
        <v>#N/A</v>
      </c>
      <c r="Q306" s="26" t="str">
        <f t="shared" si="32"/>
        <v/>
      </c>
      <c r="R306" s="14" t="e">
        <f t="shared" ca="1" si="33"/>
        <v>#N/A</v>
      </c>
      <c r="S306" s="55" t="e">
        <f ca="1">豚硝化モデル!K306</f>
        <v>#N/A</v>
      </c>
    </row>
    <row r="307" spans="3:19" ht="13.5">
      <c r="C307" s="2">
        <v>293</v>
      </c>
      <c r="D307" s="26" t="str">
        <f>IF(D306&gt;=豚シート!$G$18+30,"",D306+1)</f>
        <v/>
      </c>
      <c r="E307" s="41" t="e">
        <f ca="1">豚気温!A299</f>
        <v>#N/A</v>
      </c>
      <c r="F307" s="163" t="e">
        <f ca="1">IF(豚シート!$G$13="独自地温",豚気温!A299,IF(豚シート!$G$16&gt;=D307,E307*$AD$26+$AE$26,IF(豚気温!$A$4&lt;200,IF($D307&lt;$AF$30,E307*$AD$30+$AE$30,E307*$AD$31+$AE$31),IF($D307&lt;$AF$34,E307*$AD$34+$AE$34,E307*$AD$35+$AE$35))))</f>
        <v>#N/A</v>
      </c>
      <c r="G307" s="41"/>
      <c r="I307" s="3" t="e">
        <f t="shared" ca="1" si="29"/>
        <v>#N/A</v>
      </c>
      <c r="J307" s="3" t="e">
        <f t="shared" ca="1" si="34"/>
        <v>#N/A</v>
      </c>
      <c r="L307" s="4" t="e">
        <f t="shared" ca="1" si="30"/>
        <v>#N/A</v>
      </c>
      <c r="M307" s="3" t="e">
        <f t="shared" ca="1" si="35"/>
        <v>#N/A</v>
      </c>
      <c r="O307" s="2">
        <v>293</v>
      </c>
      <c r="P307" s="16" t="e">
        <f t="shared" ca="1" si="31"/>
        <v>#N/A</v>
      </c>
      <c r="Q307" s="26" t="str">
        <f t="shared" si="32"/>
        <v/>
      </c>
      <c r="R307" s="14" t="e">
        <f t="shared" ca="1" si="33"/>
        <v>#N/A</v>
      </c>
      <c r="S307" s="55" t="e">
        <f ca="1">豚硝化モデル!K307</f>
        <v>#N/A</v>
      </c>
    </row>
    <row r="308" spans="3:19" ht="13.5">
      <c r="C308" s="2">
        <v>294</v>
      </c>
      <c r="D308" s="26" t="str">
        <f>IF(D307&gt;=豚シート!$G$18+30,"",D307+1)</f>
        <v/>
      </c>
      <c r="E308" s="41" t="e">
        <f ca="1">豚気温!A300</f>
        <v>#N/A</v>
      </c>
      <c r="F308" s="163" t="e">
        <f ca="1">IF(豚シート!$G$13="独自地温",豚気温!A300,IF(豚シート!$G$16&gt;=D308,E308*$AD$26+$AE$26,IF(豚気温!$A$4&lt;200,IF($D308&lt;$AF$30,E308*$AD$30+$AE$30,E308*$AD$31+$AE$31),IF($D308&lt;$AF$34,E308*$AD$34+$AE$34,E308*$AD$35+$AE$35))))</f>
        <v>#N/A</v>
      </c>
      <c r="G308" s="41"/>
      <c r="I308" s="3" t="e">
        <f t="shared" ca="1" si="29"/>
        <v>#N/A</v>
      </c>
      <c r="J308" s="3" t="e">
        <f t="shared" ca="1" si="34"/>
        <v>#N/A</v>
      </c>
      <c r="L308" s="4" t="e">
        <f t="shared" ca="1" si="30"/>
        <v>#N/A</v>
      </c>
      <c r="M308" s="3" t="e">
        <f t="shared" ca="1" si="35"/>
        <v>#N/A</v>
      </c>
      <c r="O308" s="2">
        <v>294</v>
      </c>
      <c r="P308" s="16" t="e">
        <f t="shared" ca="1" si="31"/>
        <v>#N/A</v>
      </c>
      <c r="Q308" s="26" t="str">
        <f t="shared" si="32"/>
        <v/>
      </c>
      <c r="R308" s="14" t="e">
        <f t="shared" ca="1" si="33"/>
        <v>#N/A</v>
      </c>
      <c r="S308" s="55" t="e">
        <f ca="1">豚硝化モデル!K308</f>
        <v>#N/A</v>
      </c>
    </row>
    <row r="309" spans="3:19" ht="13.5">
      <c r="C309" s="2">
        <v>295</v>
      </c>
      <c r="D309" s="26" t="str">
        <f>IF(D308&gt;=豚シート!$G$18+30,"",D308+1)</f>
        <v/>
      </c>
      <c r="E309" s="41" t="e">
        <f ca="1">豚気温!A301</f>
        <v>#N/A</v>
      </c>
      <c r="F309" s="163" t="e">
        <f ca="1">IF(豚シート!$G$13="独自地温",豚気温!A301,IF(豚シート!$G$16&gt;=D309,E309*$AD$26+$AE$26,IF(豚気温!$A$4&lt;200,IF($D309&lt;$AF$30,E309*$AD$30+$AE$30,E309*$AD$31+$AE$31),IF($D309&lt;$AF$34,E309*$AD$34+$AE$34,E309*$AD$35+$AE$35))))</f>
        <v>#N/A</v>
      </c>
      <c r="G309" s="41"/>
      <c r="I309" s="3" t="e">
        <f t="shared" ca="1" si="29"/>
        <v>#N/A</v>
      </c>
      <c r="J309" s="3" t="e">
        <f t="shared" ca="1" si="34"/>
        <v>#N/A</v>
      </c>
      <c r="L309" s="4" t="e">
        <f t="shared" ca="1" si="30"/>
        <v>#N/A</v>
      </c>
      <c r="M309" s="3" t="e">
        <f t="shared" ca="1" si="35"/>
        <v>#N/A</v>
      </c>
      <c r="O309" s="2">
        <v>295</v>
      </c>
      <c r="P309" s="16" t="e">
        <f t="shared" ca="1" si="31"/>
        <v>#N/A</v>
      </c>
      <c r="Q309" s="26" t="str">
        <f t="shared" si="32"/>
        <v/>
      </c>
      <c r="R309" s="14" t="e">
        <f t="shared" ca="1" si="33"/>
        <v>#N/A</v>
      </c>
      <c r="S309" s="55" t="e">
        <f ca="1">豚硝化モデル!K309</f>
        <v>#N/A</v>
      </c>
    </row>
    <row r="310" spans="3:19" ht="13.5">
      <c r="C310" s="2">
        <v>296</v>
      </c>
      <c r="D310" s="26" t="str">
        <f>IF(D309&gt;=豚シート!$G$18+30,"",D309+1)</f>
        <v/>
      </c>
      <c r="E310" s="41" t="e">
        <f ca="1">豚気温!A302</f>
        <v>#N/A</v>
      </c>
      <c r="F310" s="163" t="e">
        <f ca="1">IF(豚シート!$G$13="独自地温",豚気温!A302,IF(豚シート!$G$16&gt;=D310,E310*$AD$26+$AE$26,IF(豚気温!$A$4&lt;200,IF($D310&lt;$AF$30,E310*$AD$30+$AE$30,E310*$AD$31+$AE$31),IF($D310&lt;$AF$34,E310*$AD$34+$AE$34,E310*$AD$35+$AE$35))))</f>
        <v>#N/A</v>
      </c>
      <c r="G310" s="41"/>
      <c r="I310" s="3" t="e">
        <f t="shared" ca="1" si="29"/>
        <v>#N/A</v>
      </c>
      <c r="J310" s="3" t="e">
        <f t="shared" ca="1" si="34"/>
        <v>#N/A</v>
      </c>
      <c r="L310" s="4" t="e">
        <f t="shared" ca="1" si="30"/>
        <v>#N/A</v>
      </c>
      <c r="M310" s="3" t="e">
        <f t="shared" ca="1" si="35"/>
        <v>#N/A</v>
      </c>
      <c r="O310" s="2">
        <v>296</v>
      </c>
      <c r="P310" s="16" t="e">
        <f t="shared" ca="1" si="31"/>
        <v>#N/A</v>
      </c>
      <c r="Q310" s="26" t="str">
        <f t="shared" si="32"/>
        <v/>
      </c>
      <c r="R310" s="14" t="e">
        <f t="shared" ca="1" si="33"/>
        <v>#N/A</v>
      </c>
      <c r="S310" s="55" t="e">
        <f ca="1">豚硝化モデル!K310</f>
        <v>#N/A</v>
      </c>
    </row>
    <row r="311" spans="3:19" ht="13.5">
      <c r="C311" s="2">
        <v>297</v>
      </c>
      <c r="D311" s="26" t="str">
        <f>IF(D310&gt;=豚シート!$G$18+30,"",D310+1)</f>
        <v/>
      </c>
      <c r="E311" s="41" t="e">
        <f ca="1">豚気温!A303</f>
        <v>#N/A</v>
      </c>
      <c r="F311" s="163" t="e">
        <f ca="1">IF(豚シート!$G$13="独自地温",豚気温!A303,IF(豚シート!$G$16&gt;=D311,E311*$AD$26+$AE$26,IF(豚気温!$A$4&lt;200,IF($D311&lt;$AF$30,E311*$AD$30+$AE$30,E311*$AD$31+$AE$31),IF($D311&lt;$AF$34,E311*$AD$34+$AE$34,E311*$AD$35+$AE$35))))</f>
        <v>#N/A</v>
      </c>
      <c r="G311" s="41"/>
      <c r="I311" s="3" t="e">
        <f t="shared" ca="1" si="29"/>
        <v>#N/A</v>
      </c>
      <c r="J311" s="3" t="e">
        <f t="shared" ca="1" si="34"/>
        <v>#N/A</v>
      </c>
      <c r="L311" s="4" t="e">
        <f t="shared" ca="1" si="30"/>
        <v>#N/A</v>
      </c>
      <c r="M311" s="3" t="e">
        <f t="shared" ca="1" si="35"/>
        <v>#N/A</v>
      </c>
      <c r="O311" s="2">
        <v>297</v>
      </c>
      <c r="P311" s="16" t="e">
        <f t="shared" ca="1" si="31"/>
        <v>#N/A</v>
      </c>
      <c r="Q311" s="26" t="str">
        <f t="shared" si="32"/>
        <v/>
      </c>
      <c r="R311" s="14" t="e">
        <f t="shared" ca="1" si="33"/>
        <v>#N/A</v>
      </c>
      <c r="S311" s="55" t="e">
        <f ca="1">豚硝化モデル!K311</f>
        <v>#N/A</v>
      </c>
    </row>
    <row r="312" spans="3:19" ht="13.5">
      <c r="C312" s="2">
        <v>298</v>
      </c>
      <c r="D312" s="26" t="str">
        <f>IF(D311&gt;=豚シート!$G$18+30,"",D311+1)</f>
        <v/>
      </c>
      <c r="E312" s="41" t="e">
        <f ca="1">豚気温!A304</f>
        <v>#N/A</v>
      </c>
      <c r="F312" s="163" t="e">
        <f ca="1">IF(豚シート!$G$13="独自地温",豚気温!A304,IF(豚シート!$G$16&gt;=D312,E312*$AD$26+$AE$26,IF(豚気温!$A$4&lt;200,IF($D312&lt;$AF$30,E312*$AD$30+$AE$30,E312*$AD$31+$AE$31),IF($D312&lt;$AF$34,E312*$AD$34+$AE$34,E312*$AD$35+$AE$35))))</f>
        <v>#N/A</v>
      </c>
      <c r="G312" s="41"/>
      <c r="I312" s="3" t="e">
        <f t="shared" ca="1" si="29"/>
        <v>#N/A</v>
      </c>
      <c r="J312" s="3" t="e">
        <f t="shared" ca="1" si="34"/>
        <v>#N/A</v>
      </c>
      <c r="L312" s="4" t="e">
        <f t="shared" ca="1" si="30"/>
        <v>#N/A</v>
      </c>
      <c r="M312" s="3" t="e">
        <f t="shared" ca="1" si="35"/>
        <v>#N/A</v>
      </c>
      <c r="O312" s="2">
        <v>298</v>
      </c>
      <c r="P312" s="16" t="e">
        <f t="shared" ca="1" si="31"/>
        <v>#N/A</v>
      </c>
      <c r="Q312" s="26" t="str">
        <f t="shared" si="32"/>
        <v/>
      </c>
      <c r="R312" s="14" t="e">
        <f t="shared" ca="1" si="33"/>
        <v>#N/A</v>
      </c>
      <c r="S312" s="55" t="e">
        <f ca="1">豚硝化モデル!K312</f>
        <v>#N/A</v>
      </c>
    </row>
    <row r="313" spans="3:19" ht="13.5">
      <c r="C313" s="2">
        <v>299</v>
      </c>
      <c r="D313" s="26" t="str">
        <f>IF(D312&gt;=豚シート!$G$18+30,"",D312+1)</f>
        <v/>
      </c>
      <c r="E313" s="41" t="e">
        <f ca="1">豚気温!A305</f>
        <v>#N/A</v>
      </c>
      <c r="F313" s="163" t="e">
        <f ca="1">IF(豚シート!$G$13="独自地温",豚気温!A305,IF(豚シート!$G$16&gt;=D313,E313*$AD$26+$AE$26,IF(豚気温!$A$4&lt;200,IF($D313&lt;$AF$30,E313*$AD$30+$AE$30,E313*$AD$31+$AE$31),IF($D313&lt;$AF$34,E313*$AD$34+$AE$34,E313*$AD$35+$AE$35))))</f>
        <v>#N/A</v>
      </c>
      <c r="G313" s="41"/>
      <c r="I313" s="3" t="e">
        <f t="shared" ca="1" si="29"/>
        <v>#N/A</v>
      </c>
      <c r="J313" s="3" t="e">
        <f t="shared" ca="1" si="34"/>
        <v>#N/A</v>
      </c>
      <c r="L313" s="4" t="e">
        <f t="shared" ca="1" si="30"/>
        <v>#N/A</v>
      </c>
      <c r="M313" s="3" t="e">
        <f t="shared" ca="1" si="35"/>
        <v>#N/A</v>
      </c>
      <c r="O313" s="2">
        <v>299</v>
      </c>
      <c r="P313" s="16" t="e">
        <f t="shared" ca="1" si="31"/>
        <v>#N/A</v>
      </c>
      <c r="Q313" s="26" t="str">
        <f t="shared" si="32"/>
        <v/>
      </c>
      <c r="R313" s="14" t="e">
        <f t="shared" ca="1" si="33"/>
        <v>#N/A</v>
      </c>
      <c r="S313" s="55" t="e">
        <f ca="1">豚硝化モデル!K313</f>
        <v>#N/A</v>
      </c>
    </row>
    <row r="314" spans="3:19" ht="13.5">
      <c r="C314" s="2">
        <v>300</v>
      </c>
      <c r="D314" s="26" t="str">
        <f>IF(D313&gt;=豚シート!$G$18+30,"",D313+1)</f>
        <v/>
      </c>
      <c r="E314" s="41" t="e">
        <f ca="1">豚気温!A306</f>
        <v>#N/A</v>
      </c>
      <c r="F314" s="163" t="e">
        <f ca="1">IF(豚シート!$G$13="独自地温",豚気温!A306,IF(豚シート!$G$16&gt;=D314,E314*$AD$26+$AE$26,IF(豚気温!$A$4&lt;200,IF($D314&lt;$AF$30,E314*$AD$30+$AE$30,E314*$AD$31+$AE$31),IF($D314&lt;$AF$34,E314*$AD$34+$AE$34,E314*$AD$35+$AE$35))))</f>
        <v>#N/A</v>
      </c>
      <c r="G314" s="41"/>
      <c r="I314" s="3" t="e">
        <f t="shared" ca="1" si="29"/>
        <v>#N/A</v>
      </c>
      <c r="J314" s="3" t="e">
        <f t="shared" ca="1" si="34"/>
        <v>#N/A</v>
      </c>
      <c r="L314" s="4" t="e">
        <f t="shared" ca="1" si="30"/>
        <v>#N/A</v>
      </c>
      <c r="M314" s="3" t="e">
        <f t="shared" ca="1" si="35"/>
        <v>#N/A</v>
      </c>
      <c r="O314" s="2">
        <v>300</v>
      </c>
      <c r="P314" s="16" t="e">
        <f t="shared" ca="1" si="31"/>
        <v>#N/A</v>
      </c>
      <c r="Q314" s="26" t="str">
        <f t="shared" si="32"/>
        <v/>
      </c>
      <c r="R314" s="14" t="e">
        <f t="shared" ca="1" si="33"/>
        <v>#N/A</v>
      </c>
      <c r="S314" s="55" t="e">
        <f ca="1">豚硝化モデル!K314</f>
        <v>#N/A</v>
      </c>
    </row>
    <row r="315" spans="3:19" ht="13.5">
      <c r="C315" s="2">
        <v>301</v>
      </c>
      <c r="D315" s="26" t="str">
        <f>IF(D314&gt;=豚シート!$G$18+30,"",D314+1)</f>
        <v/>
      </c>
      <c r="E315" s="41" t="e">
        <f ca="1">豚気温!A307</f>
        <v>#N/A</v>
      </c>
      <c r="F315" s="163" t="e">
        <f ca="1">IF(豚シート!$G$13="独自地温",豚気温!A307,IF(豚シート!$G$16&gt;=D315,E315*$AD$26+$AE$26,IF(豚気温!$A$4&lt;200,IF($D315&lt;$AF$30,E315*$AD$30+$AE$30,E315*$AD$31+$AE$31),IF($D315&lt;$AF$34,E315*$AD$34+$AE$34,E315*$AD$35+$AE$35))))</f>
        <v>#N/A</v>
      </c>
      <c r="G315" s="41"/>
      <c r="I315" s="3" t="e">
        <f t="shared" ca="1" si="29"/>
        <v>#N/A</v>
      </c>
      <c r="J315" s="3" t="e">
        <f t="shared" ca="1" si="34"/>
        <v>#N/A</v>
      </c>
      <c r="L315" s="4" t="e">
        <f t="shared" ca="1" si="30"/>
        <v>#N/A</v>
      </c>
      <c r="M315" s="3" t="e">
        <f t="shared" ca="1" si="35"/>
        <v>#N/A</v>
      </c>
      <c r="O315" s="2">
        <v>301</v>
      </c>
      <c r="P315" s="16" t="e">
        <f t="shared" ca="1" si="31"/>
        <v>#N/A</v>
      </c>
      <c r="Q315" s="26" t="str">
        <f t="shared" si="32"/>
        <v/>
      </c>
      <c r="R315" s="14" t="e">
        <f t="shared" ca="1" si="33"/>
        <v>#N/A</v>
      </c>
      <c r="S315" s="55" t="e">
        <f ca="1">豚硝化モデル!K315</f>
        <v>#N/A</v>
      </c>
    </row>
    <row r="316" spans="3:19" ht="13.5">
      <c r="C316" s="2">
        <v>302</v>
      </c>
      <c r="D316" s="26" t="str">
        <f>IF(D315&gt;=豚シート!$G$18+30,"",D315+1)</f>
        <v/>
      </c>
      <c r="E316" s="41" t="e">
        <f ca="1">豚気温!A308</f>
        <v>#N/A</v>
      </c>
      <c r="F316" s="163" t="e">
        <f ca="1">IF(豚シート!$G$13="独自地温",豚気温!A308,IF(豚シート!$G$16&gt;=D316,E316*$AD$26+$AE$26,IF(豚気温!$A$4&lt;200,IF($D316&lt;$AF$30,E316*$AD$30+$AE$30,E316*$AD$31+$AE$31),IF($D316&lt;$AF$34,E316*$AD$34+$AE$34,E316*$AD$35+$AE$35))))</f>
        <v>#N/A</v>
      </c>
      <c r="G316" s="41"/>
      <c r="I316" s="3" t="e">
        <f t="shared" ca="1" si="29"/>
        <v>#N/A</v>
      </c>
      <c r="J316" s="3" t="e">
        <f t="shared" ca="1" si="34"/>
        <v>#N/A</v>
      </c>
      <c r="L316" s="4" t="e">
        <f t="shared" ca="1" si="30"/>
        <v>#N/A</v>
      </c>
      <c r="M316" s="3" t="e">
        <f t="shared" ca="1" si="35"/>
        <v>#N/A</v>
      </c>
      <c r="O316" s="2">
        <v>302</v>
      </c>
      <c r="P316" s="16" t="e">
        <f t="shared" ca="1" si="31"/>
        <v>#N/A</v>
      </c>
      <c r="Q316" s="26" t="str">
        <f t="shared" si="32"/>
        <v/>
      </c>
      <c r="R316" s="14" t="e">
        <f t="shared" ca="1" si="33"/>
        <v>#N/A</v>
      </c>
      <c r="S316" s="55" t="e">
        <f ca="1">豚硝化モデル!K316</f>
        <v>#N/A</v>
      </c>
    </row>
    <row r="317" spans="3:19" ht="13.5">
      <c r="C317" s="2">
        <v>303</v>
      </c>
      <c r="D317" s="26" t="str">
        <f>IF(D316&gt;=豚シート!$G$18+30,"",D316+1)</f>
        <v/>
      </c>
      <c r="E317" s="41" t="e">
        <f ca="1">豚気温!A309</f>
        <v>#N/A</v>
      </c>
      <c r="F317" s="163" t="e">
        <f ca="1">IF(豚シート!$G$13="独自地温",豚気温!A309,IF(豚シート!$G$16&gt;=D317,E317*$AD$26+$AE$26,IF(豚気温!$A$4&lt;200,IF($D317&lt;$AF$30,E317*$AD$30+$AE$30,E317*$AD$31+$AE$31),IF($D317&lt;$AF$34,E317*$AD$34+$AE$34,E317*$AD$35+$AE$35))))</f>
        <v>#N/A</v>
      </c>
      <c r="G317" s="41"/>
      <c r="I317" s="3" t="e">
        <f t="shared" ca="1" si="29"/>
        <v>#N/A</v>
      </c>
      <c r="J317" s="3" t="e">
        <f t="shared" ca="1" si="34"/>
        <v>#N/A</v>
      </c>
      <c r="L317" s="4" t="e">
        <f t="shared" ca="1" si="30"/>
        <v>#N/A</v>
      </c>
      <c r="M317" s="3" t="e">
        <f t="shared" ca="1" si="35"/>
        <v>#N/A</v>
      </c>
      <c r="O317" s="2">
        <v>303</v>
      </c>
      <c r="P317" s="16" t="e">
        <f t="shared" ca="1" si="31"/>
        <v>#N/A</v>
      </c>
      <c r="Q317" s="26" t="str">
        <f t="shared" si="32"/>
        <v/>
      </c>
      <c r="R317" s="14" t="e">
        <f t="shared" ca="1" si="33"/>
        <v>#N/A</v>
      </c>
      <c r="S317" s="55" t="e">
        <f ca="1">豚硝化モデル!K317</f>
        <v>#N/A</v>
      </c>
    </row>
    <row r="318" spans="3:19" ht="13.5">
      <c r="C318" s="2">
        <v>304</v>
      </c>
      <c r="D318" s="26" t="str">
        <f>IF(D317&gt;=豚シート!$G$18+30,"",D317+1)</f>
        <v/>
      </c>
      <c r="E318" s="41" t="e">
        <f ca="1">豚気温!A310</f>
        <v>#N/A</v>
      </c>
      <c r="F318" s="163" t="e">
        <f ca="1">IF(豚シート!$G$13="独自地温",豚気温!A310,IF(豚シート!$G$16&gt;=D318,E318*$AD$26+$AE$26,IF(豚気温!$A$4&lt;200,IF($D318&lt;$AF$30,E318*$AD$30+$AE$30,E318*$AD$31+$AE$31),IF($D318&lt;$AF$34,E318*$AD$34+$AE$34,E318*$AD$35+$AE$35))))</f>
        <v>#N/A</v>
      </c>
      <c r="G318" s="41"/>
      <c r="I318" s="3" t="e">
        <f t="shared" ca="1" si="29"/>
        <v>#N/A</v>
      </c>
      <c r="J318" s="3" t="e">
        <f t="shared" ca="1" si="34"/>
        <v>#N/A</v>
      </c>
      <c r="L318" s="4" t="e">
        <f t="shared" ca="1" si="30"/>
        <v>#N/A</v>
      </c>
      <c r="M318" s="3" t="e">
        <f t="shared" ca="1" si="35"/>
        <v>#N/A</v>
      </c>
      <c r="O318" s="2">
        <v>304</v>
      </c>
      <c r="P318" s="16" t="e">
        <f t="shared" ca="1" si="31"/>
        <v>#N/A</v>
      </c>
      <c r="Q318" s="26" t="str">
        <f t="shared" si="32"/>
        <v/>
      </c>
      <c r="R318" s="14" t="e">
        <f t="shared" ca="1" si="33"/>
        <v>#N/A</v>
      </c>
      <c r="S318" s="55" t="e">
        <f ca="1">豚硝化モデル!K318</f>
        <v>#N/A</v>
      </c>
    </row>
    <row r="319" spans="3:19" ht="13.5">
      <c r="C319" s="2">
        <v>305</v>
      </c>
      <c r="D319" s="26" t="str">
        <f>IF(D318&gt;=豚シート!$G$18+30,"",D318+1)</f>
        <v/>
      </c>
      <c r="E319" s="41" t="e">
        <f ca="1">豚気温!A311</f>
        <v>#N/A</v>
      </c>
      <c r="F319" s="163" t="e">
        <f ca="1">IF(豚シート!$G$13="独自地温",豚気温!A311,IF(豚シート!$G$16&gt;=D319,E319*$AD$26+$AE$26,IF(豚気温!$A$4&lt;200,IF($D319&lt;$AF$30,E319*$AD$30+$AE$30,E319*$AD$31+$AE$31),IF($D319&lt;$AF$34,E319*$AD$34+$AE$34,E319*$AD$35+$AE$35))))</f>
        <v>#N/A</v>
      </c>
      <c r="G319" s="41"/>
      <c r="I319" s="3" t="e">
        <f t="shared" ca="1" si="29"/>
        <v>#N/A</v>
      </c>
      <c r="J319" s="3" t="e">
        <f t="shared" ca="1" si="34"/>
        <v>#N/A</v>
      </c>
      <c r="L319" s="4" t="e">
        <f t="shared" ca="1" si="30"/>
        <v>#N/A</v>
      </c>
      <c r="M319" s="3" t="e">
        <f t="shared" ca="1" si="35"/>
        <v>#N/A</v>
      </c>
      <c r="O319" s="2">
        <v>305</v>
      </c>
      <c r="P319" s="16" t="e">
        <f t="shared" ca="1" si="31"/>
        <v>#N/A</v>
      </c>
      <c r="Q319" s="26" t="str">
        <f t="shared" si="32"/>
        <v/>
      </c>
      <c r="R319" s="14" t="e">
        <f t="shared" ca="1" si="33"/>
        <v>#N/A</v>
      </c>
      <c r="S319" s="55" t="e">
        <f ca="1">豚硝化モデル!K319</f>
        <v>#N/A</v>
      </c>
    </row>
    <row r="320" spans="3:19" ht="13.5">
      <c r="C320" s="2">
        <v>306</v>
      </c>
      <c r="D320" s="26" t="str">
        <f>IF(D319&gt;=豚シート!$G$18+30,"",D319+1)</f>
        <v/>
      </c>
      <c r="E320" s="41" t="e">
        <f ca="1">豚気温!A312</f>
        <v>#N/A</v>
      </c>
      <c r="F320" s="163" t="e">
        <f ca="1">IF(豚シート!$G$13="独自地温",豚気温!A312,IF(豚シート!$G$16&gt;=D320,E320*$AD$26+$AE$26,IF(豚気温!$A$4&lt;200,IF($D320&lt;$AF$30,E320*$AD$30+$AE$30,E320*$AD$31+$AE$31),IF($D320&lt;$AF$34,E320*$AD$34+$AE$34,E320*$AD$35+$AE$35))))</f>
        <v>#N/A</v>
      </c>
      <c r="G320" s="41"/>
      <c r="I320" s="3" t="e">
        <f t="shared" ca="1" si="29"/>
        <v>#N/A</v>
      </c>
      <c r="J320" s="3" t="e">
        <f t="shared" ca="1" si="34"/>
        <v>#N/A</v>
      </c>
      <c r="L320" s="4" t="e">
        <f t="shared" ca="1" si="30"/>
        <v>#N/A</v>
      </c>
      <c r="M320" s="3" t="e">
        <f t="shared" ca="1" si="35"/>
        <v>#N/A</v>
      </c>
      <c r="O320" s="2">
        <v>306</v>
      </c>
      <c r="P320" s="16" t="e">
        <f t="shared" ca="1" si="31"/>
        <v>#N/A</v>
      </c>
      <c r="Q320" s="26" t="str">
        <f t="shared" si="32"/>
        <v/>
      </c>
      <c r="R320" s="14" t="e">
        <f t="shared" ca="1" si="33"/>
        <v>#N/A</v>
      </c>
      <c r="S320" s="55" t="e">
        <f ca="1">豚硝化モデル!K320</f>
        <v>#N/A</v>
      </c>
    </row>
    <row r="321" spans="3:19" ht="13.5">
      <c r="C321" s="2">
        <v>307</v>
      </c>
      <c r="D321" s="26" t="str">
        <f>IF(D320&gt;=豚シート!$G$18+30,"",D320+1)</f>
        <v/>
      </c>
      <c r="E321" s="41" t="e">
        <f ca="1">豚気温!A313</f>
        <v>#N/A</v>
      </c>
      <c r="F321" s="163" t="e">
        <f ca="1">IF(豚シート!$G$13="独自地温",豚気温!A313,IF(豚シート!$G$16&gt;=D321,E321*$AD$26+$AE$26,IF(豚気温!$A$4&lt;200,IF($D321&lt;$AF$30,E321*$AD$30+$AE$30,E321*$AD$31+$AE$31),IF($D321&lt;$AF$34,E321*$AD$34+$AE$34,E321*$AD$35+$AE$35))))</f>
        <v>#N/A</v>
      </c>
      <c r="G321" s="41"/>
      <c r="I321" s="3" t="e">
        <f t="shared" ca="1" si="29"/>
        <v>#N/A</v>
      </c>
      <c r="J321" s="3" t="e">
        <f t="shared" ca="1" si="34"/>
        <v>#N/A</v>
      </c>
      <c r="L321" s="4" t="e">
        <f t="shared" ca="1" si="30"/>
        <v>#N/A</v>
      </c>
      <c r="M321" s="3" t="e">
        <f t="shared" ca="1" si="35"/>
        <v>#N/A</v>
      </c>
      <c r="O321" s="2">
        <v>307</v>
      </c>
      <c r="P321" s="16" t="e">
        <f t="shared" ca="1" si="31"/>
        <v>#N/A</v>
      </c>
      <c r="Q321" s="26" t="str">
        <f t="shared" si="32"/>
        <v/>
      </c>
      <c r="R321" s="14" t="e">
        <f t="shared" ca="1" si="33"/>
        <v>#N/A</v>
      </c>
      <c r="S321" s="55" t="e">
        <f ca="1">豚硝化モデル!K321</f>
        <v>#N/A</v>
      </c>
    </row>
    <row r="322" spans="3:19" ht="13.5">
      <c r="C322" s="2">
        <v>308</v>
      </c>
      <c r="D322" s="26" t="str">
        <f>IF(D321&gt;=豚シート!$G$18+30,"",D321+1)</f>
        <v/>
      </c>
      <c r="E322" s="41" t="e">
        <f ca="1">豚気温!A314</f>
        <v>#N/A</v>
      </c>
      <c r="F322" s="163" t="e">
        <f ca="1">IF(豚シート!$G$13="独自地温",豚気温!A314,IF(豚シート!$G$16&gt;=D322,E322*$AD$26+$AE$26,IF(豚気温!$A$4&lt;200,IF($D322&lt;$AF$30,E322*$AD$30+$AE$30,E322*$AD$31+$AE$31),IF($D322&lt;$AF$34,E322*$AD$34+$AE$34,E322*$AD$35+$AE$35))))</f>
        <v>#N/A</v>
      </c>
      <c r="G322" s="41"/>
      <c r="I322" s="3" t="e">
        <f t="shared" ca="1" si="29"/>
        <v>#N/A</v>
      </c>
      <c r="J322" s="3" t="e">
        <f t="shared" ca="1" si="34"/>
        <v>#N/A</v>
      </c>
      <c r="L322" s="4" t="e">
        <f t="shared" ca="1" si="30"/>
        <v>#N/A</v>
      </c>
      <c r="M322" s="3" t="e">
        <f t="shared" ca="1" si="35"/>
        <v>#N/A</v>
      </c>
      <c r="O322" s="2">
        <v>308</v>
      </c>
      <c r="P322" s="16" t="e">
        <f t="shared" ca="1" si="31"/>
        <v>#N/A</v>
      </c>
      <c r="Q322" s="26" t="str">
        <f t="shared" si="32"/>
        <v/>
      </c>
      <c r="R322" s="14" t="e">
        <f t="shared" ca="1" si="33"/>
        <v>#N/A</v>
      </c>
      <c r="S322" s="55" t="e">
        <f ca="1">豚硝化モデル!K322</f>
        <v>#N/A</v>
      </c>
    </row>
    <row r="323" spans="3:19" ht="13.5">
      <c r="C323" s="2">
        <v>309</v>
      </c>
      <c r="D323" s="26" t="str">
        <f>IF(D322&gt;=豚シート!$G$18+30,"",D322+1)</f>
        <v/>
      </c>
      <c r="E323" s="41" t="e">
        <f ca="1">豚気温!A315</f>
        <v>#N/A</v>
      </c>
      <c r="F323" s="163" t="e">
        <f ca="1">IF(豚シート!$G$13="独自地温",豚気温!A315,IF(豚シート!$G$16&gt;=D323,E323*$AD$26+$AE$26,IF(豚気温!$A$4&lt;200,IF($D323&lt;$AF$30,E323*$AD$30+$AE$30,E323*$AD$31+$AE$31),IF($D323&lt;$AF$34,E323*$AD$34+$AE$34,E323*$AD$35+$AE$35))))</f>
        <v>#N/A</v>
      </c>
      <c r="G323" s="41"/>
      <c r="I323" s="3" t="e">
        <f t="shared" ca="1" si="29"/>
        <v>#N/A</v>
      </c>
      <c r="J323" s="3" t="e">
        <f t="shared" ca="1" si="34"/>
        <v>#N/A</v>
      </c>
      <c r="L323" s="4" t="e">
        <f t="shared" ca="1" si="30"/>
        <v>#N/A</v>
      </c>
      <c r="M323" s="3" t="e">
        <f t="shared" ca="1" si="35"/>
        <v>#N/A</v>
      </c>
      <c r="O323" s="2">
        <v>309</v>
      </c>
      <c r="P323" s="16" t="e">
        <f t="shared" ca="1" si="31"/>
        <v>#N/A</v>
      </c>
      <c r="Q323" s="26" t="str">
        <f t="shared" si="32"/>
        <v/>
      </c>
      <c r="R323" s="14" t="e">
        <f t="shared" ca="1" si="33"/>
        <v>#N/A</v>
      </c>
      <c r="S323" s="55" t="e">
        <f ca="1">豚硝化モデル!K323</f>
        <v>#N/A</v>
      </c>
    </row>
    <row r="324" spans="3:19" ht="13.5">
      <c r="C324" s="2">
        <v>310</v>
      </c>
      <c r="D324" s="26" t="str">
        <f>IF(D323&gt;=豚シート!$G$18+30,"",D323+1)</f>
        <v/>
      </c>
      <c r="E324" s="41" t="e">
        <f ca="1">豚気温!A316</f>
        <v>#N/A</v>
      </c>
      <c r="F324" s="163" t="e">
        <f ca="1">IF(豚シート!$G$13="独自地温",豚気温!A316,IF(豚シート!$G$16&gt;=D324,E324*$AD$26+$AE$26,IF(豚気温!$A$4&lt;200,IF($D324&lt;$AF$30,E324*$AD$30+$AE$30,E324*$AD$31+$AE$31),IF($D324&lt;$AF$34,E324*$AD$34+$AE$34,E324*$AD$35+$AE$35))))</f>
        <v>#N/A</v>
      </c>
      <c r="G324" s="41"/>
      <c r="I324" s="3" t="e">
        <f t="shared" ca="1" si="29"/>
        <v>#N/A</v>
      </c>
      <c r="J324" s="3" t="e">
        <f t="shared" ca="1" si="34"/>
        <v>#N/A</v>
      </c>
      <c r="L324" s="4" t="e">
        <f t="shared" ca="1" si="30"/>
        <v>#N/A</v>
      </c>
      <c r="M324" s="3" t="e">
        <f t="shared" ca="1" si="35"/>
        <v>#N/A</v>
      </c>
      <c r="O324" s="2">
        <v>310</v>
      </c>
      <c r="P324" s="16" t="e">
        <f t="shared" ca="1" si="31"/>
        <v>#N/A</v>
      </c>
      <c r="Q324" s="26" t="str">
        <f t="shared" si="32"/>
        <v/>
      </c>
      <c r="R324" s="14" t="e">
        <f t="shared" ca="1" si="33"/>
        <v>#N/A</v>
      </c>
      <c r="S324" s="55" t="e">
        <f ca="1">豚硝化モデル!K324</f>
        <v>#N/A</v>
      </c>
    </row>
    <row r="325" spans="3:19" ht="13.5">
      <c r="C325" s="2">
        <v>311</v>
      </c>
      <c r="D325" s="26" t="str">
        <f>IF(D324&gt;=豚シート!$G$18+30,"",D324+1)</f>
        <v/>
      </c>
      <c r="E325" s="41" t="e">
        <f ca="1">豚気温!A317</f>
        <v>#N/A</v>
      </c>
      <c r="F325" s="163" t="e">
        <f ca="1">IF(豚シート!$G$13="独自地温",豚気温!A317,IF(豚シート!$G$16&gt;=D325,E325*$AD$26+$AE$26,IF(豚気温!$A$4&lt;200,IF($D325&lt;$AF$30,E325*$AD$30+$AE$30,E325*$AD$31+$AE$31),IF($D325&lt;$AF$34,E325*$AD$34+$AE$34,E325*$AD$35+$AE$35))))</f>
        <v>#N/A</v>
      </c>
      <c r="G325" s="41"/>
      <c r="I325" s="3" t="e">
        <f t="shared" ca="1" si="29"/>
        <v>#N/A</v>
      </c>
      <c r="J325" s="3" t="e">
        <f t="shared" ca="1" si="34"/>
        <v>#N/A</v>
      </c>
      <c r="L325" s="4" t="e">
        <f t="shared" ca="1" si="30"/>
        <v>#N/A</v>
      </c>
      <c r="M325" s="3" t="e">
        <f t="shared" ca="1" si="35"/>
        <v>#N/A</v>
      </c>
      <c r="O325" s="2">
        <v>311</v>
      </c>
      <c r="P325" s="16" t="e">
        <f t="shared" ca="1" si="31"/>
        <v>#N/A</v>
      </c>
      <c r="Q325" s="26" t="str">
        <f t="shared" si="32"/>
        <v/>
      </c>
      <c r="R325" s="14" t="e">
        <f t="shared" ca="1" si="33"/>
        <v>#N/A</v>
      </c>
      <c r="S325" s="55" t="e">
        <f ca="1">豚硝化モデル!K325</f>
        <v>#N/A</v>
      </c>
    </row>
    <row r="326" spans="3:19" ht="13.5">
      <c r="C326" s="2">
        <v>312</v>
      </c>
      <c r="D326" s="26" t="str">
        <f>IF(D325&gt;=豚シート!$G$18+30,"",D325+1)</f>
        <v/>
      </c>
      <c r="E326" s="41" t="e">
        <f ca="1">豚気温!A318</f>
        <v>#N/A</v>
      </c>
      <c r="F326" s="163" t="e">
        <f ca="1">IF(豚シート!$G$13="独自地温",豚気温!A318,IF(豚シート!$G$16&gt;=D326,E326*$AD$26+$AE$26,IF(豚気温!$A$4&lt;200,IF($D326&lt;$AF$30,E326*$AD$30+$AE$30,E326*$AD$31+$AE$31),IF($D326&lt;$AF$34,E326*$AD$34+$AE$34,E326*$AD$35+$AE$35))))</f>
        <v>#N/A</v>
      </c>
      <c r="G326" s="41"/>
      <c r="I326" s="3" t="e">
        <f t="shared" ca="1" si="29"/>
        <v>#N/A</v>
      </c>
      <c r="J326" s="3" t="e">
        <f t="shared" ca="1" si="34"/>
        <v>#N/A</v>
      </c>
      <c r="L326" s="4" t="e">
        <f t="shared" ca="1" si="30"/>
        <v>#N/A</v>
      </c>
      <c r="M326" s="3" t="e">
        <f t="shared" ca="1" si="35"/>
        <v>#N/A</v>
      </c>
      <c r="O326" s="2">
        <v>312</v>
      </c>
      <c r="P326" s="16" t="e">
        <f t="shared" ca="1" si="31"/>
        <v>#N/A</v>
      </c>
      <c r="Q326" s="26" t="str">
        <f t="shared" si="32"/>
        <v/>
      </c>
      <c r="R326" s="14" t="e">
        <f t="shared" ca="1" si="33"/>
        <v>#N/A</v>
      </c>
      <c r="S326" s="55" t="e">
        <f ca="1">豚硝化モデル!K326</f>
        <v>#N/A</v>
      </c>
    </row>
    <row r="327" spans="3:19" ht="13.5">
      <c r="C327" s="2">
        <v>313</v>
      </c>
      <c r="D327" s="26" t="str">
        <f>IF(D326&gt;=豚シート!$G$18+30,"",D326+1)</f>
        <v/>
      </c>
      <c r="E327" s="41" t="e">
        <f ca="1">豚気温!A319</f>
        <v>#N/A</v>
      </c>
      <c r="F327" s="163" t="e">
        <f ca="1">IF(豚シート!$G$13="独自地温",豚気温!A319,IF(豚シート!$G$16&gt;=D327,E327*$AD$26+$AE$26,IF(豚気温!$A$4&lt;200,IF($D327&lt;$AF$30,E327*$AD$30+$AE$30,E327*$AD$31+$AE$31),IF($D327&lt;$AF$34,E327*$AD$34+$AE$34,E327*$AD$35+$AE$35))))</f>
        <v>#N/A</v>
      </c>
      <c r="G327" s="41"/>
      <c r="I327" s="3" t="e">
        <f t="shared" ca="1" si="29"/>
        <v>#N/A</v>
      </c>
      <c r="J327" s="3" t="e">
        <f t="shared" ca="1" si="34"/>
        <v>#N/A</v>
      </c>
      <c r="L327" s="4" t="e">
        <f t="shared" ca="1" si="30"/>
        <v>#N/A</v>
      </c>
      <c r="M327" s="3" t="e">
        <f t="shared" ca="1" si="35"/>
        <v>#N/A</v>
      </c>
      <c r="O327" s="2">
        <v>313</v>
      </c>
      <c r="P327" s="16" t="e">
        <f t="shared" ca="1" si="31"/>
        <v>#N/A</v>
      </c>
      <c r="Q327" s="26" t="str">
        <f t="shared" si="32"/>
        <v/>
      </c>
      <c r="R327" s="14" t="e">
        <f t="shared" ca="1" si="33"/>
        <v>#N/A</v>
      </c>
      <c r="S327" s="55" t="e">
        <f ca="1">豚硝化モデル!K327</f>
        <v>#N/A</v>
      </c>
    </row>
    <row r="328" spans="3:19" ht="13.5">
      <c r="C328" s="2">
        <v>314</v>
      </c>
      <c r="D328" s="26" t="str">
        <f>IF(D327&gt;=豚シート!$G$18+30,"",D327+1)</f>
        <v/>
      </c>
      <c r="E328" s="41" t="e">
        <f ca="1">豚気温!A320</f>
        <v>#N/A</v>
      </c>
      <c r="F328" s="163" t="e">
        <f ca="1">IF(豚シート!$G$13="独自地温",豚気温!A320,IF(豚シート!$G$16&gt;=D328,E328*$AD$26+$AE$26,IF(豚気温!$A$4&lt;200,IF($D328&lt;$AF$30,E328*$AD$30+$AE$30,E328*$AD$31+$AE$31),IF($D328&lt;$AF$34,E328*$AD$34+$AE$34,E328*$AD$35+$AE$35))))</f>
        <v>#N/A</v>
      </c>
      <c r="G328" s="41"/>
      <c r="I328" s="3" t="e">
        <f t="shared" ca="1" si="29"/>
        <v>#N/A</v>
      </c>
      <c r="J328" s="3" t="e">
        <f t="shared" ca="1" si="34"/>
        <v>#N/A</v>
      </c>
      <c r="L328" s="4" t="e">
        <f t="shared" ca="1" si="30"/>
        <v>#N/A</v>
      </c>
      <c r="M328" s="3" t="e">
        <f t="shared" ca="1" si="35"/>
        <v>#N/A</v>
      </c>
      <c r="O328" s="2">
        <v>314</v>
      </c>
      <c r="P328" s="16" t="e">
        <f t="shared" ca="1" si="31"/>
        <v>#N/A</v>
      </c>
      <c r="Q328" s="26" t="str">
        <f t="shared" si="32"/>
        <v/>
      </c>
      <c r="R328" s="14" t="e">
        <f t="shared" ca="1" si="33"/>
        <v>#N/A</v>
      </c>
      <c r="S328" s="55" t="e">
        <f ca="1">豚硝化モデル!K328</f>
        <v>#N/A</v>
      </c>
    </row>
    <row r="329" spans="3:19" ht="13.5">
      <c r="C329" s="2">
        <v>315</v>
      </c>
      <c r="D329" s="26" t="str">
        <f>IF(D328&gt;=豚シート!$G$18+30,"",D328+1)</f>
        <v/>
      </c>
      <c r="E329" s="41" t="e">
        <f ca="1">豚気温!A321</f>
        <v>#N/A</v>
      </c>
      <c r="F329" s="163" t="e">
        <f ca="1">IF(豚シート!$G$13="独自地温",豚気温!A321,IF(豚シート!$G$16&gt;=D329,E329*$AD$26+$AE$26,IF(豚気温!$A$4&lt;200,IF($D329&lt;$AF$30,E329*$AD$30+$AE$30,E329*$AD$31+$AE$31),IF($D329&lt;$AF$34,E329*$AD$34+$AE$34,E329*$AD$35+$AE$35))))</f>
        <v>#N/A</v>
      </c>
      <c r="G329" s="41"/>
      <c r="I329" s="3" t="e">
        <f t="shared" ca="1" si="29"/>
        <v>#N/A</v>
      </c>
      <c r="J329" s="3" t="e">
        <f t="shared" ca="1" si="34"/>
        <v>#N/A</v>
      </c>
      <c r="L329" s="4" t="e">
        <f t="shared" ca="1" si="30"/>
        <v>#N/A</v>
      </c>
      <c r="M329" s="3" t="e">
        <f t="shared" ca="1" si="35"/>
        <v>#N/A</v>
      </c>
      <c r="O329" s="2">
        <v>315</v>
      </c>
      <c r="P329" s="16" t="e">
        <f t="shared" ca="1" si="31"/>
        <v>#N/A</v>
      </c>
      <c r="Q329" s="26" t="str">
        <f t="shared" si="32"/>
        <v/>
      </c>
      <c r="R329" s="14" t="e">
        <f t="shared" ca="1" si="33"/>
        <v>#N/A</v>
      </c>
      <c r="S329" s="55" t="e">
        <f ca="1">豚硝化モデル!K329</f>
        <v>#N/A</v>
      </c>
    </row>
    <row r="330" spans="3:19" ht="13.5">
      <c r="C330" s="2">
        <v>316</v>
      </c>
      <c r="D330" s="26" t="str">
        <f>IF(D329&gt;=豚シート!$G$18+30,"",D329+1)</f>
        <v/>
      </c>
      <c r="E330" s="41" t="e">
        <f ca="1">豚気温!A322</f>
        <v>#N/A</v>
      </c>
      <c r="F330" s="163" t="e">
        <f ca="1">IF(豚シート!$G$13="独自地温",豚気温!A322,IF(豚シート!$G$16&gt;=D330,E330*$AD$26+$AE$26,IF(豚気温!$A$4&lt;200,IF($D330&lt;$AF$30,E330*$AD$30+$AE$30,E330*$AD$31+$AE$31),IF($D330&lt;$AF$34,E330*$AD$34+$AE$34,E330*$AD$35+$AE$35))))</f>
        <v>#N/A</v>
      </c>
      <c r="G330" s="41"/>
      <c r="I330" s="3" t="e">
        <f t="shared" ca="1" si="29"/>
        <v>#N/A</v>
      </c>
      <c r="J330" s="3" t="e">
        <f t="shared" ca="1" si="34"/>
        <v>#N/A</v>
      </c>
      <c r="L330" s="4" t="e">
        <f t="shared" ca="1" si="30"/>
        <v>#N/A</v>
      </c>
      <c r="M330" s="3" t="e">
        <f t="shared" ca="1" si="35"/>
        <v>#N/A</v>
      </c>
      <c r="O330" s="2">
        <v>316</v>
      </c>
      <c r="P330" s="16" t="e">
        <f t="shared" ca="1" si="31"/>
        <v>#N/A</v>
      </c>
      <c r="Q330" s="26" t="str">
        <f t="shared" si="32"/>
        <v/>
      </c>
      <c r="R330" s="14" t="e">
        <f t="shared" ca="1" si="33"/>
        <v>#N/A</v>
      </c>
      <c r="S330" s="55" t="e">
        <f ca="1">豚硝化モデル!K330</f>
        <v>#N/A</v>
      </c>
    </row>
    <row r="331" spans="3:19" ht="13.5">
      <c r="C331" s="2">
        <v>317</v>
      </c>
      <c r="D331" s="26" t="str">
        <f>IF(D330&gt;=豚シート!$G$18+30,"",D330+1)</f>
        <v/>
      </c>
      <c r="E331" s="41" t="e">
        <f ca="1">豚気温!A323</f>
        <v>#N/A</v>
      </c>
      <c r="F331" s="163" t="e">
        <f ca="1">IF(豚シート!$G$13="独自地温",豚気温!A323,IF(豚シート!$G$16&gt;=D331,E331*$AD$26+$AE$26,IF(豚気温!$A$4&lt;200,IF($D331&lt;$AF$30,E331*$AD$30+$AE$30,E331*$AD$31+$AE$31),IF($D331&lt;$AF$34,E331*$AD$34+$AE$34,E331*$AD$35+$AE$35))))</f>
        <v>#N/A</v>
      </c>
      <c r="G331" s="41"/>
      <c r="I331" s="3" t="e">
        <f t="shared" ca="1" si="29"/>
        <v>#N/A</v>
      </c>
      <c r="J331" s="3" t="e">
        <f t="shared" ca="1" si="34"/>
        <v>#N/A</v>
      </c>
      <c r="L331" s="4" t="e">
        <f t="shared" ca="1" si="30"/>
        <v>#N/A</v>
      </c>
      <c r="M331" s="3" t="e">
        <f t="shared" ca="1" si="35"/>
        <v>#N/A</v>
      </c>
      <c r="O331" s="2">
        <v>317</v>
      </c>
      <c r="P331" s="16" t="e">
        <f t="shared" ca="1" si="31"/>
        <v>#N/A</v>
      </c>
      <c r="Q331" s="26" t="str">
        <f t="shared" si="32"/>
        <v/>
      </c>
      <c r="R331" s="14" t="e">
        <f t="shared" ca="1" si="33"/>
        <v>#N/A</v>
      </c>
      <c r="S331" s="55" t="e">
        <f ca="1">豚硝化モデル!K331</f>
        <v>#N/A</v>
      </c>
    </row>
    <row r="332" spans="3:19" ht="13.5">
      <c r="C332" s="2">
        <v>318</v>
      </c>
      <c r="D332" s="26" t="str">
        <f>IF(D331&gt;=豚シート!$G$18+30,"",D331+1)</f>
        <v/>
      </c>
      <c r="E332" s="41" t="e">
        <f ca="1">豚気温!A324</f>
        <v>#N/A</v>
      </c>
      <c r="F332" s="163" t="e">
        <f ca="1">IF(豚シート!$G$13="独自地温",豚気温!A324,IF(豚シート!$G$16&gt;=D332,E332*$AD$26+$AE$26,IF(豚気温!$A$4&lt;200,IF($D332&lt;$AF$30,E332*$AD$30+$AE$30,E332*$AD$31+$AE$31),IF($D332&lt;$AF$34,E332*$AD$34+$AE$34,E332*$AD$35+$AE$35))))</f>
        <v>#N/A</v>
      </c>
      <c r="G332" s="41"/>
      <c r="I332" s="3" t="e">
        <f t="shared" ca="1" si="29"/>
        <v>#N/A</v>
      </c>
      <c r="J332" s="3" t="e">
        <f t="shared" ca="1" si="34"/>
        <v>#N/A</v>
      </c>
      <c r="L332" s="4" t="e">
        <f t="shared" ca="1" si="30"/>
        <v>#N/A</v>
      </c>
      <c r="M332" s="3" t="e">
        <f t="shared" ca="1" si="35"/>
        <v>#N/A</v>
      </c>
      <c r="O332" s="2">
        <v>318</v>
      </c>
      <c r="P332" s="16" t="e">
        <f t="shared" ca="1" si="31"/>
        <v>#N/A</v>
      </c>
      <c r="Q332" s="26" t="str">
        <f t="shared" si="32"/>
        <v/>
      </c>
      <c r="R332" s="14" t="e">
        <f t="shared" ca="1" si="33"/>
        <v>#N/A</v>
      </c>
      <c r="S332" s="55" t="e">
        <f ca="1">豚硝化モデル!K332</f>
        <v>#N/A</v>
      </c>
    </row>
    <row r="333" spans="3:19" ht="13.5">
      <c r="C333" s="2">
        <v>319</v>
      </c>
      <c r="D333" s="26" t="str">
        <f>IF(D332&gt;=豚シート!$G$18+30,"",D332+1)</f>
        <v/>
      </c>
      <c r="E333" s="41" t="e">
        <f ca="1">豚気温!A325</f>
        <v>#N/A</v>
      </c>
      <c r="F333" s="163" t="e">
        <f ca="1">IF(豚シート!$G$13="独自地温",豚気温!A325,IF(豚シート!$G$16&gt;=D333,E333*$AD$26+$AE$26,IF(豚気温!$A$4&lt;200,IF($D333&lt;$AF$30,E333*$AD$30+$AE$30,E333*$AD$31+$AE$31),IF($D333&lt;$AF$34,E333*$AD$34+$AE$34,E333*$AD$35+$AE$35))))</f>
        <v>#N/A</v>
      </c>
      <c r="G333" s="41"/>
      <c r="I333" s="3" t="e">
        <f t="shared" ca="1" si="29"/>
        <v>#N/A</v>
      </c>
      <c r="J333" s="3" t="e">
        <f t="shared" ca="1" si="34"/>
        <v>#N/A</v>
      </c>
      <c r="L333" s="4" t="e">
        <f t="shared" ca="1" si="30"/>
        <v>#N/A</v>
      </c>
      <c r="M333" s="3" t="e">
        <f t="shared" ca="1" si="35"/>
        <v>#N/A</v>
      </c>
      <c r="O333" s="2">
        <v>319</v>
      </c>
      <c r="P333" s="16" t="e">
        <f t="shared" ca="1" si="31"/>
        <v>#N/A</v>
      </c>
      <c r="Q333" s="26" t="str">
        <f t="shared" si="32"/>
        <v/>
      </c>
      <c r="R333" s="14" t="e">
        <f t="shared" ca="1" si="33"/>
        <v>#N/A</v>
      </c>
      <c r="S333" s="55" t="e">
        <f ca="1">豚硝化モデル!K333</f>
        <v>#N/A</v>
      </c>
    </row>
    <row r="334" spans="3:19" ht="13.5">
      <c r="C334" s="2">
        <v>320</v>
      </c>
      <c r="D334" s="26" t="str">
        <f>IF(D333&gt;=豚シート!$G$18+30,"",D333+1)</f>
        <v/>
      </c>
      <c r="E334" s="41" t="e">
        <f ca="1">豚気温!A326</f>
        <v>#N/A</v>
      </c>
      <c r="F334" s="163" t="e">
        <f ca="1">IF(豚シート!$G$13="独自地温",豚気温!A326,IF(豚シート!$G$16&gt;=D334,E334*$AD$26+$AE$26,IF(豚気温!$A$4&lt;200,IF($D334&lt;$AF$30,E334*$AD$30+$AE$30,E334*$AD$31+$AE$31),IF($D334&lt;$AF$34,E334*$AD$34+$AE$34,E334*$AD$35+$AE$35))))</f>
        <v>#N/A</v>
      </c>
      <c r="G334" s="41"/>
      <c r="I334" s="3" t="e">
        <f t="shared" ref="I334:I397" ca="1" si="36">EXP($B$3*(E334-25)/(1.987*(273+E334)*298))</f>
        <v>#N/A</v>
      </c>
      <c r="J334" s="3" t="e">
        <f t="shared" ca="1" si="34"/>
        <v>#N/A</v>
      </c>
      <c r="L334" s="4" t="e">
        <f t="shared" ref="L334:L397" ca="1" si="37">EXP($B$4*(E334-25)/(1.987*(273+E334)*298))</f>
        <v>#N/A</v>
      </c>
      <c r="M334" s="3" t="e">
        <f t="shared" ca="1" si="35"/>
        <v>#N/A</v>
      </c>
      <c r="O334" s="2">
        <v>320</v>
      </c>
      <c r="P334" s="16" t="e">
        <f t="shared" ca="1" si="31"/>
        <v>#N/A</v>
      </c>
      <c r="Q334" s="26" t="str">
        <f t="shared" si="32"/>
        <v/>
      </c>
      <c r="R334" s="14" t="e">
        <f t="shared" ca="1" si="33"/>
        <v>#N/A</v>
      </c>
      <c r="S334" s="55" t="e">
        <f ca="1">豚硝化モデル!K334</f>
        <v>#N/A</v>
      </c>
    </row>
    <row r="335" spans="3:19" ht="13.5">
      <c r="C335" s="2">
        <v>321</v>
      </c>
      <c r="D335" s="26" t="str">
        <f>IF(D334&gt;=豚シート!$G$18+30,"",D334+1)</f>
        <v/>
      </c>
      <c r="E335" s="41" t="e">
        <f ca="1">豚気温!A327</f>
        <v>#N/A</v>
      </c>
      <c r="F335" s="163" t="e">
        <f ca="1">IF(豚シート!$G$13="独自地温",豚気温!A327,IF(豚シート!$G$16&gt;=D335,E335*$AD$26+$AE$26,IF(豚気温!$A$4&lt;200,IF($D335&lt;$AF$30,E335*$AD$30+$AE$30,E335*$AD$31+$AE$31),IF($D335&lt;$AF$34,E335*$AD$34+$AE$34,E335*$AD$35+$AE$35))))</f>
        <v>#N/A</v>
      </c>
      <c r="G335" s="41"/>
      <c r="I335" s="3" t="e">
        <f t="shared" ca="1" si="36"/>
        <v>#N/A</v>
      </c>
      <c r="J335" s="3" t="e">
        <f t="shared" ca="1" si="34"/>
        <v>#N/A</v>
      </c>
      <c r="L335" s="4" t="e">
        <f t="shared" ca="1" si="37"/>
        <v>#N/A</v>
      </c>
      <c r="M335" s="3" t="e">
        <f t="shared" ca="1" si="35"/>
        <v>#N/A</v>
      </c>
      <c r="O335" s="2">
        <v>321</v>
      </c>
      <c r="P335" s="16" t="e">
        <f t="shared" ref="P335:P398" ca="1" si="38">$B$5*(1-EXP(-$B$7*J335))+$B$6*(1-EXP(-$B$8*M335))+$P$6</f>
        <v>#N/A</v>
      </c>
      <c r="Q335" s="26" t="str">
        <f t="shared" ref="Q335:Q379" si="39">D335</f>
        <v/>
      </c>
      <c r="R335" s="14" t="e">
        <f t="shared" ref="R335:R398" ca="1" si="40">$H$5/1000*$P335</f>
        <v>#N/A</v>
      </c>
      <c r="S335" s="55" t="e">
        <f ca="1">豚硝化モデル!K335</f>
        <v>#N/A</v>
      </c>
    </row>
    <row r="336" spans="3:19" ht="13.5">
      <c r="C336" s="2">
        <v>322</v>
      </c>
      <c r="D336" s="26" t="str">
        <f>IF(D335&gt;=豚シート!$G$18+30,"",D335+1)</f>
        <v/>
      </c>
      <c r="E336" s="41" t="e">
        <f ca="1">豚気温!A328</f>
        <v>#N/A</v>
      </c>
      <c r="F336" s="163" t="e">
        <f ca="1">IF(豚シート!$G$13="独自地温",豚気温!A328,IF(豚シート!$G$16&gt;=D336,E336*$AD$26+$AE$26,IF(豚気温!$A$4&lt;200,IF($D336&lt;$AF$30,E336*$AD$30+$AE$30,E336*$AD$31+$AE$31),IF($D336&lt;$AF$34,E336*$AD$34+$AE$34,E336*$AD$35+$AE$35))))</f>
        <v>#N/A</v>
      </c>
      <c r="G336" s="41"/>
      <c r="I336" s="3" t="e">
        <f t="shared" ca="1" si="36"/>
        <v>#N/A</v>
      </c>
      <c r="J336" s="3" t="e">
        <f t="shared" ref="J336:J399" ca="1" si="41">J335+I335</f>
        <v>#N/A</v>
      </c>
      <c r="L336" s="4" t="e">
        <f t="shared" ca="1" si="37"/>
        <v>#N/A</v>
      </c>
      <c r="M336" s="3" t="e">
        <f t="shared" ref="M336:M399" ca="1" si="42">M335+L335</f>
        <v>#N/A</v>
      </c>
      <c r="O336" s="2">
        <v>322</v>
      </c>
      <c r="P336" s="16" t="e">
        <f t="shared" ca="1" si="38"/>
        <v>#N/A</v>
      </c>
      <c r="Q336" s="26" t="str">
        <f t="shared" si="39"/>
        <v/>
      </c>
      <c r="R336" s="14" t="e">
        <f t="shared" ca="1" si="40"/>
        <v>#N/A</v>
      </c>
      <c r="S336" s="55" t="e">
        <f ca="1">豚硝化モデル!K336</f>
        <v>#N/A</v>
      </c>
    </row>
    <row r="337" spans="3:19" ht="13.5">
      <c r="C337" s="2">
        <v>323</v>
      </c>
      <c r="D337" s="26" t="str">
        <f>IF(D336&gt;=豚シート!$G$18+30,"",D336+1)</f>
        <v/>
      </c>
      <c r="E337" s="41" t="e">
        <f ca="1">豚気温!A329</f>
        <v>#N/A</v>
      </c>
      <c r="F337" s="163" t="e">
        <f ca="1">IF(豚シート!$G$13="独自地温",豚気温!A329,IF(豚シート!$G$16&gt;=D337,E337*$AD$26+$AE$26,IF(豚気温!$A$4&lt;200,IF($D337&lt;$AF$30,E337*$AD$30+$AE$30,E337*$AD$31+$AE$31),IF($D337&lt;$AF$34,E337*$AD$34+$AE$34,E337*$AD$35+$AE$35))))</f>
        <v>#N/A</v>
      </c>
      <c r="G337" s="41"/>
      <c r="I337" s="3" t="e">
        <f t="shared" ca="1" si="36"/>
        <v>#N/A</v>
      </c>
      <c r="J337" s="3" t="e">
        <f t="shared" ca="1" si="41"/>
        <v>#N/A</v>
      </c>
      <c r="L337" s="4" t="e">
        <f t="shared" ca="1" si="37"/>
        <v>#N/A</v>
      </c>
      <c r="M337" s="3" t="e">
        <f t="shared" ca="1" si="42"/>
        <v>#N/A</v>
      </c>
      <c r="O337" s="2">
        <v>323</v>
      </c>
      <c r="P337" s="16" t="e">
        <f t="shared" ca="1" si="38"/>
        <v>#N/A</v>
      </c>
      <c r="Q337" s="26" t="str">
        <f t="shared" si="39"/>
        <v/>
      </c>
      <c r="R337" s="14" t="e">
        <f t="shared" ca="1" si="40"/>
        <v>#N/A</v>
      </c>
      <c r="S337" s="55" t="e">
        <f ca="1">豚硝化モデル!K337</f>
        <v>#N/A</v>
      </c>
    </row>
    <row r="338" spans="3:19" ht="13.5">
      <c r="C338" s="2">
        <v>324</v>
      </c>
      <c r="D338" s="26" t="str">
        <f>IF(D337&gt;=豚シート!$G$18+30,"",D337+1)</f>
        <v/>
      </c>
      <c r="E338" s="41" t="e">
        <f ca="1">豚気温!A330</f>
        <v>#N/A</v>
      </c>
      <c r="F338" s="163" t="e">
        <f ca="1">IF(豚シート!$G$13="独自地温",豚気温!A330,IF(豚シート!$G$16&gt;=D338,E338*$AD$26+$AE$26,IF(豚気温!$A$4&lt;200,IF($D338&lt;$AF$30,E338*$AD$30+$AE$30,E338*$AD$31+$AE$31),IF($D338&lt;$AF$34,E338*$AD$34+$AE$34,E338*$AD$35+$AE$35))))</f>
        <v>#N/A</v>
      </c>
      <c r="G338" s="41"/>
      <c r="I338" s="3" t="e">
        <f t="shared" ca="1" si="36"/>
        <v>#N/A</v>
      </c>
      <c r="J338" s="3" t="e">
        <f t="shared" ca="1" si="41"/>
        <v>#N/A</v>
      </c>
      <c r="L338" s="4" t="e">
        <f t="shared" ca="1" si="37"/>
        <v>#N/A</v>
      </c>
      <c r="M338" s="3" t="e">
        <f t="shared" ca="1" si="42"/>
        <v>#N/A</v>
      </c>
      <c r="O338" s="2">
        <v>324</v>
      </c>
      <c r="P338" s="16" t="e">
        <f t="shared" ca="1" si="38"/>
        <v>#N/A</v>
      </c>
      <c r="Q338" s="26" t="str">
        <f t="shared" si="39"/>
        <v/>
      </c>
      <c r="R338" s="14" t="e">
        <f t="shared" ca="1" si="40"/>
        <v>#N/A</v>
      </c>
      <c r="S338" s="55" t="e">
        <f ca="1">豚硝化モデル!K338</f>
        <v>#N/A</v>
      </c>
    </row>
    <row r="339" spans="3:19" ht="13.5">
      <c r="C339" s="2">
        <v>325</v>
      </c>
      <c r="D339" s="26" t="str">
        <f>IF(D338&gt;=豚シート!$G$18+30,"",D338+1)</f>
        <v/>
      </c>
      <c r="E339" s="41" t="e">
        <f ca="1">豚気温!A331</f>
        <v>#N/A</v>
      </c>
      <c r="F339" s="163" t="e">
        <f ca="1">IF(豚シート!$G$13="独自地温",豚気温!A331,IF(豚シート!$G$16&gt;=D339,E339*$AD$26+$AE$26,IF(豚気温!$A$4&lt;200,IF($D339&lt;$AF$30,E339*$AD$30+$AE$30,E339*$AD$31+$AE$31),IF($D339&lt;$AF$34,E339*$AD$34+$AE$34,E339*$AD$35+$AE$35))))</f>
        <v>#N/A</v>
      </c>
      <c r="G339" s="41"/>
      <c r="I339" s="3" t="e">
        <f t="shared" ca="1" si="36"/>
        <v>#N/A</v>
      </c>
      <c r="J339" s="3" t="e">
        <f t="shared" ca="1" si="41"/>
        <v>#N/A</v>
      </c>
      <c r="L339" s="4" t="e">
        <f t="shared" ca="1" si="37"/>
        <v>#N/A</v>
      </c>
      <c r="M339" s="3" t="e">
        <f t="shared" ca="1" si="42"/>
        <v>#N/A</v>
      </c>
      <c r="O339" s="2">
        <v>325</v>
      </c>
      <c r="P339" s="16" t="e">
        <f t="shared" ca="1" si="38"/>
        <v>#N/A</v>
      </c>
      <c r="Q339" s="26" t="str">
        <f t="shared" si="39"/>
        <v/>
      </c>
      <c r="R339" s="14" t="e">
        <f t="shared" ca="1" si="40"/>
        <v>#N/A</v>
      </c>
      <c r="S339" s="55" t="e">
        <f ca="1">豚硝化モデル!K339</f>
        <v>#N/A</v>
      </c>
    </row>
    <row r="340" spans="3:19" ht="13.5">
      <c r="C340" s="2">
        <v>326</v>
      </c>
      <c r="D340" s="26" t="str">
        <f>IF(D339&gt;=豚シート!$G$18+30,"",D339+1)</f>
        <v/>
      </c>
      <c r="E340" s="41" t="e">
        <f ca="1">豚気温!A332</f>
        <v>#N/A</v>
      </c>
      <c r="F340" s="163" t="e">
        <f ca="1">IF(豚シート!$G$13="独自地温",豚気温!A332,IF(豚シート!$G$16&gt;=D340,E340*$AD$26+$AE$26,IF(豚気温!$A$4&lt;200,IF($D340&lt;$AF$30,E340*$AD$30+$AE$30,E340*$AD$31+$AE$31),IF($D340&lt;$AF$34,E340*$AD$34+$AE$34,E340*$AD$35+$AE$35))))</f>
        <v>#N/A</v>
      </c>
      <c r="G340" s="41"/>
      <c r="I340" s="3" t="e">
        <f t="shared" ca="1" si="36"/>
        <v>#N/A</v>
      </c>
      <c r="J340" s="3" t="e">
        <f t="shared" ca="1" si="41"/>
        <v>#N/A</v>
      </c>
      <c r="L340" s="4" t="e">
        <f t="shared" ca="1" si="37"/>
        <v>#N/A</v>
      </c>
      <c r="M340" s="3" t="e">
        <f t="shared" ca="1" si="42"/>
        <v>#N/A</v>
      </c>
      <c r="O340" s="2">
        <v>326</v>
      </c>
      <c r="P340" s="16" t="e">
        <f t="shared" ca="1" si="38"/>
        <v>#N/A</v>
      </c>
      <c r="Q340" s="26" t="str">
        <f t="shared" si="39"/>
        <v/>
      </c>
      <c r="R340" s="14" t="e">
        <f t="shared" ca="1" si="40"/>
        <v>#N/A</v>
      </c>
      <c r="S340" s="55" t="e">
        <f ca="1">豚硝化モデル!K340</f>
        <v>#N/A</v>
      </c>
    </row>
    <row r="341" spans="3:19" ht="13.5">
      <c r="C341" s="2">
        <v>327</v>
      </c>
      <c r="D341" s="26" t="str">
        <f>IF(D340&gt;=豚シート!$G$18+30,"",D340+1)</f>
        <v/>
      </c>
      <c r="E341" s="41" t="e">
        <f ca="1">豚気温!A333</f>
        <v>#N/A</v>
      </c>
      <c r="F341" s="163" t="e">
        <f ca="1">IF(豚シート!$G$13="独自地温",豚気温!A333,IF(豚シート!$G$16&gt;=D341,E341*$AD$26+$AE$26,IF(豚気温!$A$4&lt;200,IF($D341&lt;$AF$30,E341*$AD$30+$AE$30,E341*$AD$31+$AE$31),IF($D341&lt;$AF$34,E341*$AD$34+$AE$34,E341*$AD$35+$AE$35))))</f>
        <v>#N/A</v>
      </c>
      <c r="G341" s="41"/>
      <c r="I341" s="3" t="e">
        <f t="shared" ca="1" si="36"/>
        <v>#N/A</v>
      </c>
      <c r="J341" s="3" t="e">
        <f t="shared" ca="1" si="41"/>
        <v>#N/A</v>
      </c>
      <c r="L341" s="4" t="e">
        <f t="shared" ca="1" si="37"/>
        <v>#N/A</v>
      </c>
      <c r="M341" s="3" t="e">
        <f t="shared" ca="1" si="42"/>
        <v>#N/A</v>
      </c>
      <c r="O341" s="2">
        <v>327</v>
      </c>
      <c r="P341" s="16" t="e">
        <f t="shared" ca="1" si="38"/>
        <v>#N/A</v>
      </c>
      <c r="Q341" s="26" t="str">
        <f t="shared" si="39"/>
        <v/>
      </c>
      <c r="R341" s="14" t="e">
        <f t="shared" ca="1" si="40"/>
        <v>#N/A</v>
      </c>
      <c r="S341" s="55" t="e">
        <f ca="1">豚硝化モデル!K341</f>
        <v>#N/A</v>
      </c>
    </row>
    <row r="342" spans="3:19" ht="13.5">
      <c r="C342" s="2">
        <v>328</v>
      </c>
      <c r="D342" s="26" t="str">
        <f>IF(D341&gt;=豚シート!$G$18+30,"",D341+1)</f>
        <v/>
      </c>
      <c r="E342" s="41" t="e">
        <f ca="1">豚気温!A334</f>
        <v>#N/A</v>
      </c>
      <c r="F342" s="163" t="e">
        <f ca="1">IF(豚シート!$G$13="独自地温",豚気温!A334,IF(豚シート!$G$16&gt;=D342,E342*$AD$26+$AE$26,IF(豚気温!$A$4&lt;200,IF($D342&lt;$AF$30,E342*$AD$30+$AE$30,E342*$AD$31+$AE$31),IF($D342&lt;$AF$34,E342*$AD$34+$AE$34,E342*$AD$35+$AE$35))))</f>
        <v>#N/A</v>
      </c>
      <c r="G342" s="41"/>
      <c r="I342" s="3" t="e">
        <f t="shared" ca="1" si="36"/>
        <v>#N/A</v>
      </c>
      <c r="J342" s="3" t="e">
        <f t="shared" ca="1" si="41"/>
        <v>#N/A</v>
      </c>
      <c r="L342" s="4" t="e">
        <f t="shared" ca="1" si="37"/>
        <v>#N/A</v>
      </c>
      <c r="M342" s="3" t="e">
        <f t="shared" ca="1" si="42"/>
        <v>#N/A</v>
      </c>
      <c r="O342" s="2">
        <v>328</v>
      </c>
      <c r="P342" s="16" t="e">
        <f t="shared" ca="1" si="38"/>
        <v>#N/A</v>
      </c>
      <c r="Q342" s="26" t="str">
        <f t="shared" si="39"/>
        <v/>
      </c>
      <c r="R342" s="14" t="e">
        <f t="shared" ca="1" si="40"/>
        <v>#N/A</v>
      </c>
      <c r="S342" s="55" t="e">
        <f ca="1">豚硝化モデル!K342</f>
        <v>#N/A</v>
      </c>
    </row>
    <row r="343" spans="3:19" ht="13.5">
      <c r="C343" s="2">
        <v>329</v>
      </c>
      <c r="D343" s="26" t="str">
        <f>IF(D342&gt;=豚シート!$G$18+30,"",D342+1)</f>
        <v/>
      </c>
      <c r="E343" s="41" t="e">
        <f ca="1">豚気温!A335</f>
        <v>#N/A</v>
      </c>
      <c r="F343" s="163" t="e">
        <f ca="1">IF(豚シート!$G$13="独自地温",豚気温!A335,IF(豚シート!$G$16&gt;=D343,E343*$AD$26+$AE$26,IF(豚気温!$A$4&lt;200,IF($D343&lt;$AF$30,E343*$AD$30+$AE$30,E343*$AD$31+$AE$31),IF($D343&lt;$AF$34,E343*$AD$34+$AE$34,E343*$AD$35+$AE$35))))</f>
        <v>#N/A</v>
      </c>
      <c r="G343" s="41"/>
      <c r="I343" s="3" t="e">
        <f t="shared" ca="1" si="36"/>
        <v>#N/A</v>
      </c>
      <c r="J343" s="3" t="e">
        <f t="shared" ca="1" si="41"/>
        <v>#N/A</v>
      </c>
      <c r="L343" s="4" t="e">
        <f t="shared" ca="1" si="37"/>
        <v>#N/A</v>
      </c>
      <c r="M343" s="3" t="e">
        <f t="shared" ca="1" si="42"/>
        <v>#N/A</v>
      </c>
      <c r="O343" s="2">
        <v>329</v>
      </c>
      <c r="P343" s="16" t="e">
        <f t="shared" ca="1" si="38"/>
        <v>#N/A</v>
      </c>
      <c r="Q343" s="26" t="str">
        <f t="shared" si="39"/>
        <v/>
      </c>
      <c r="R343" s="14" t="e">
        <f t="shared" ca="1" si="40"/>
        <v>#N/A</v>
      </c>
      <c r="S343" s="55" t="e">
        <f ca="1">豚硝化モデル!K343</f>
        <v>#N/A</v>
      </c>
    </row>
    <row r="344" spans="3:19" ht="13.5">
      <c r="C344" s="2">
        <v>330</v>
      </c>
      <c r="D344" s="26" t="str">
        <f>IF(D343&gt;=豚シート!$G$18+30,"",D343+1)</f>
        <v/>
      </c>
      <c r="E344" s="41" t="e">
        <f ca="1">豚気温!A336</f>
        <v>#N/A</v>
      </c>
      <c r="F344" s="163" t="e">
        <f ca="1">IF(豚シート!$G$13="独自地温",豚気温!A336,IF(豚シート!$G$16&gt;=D344,E344*$AD$26+$AE$26,IF(豚気温!$A$4&lt;200,IF($D344&lt;$AF$30,E344*$AD$30+$AE$30,E344*$AD$31+$AE$31),IF($D344&lt;$AF$34,E344*$AD$34+$AE$34,E344*$AD$35+$AE$35))))</f>
        <v>#N/A</v>
      </c>
      <c r="G344" s="41"/>
      <c r="I344" s="3" t="e">
        <f t="shared" ca="1" si="36"/>
        <v>#N/A</v>
      </c>
      <c r="J344" s="3" t="e">
        <f t="shared" ca="1" si="41"/>
        <v>#N/A</v>
      </c>
      <c r="L344" s="4" t="e">
        <f t="shared" ca="1" si="37"/>
        <v>#N/A</v>
      </c>
      <c r="M344" s="3" t="e">
        <f t="shared" ca="1" si="42"/>
        <v>#N/A</v>
      </c>
      <c r="O344" s="2">
        <v>330</v>
      </c>
      <c r="P344" s="16" t="e">
        <f t="shared" ca="1" si="38"/>
        <v>#N/A</v>
      </c>
      <c r="Q344" s="26" t="str">
        <f t="shared" si="39"/>
        <v/>
      </c>
      <c r="R344" s="14" t="e">
        <f t="shared" ca="1" si="40"/>
        <v>#N/A</v>
      </c>
      <c r="S344" s="55" t="e">
        <f ca="1">豚硝化モデル!K344</f>
        <v>#N/A</v>
      </c>
    </row>
    <row r="345" spans="3:19" ht="13.5">
      <c r="C345" s="2">
        <v>331</v>
      </c>
      <c r="D345" s="26" t="str">
        <f>IF(D344&gt;=豚シート!$G$18+30,"",D344+1)</f>
        <v/>
      </c>
      <c r="E345" s="41" t="e">
        <f ca="1">豚気温!A337</f>
        <v>#N/A</v>
      </c>
      <c r="F345" s="163" t="e">
        <f ca="1">IF(豚シート!$G$13="独自地温",豚気温!A337,IF(豚シート!$G$16&gt;=D345,E345*$AD$26+$AE$26,IF(豚気温!$A$4&lt;200,IF($D345&lt;$AF$30,E345*$AD$30+$AE$30,E345*$AD$31+$AE$31),IF($D345&lt;$AF$34,E345*$AD$34+$AE$34,E345*$AD$35+$AE$35))))</f>
        <v>#N/A</v>
      </c>
      <c r="G345" s="41"/>
      <c r="I345" s="3" t="e">
        <f t="shared" ca="1" si="36"/>
        <v>#N/A</v>
      </c>
      <c r="J345" s="3" t="e">
        <f t="shared" ca="1" si="41"/>
        <v>#N/A</v>
      </c>
      <c r="L345" s="4" t="e">
        <f t="shared" ca="1" si="37"/>
        <v>#N/A</v>
      </c>
      <c r="M345" s="3" t="e">
        <f t="shared" ca="1" si="42"/>
        <v>#N/A</v>
      </c>
      <c r="O345" s="2">
        <v>331</v>
      </c>
      <c r="P345" s="16" t="e">
        <f t="shared" ca="1" si="38"/>
        <v>#N/A</v>
      </c>
      <c r="Q345" s="26" t="str">
        <f t="shared" si="39"/>
        <v/>
      </c>
      <c r="R345" s="14" t="e">
        <f t="shared" ca="1" si="40"/>
        <v>#N/A</v>
      </c>
      <c r="S345" s="55" t="e">
        <f ca="1">豚硝化モデル!K345</f>
        <v>#N/A</v>
      </c>
    </row>
    <row r="346" spans="3:19" ht="13.5">
      <c r="C346" s="2">
        <v>332</v>
      </c>
      <c r="D346" s="26" t="str">
        <f>IF(D345&gt;=豚シート!$G$18+30,"",D345+1)</f>
        <v/>
      </c>
      <c r="E346" s="41" t="e">
        <f ca="1">豚気温!A338</f>
        <v>#N/A</v>
      </c>
      <c r="F346" s="163" t="e">
        <f ca="1">IF(豚シート!$G$13="独自地温",豚気温!A338,IF(豚シート!$G$16&gt;=D346,E346*$AD$26+$AE$26,IF(豚気温!$A$4&lt;200,IF($D346&lt;$AF$30,E346*$AD$30+$AE$30,E346*$AD$31+$AE$31),IF($D346&lt;$AF$34,E346*$AD$34+$AE$34,E346*$AD$35+$AE$35))))</f>
        <v>#N/A</v>
      </c>
      <c r="G346" s="41"/>
      <c r="I346" s="3" t="e">
        <f t="shared" ca="1" si="36"/>
        <v>#N/A</v>
      </c>
      <c r="J346" s="3" t="e">
        <f t="shared" ca="1" si="41"/>
        <v>#N/A</v>
      </c>
      <c r="L346" s="4" t="e">
        <f t="shared" ca="1" si="37"/>
        <v>#N/A</v>
      </c>
      <c r="M346" s="3" t="e">
        <f t="shared" ca="1" si="42"/>
        <v>#N/A</v>
      </c>
      <c r="O346" s="2">
        <v>332</v>
      </c>
      <c r="P346" s="16" t="e">
        <f t="shared" ca="1" si="38"/>
        <v>#N/A</v>
      </c>
      <c r="Q346" s="26" t="str">
        <f t="shared" si="39"/>
        <v/>
      </c>
      <c r="R346" s="14" t="e">
        <f t="shared" ca="1" si="40"/>
        <v>#N/A</v>
      </c>
      <c r="S346" s="55" t="e">
        <f ca="1">豚硝化モデル!K346</f>
        <v>#N/A</v>
      </c>
    </row>
    <row r="347" spans="3:19" ht="13.5">
      <c r="C347" s="2">
        <v>333</v>
      </c>
      <c r="D347" s="26" t="str">
        <f>IF(D346&gt;=豚シート!$G$18+30,"",D346+1)</f>
        <v/>
      </c>
      <c r="E347" s="41" t="e">
        <f ca="1">豚気温!A339</f>
        <v>#N/A</v>
      </c>
      <c r="F347" s="163" t="e">
        <f ca="1">IF(豚シート!$G$13="独自地温",豚気温!A339,IF(豚シート!$G$16&gt;=D347,E347*$AD$26+$AE$26,IF(豚気温!$A$4&lt;200,IF($D347&lt;$AF$30,E347*$AD$30+$AE$30,E347*$AD$31+$AE$31),IF($D347&lt;$AF$34,E347*$AD$34+$AE$34,E347*$AD$35+$AE$35))))</f>
        <v>#N/A</v>
      </c>
      <c r="G347" s="41"/>
      <c r="I347" s="3" t="e">
        <f t="shared" ca="1" si="36"/>
        <v>#N/A</v>
      </c>
      <c r="J347" s="3" t="e">
        <f t="shared" ca="1" si="41"/>
        <v>#N/A</v>
      </c>
      <c r="L347" s="4" t="e">
        <f t="shared" ca="1" si="37"/>
        <v>#N/A</v>
      </c>
      <c r="M347" s="3" t="e">
        <f t="shared" ca="1" si="42"/>
        <v>#N/A</v>
      </c>
      <c r="O347" s="2">
        <v>333</v>
      </c>
      <c r="P347" s="16" t="e">
        <f t="shared" ca="1" si="38"/>
        <v>#N/A</v>
      </c>
      <c r="Q347" s="26" t="str">
        <f t="shared" si="39"/>
        <v/>
      </c>
      <c r="R347" s="14" t="e">
        <f t="shared" ca="1" si="40"/>
        <v>#N/A</v>
      </c>
      <c r="S347" s="55" t="e">
        <f ca="1">豚硝化モデル!K347</f>
        <v>#N/A</v>
      </c>
    </row>
    <row r="348" spans="3:19" ht="13.5">
      <c r="C348" s="2">
        <v>334</v>
      </c>
      <c r="D348" s="26" t="str">
        <f>IF(D347&gt;=豚シート!$G$18+30,"",D347+1)</f>
        <v/>
      </c>
      <c r="E348" s="41" t="e">
        <f ca="1">豚気温!A340</f>
        <v>#N/A</v>
      </c>
      <c r="F348" s="163" t="e">
        <f ca="1">IF(豚シート!$G$13="独自地温",豚気温!A340,IF(豚シート!$G$16&gt;=D348,E348*$AD$26+$AE$26,IF(豚気温!$A$4&lt;200,IF($D348&lt;$AF$30,E348*$AD$30+$AE$30,E348*$AD$31+$AE$31),IF($D348&lt;$AF$34,E348*$AD$34+$AE$34,E348*$AD$35+$AE$35))))</f>
        <v>#N/A</v>
      </c>
      <c r="G348" s="41"/>
      <c r="I348" s="3" t="e">
        <f t="shared" ca="1" si="36"/>
        <v>#N/A</v>
      </c>
      <c r="J348" s="3" t="e">
        <f t="shared" ca="1" si="41"/>
        <v>#N/A</v>
      </c>
      <c r="L348" s="4" t="e">
        <f t="shared" ca="1" si="37"/>
        <v>#N/A</v>
      </c>
      <c r="M348" s="3" t="e">
        <f t="shared" ca="1" si="42"/>
        <v>#N/A</v>
      </c>
      <c r="O348" s="2">
        <v>334</v>
      </c>
      <c r="P348" s="16" t="e">
        <f t="shared" ca="1" si="38"/>
        <v>#N/A</v>
      </c>
      <c r="Q348" s="26" t="str">
        <f t="shared" si="39"/>
        <v/>
      </c>
      <c r="R348" s="14" t="e">
        <f t="shared" ca="1" si="40"/>
        <v>#N/A</v>
      </c>
      <c r="S348" s="55" t="e">
        <f ca="1">豚硝化モデル!K348</f>
        <v>#N/A</v>
      </c>
    </row>
    <row r="349" spans="3:19" ht="13.5">
      <c r="C349" s="2">
        <v>335</v>
      </c>
      <c r="D349" s="26" t="str">
        <f>IF(D348&gt;=豚シート!$G$18+30,"",D348+1)</f>
        <v/>
      </c>
      <c r="E349" s="41" t="e">
        <f ca="1">豚気温!A341</f>
        <v>#N/A</v>
      </c>
      <c r="F349" s="163" t="e">
        <f ca="1">IF(豚シート!$G$13="独自地温",豚気温!A341,IF(豚シート!$G$16&gt;=D349,E349*$AD$26+$AE$26,IF(豚気温!$A$4&lt;200,IF($D349&lt;$AF$30,E349*$AD$30+$AE$30,E349*$AD$31+$AE$31),IF($D349&lt;$AF$34,E349*$AD$34+$AE$34,E349*$AD$35+$AE$35))))</f>
        <v>#N/A</v>
      </c>
      <c r="G349" s="41"/>
      <c r="I349" s="3" t="e">
        <f t="shared" ca="1" si="36"/>
        <v>#N/A</v>
      </c>
      <c r="J349" s="3" t="e">
        <f t="shared" ca="1" si="41"/>
        <v>#N/A</v>
      </c>
      <c r="L349" s="4" t="e">
        <f t="shared" ca="1" si="37"/>
        <v>#N/A</v>
      </c>
      <c r="M349" s="3" t="e">
        <f t="shared" ca="1" si="42"/>
        <v>#N/A</v>
      </c>
      <c r="O349" s="2">
        <v>335</v>
      </c>
      <c r="P349" s="16" t="e">
        <f t="shared" ca="1" si="38"/>
        <v>#N/A</v>
      </c>
      <c r="Q349" s="26" t="str">
        <f t="shared" si="39"/>
        <v/>
      </c>
      <c r="R349" s="14" t="e">
        <f t="shared" ca="1" si="40"/>
        <v>#N/A</v>
      </c>
      <c r="S349" s="55" t="e">
        <f ca="1">豚硝化モデル!K349</f>
        <v>#N/A</v>
      </c>
    </row>
    <row r="350" spans="3:19" ht="13.5">
      <c r="C350" s="2">
        <v>336</v>
      </c>
      <c r="D350" s="26" t="str">
        <f>IF(D349&gt;=豚シート!$G$18+30,"",D349+1)</f>
        <v/>
      </c>
      <c r="E350" s="41" t="e">
        <f ca="1">豚気温!A342</f>
        <v>#N/A</v>
      </c>
      <c r="F350" s="163" t="e">
        <f ca="1">IF(豚シート!$G$13="独自地温",豚気温!A342,IF(豚シート!$G$16&gt;=D350,E350*$AD$26+$AE$26,IF(豚気温!$A$4&lt;200,IF($D350&lt;$AF$30,E350*$AD$30+$AE$30,E350*$AD$31+$AE$31),IF($D350&lt;$AF$34,E350*$AD$34+$AE$34,E350*$AD$35+$AE$35))))</f>
        <v>#N/A</v>
      </c>
      <c r="G350" s="41"/>
      <c r="I350" s="3" t="e">
        <f t="shared" ca="1" si="36"/>
        <v>#N/A</v>
      </c>
      <c r="J350" s="3" t="e">
        <f t="shared" ca="1" si="41"/>
        <v>#N/A</v>
      </c>
      <c r="L350" s="4" t="e">
        <f t="shared" ca="1" si="37"/>
        <v>#N/A</v>
      </c>
      <c r="M350" s="3" t="e">
        <f t="shared" ca="1" si="42"/>
        <v>#N/A</v>
      </c>
      <c r="O350" s="2">
        <v>336</v>
      </c>
      <c r="P350" s="16" t="e">
        <f t="shared" ca="1" si="38"/>
        <v>#N/A</v>
      </c>
      <c r="Q350" s="26" t="str">
        <f t="shared" si="39"/>
        <v/>
      </c>
      <c r="R350" s="14" t="e">
        <f t="shared" ca="1" si="40"/>
        <v>#N/A</v>
      </c>
      <c r="S350" s="55" t="e">
        <f ca="1">豚硝化モデル!K350</f>
        <v>#N/A</v>
      </c>
    </row>
    <row r="351" spans="3:19" ht="13.5">
      <c r="C351" s="2">
        <v>337</v>
      </c>
      <c r="D351" s="26" t="str">
        <f>IF(D350&gt;=豚シート!$G$18+30,"",D350+1)</f>
        <v/>
      </c>
      <c r="E351" s="41" t="e">
        <f ca="1">豚気温!A343</f>
        <v>#N/A</v>
      </c>
      <c r="F351" s="163" t="e">
        <f ca="1">IF(豚シート!$G$13="独自地温",豚気温!A343,IF(豚シート!$G$16&gt;=D351,E351*$AD$26+$AE$26,IF(豚気温!$A$4&lt;200,IF($D351&lt;$AF$30,E351*$AD$30+$AE$30,E351*$AD$31+$AE$31),IF($D351&lt;$AF$34,E351*$AD$34+$AE$34,E351*$AD$35+$AE$35))))</f>
        <v>#N/A</v>
      </c>
      <c r="G351" s="41"/>
      <c r="I351" s="3" t="e">
        <f t="shared" ca="1" si="36"/>
        <v>#N/A</v>
      </c>
      <c r="J351" s="3" t="e">
        <f t="shared" ca="1" si="41"/>
        <v>#N/A</v>
      </c>
      <c r="L351" s="4" t="e">
        <f t="shared" ca="1" si="37"/>
        <v>#N/A</v>
      </c>
      <c r="M351" s="3" t="e">
        <f t="shared" ca="1" si="42"/>
        <v>#N/A</v>
      </c>
      <c r="O351" s="2">
        <v>337</v>
      </c>
      <c r="P351" s="16" t="e">
        <f t="shared" ca="1" si="38"/>
        <v>#N/A</v>
      </c>
      <c r="Q351" s="26" t="str">
        <f t="shared" si="39"/>
        <v/>
      </c>
      <c r="R351" s="14" t="e">
        <f t="shared" ca="1" si="40"/>
        <v>#N/A</v>
      </c>
      <c r="S351" s="55" t="e">
        <f ca="1">豚硝化モデル!K351</f>
        <v>#N/A</v>
      </c>
    </row>
    <row r="352" spans="3:19" ht="13.5">
      <c r="C352" s="2">
        <v>338</v>
      </c>
      <c r="D352" s="26" t="str">
        <f>IF(D351&gt;=豚シート!$G$18+30,"",D351+1)</f>
        <v/>
      </c>
      <c r="E352" s="41" t="e">
        <f ca="1">豚気温!A344</f>
        <v>#N/A</v>
      </c>
      <c r="F352" s="163" t="e">
        <f ca="1">IF(豚シート!$G$13="独自地温",豚気温!A344,IF(豚シート!$G$16&gt;=D352,E352*$AD$26+$AE$26,IF(豚気温!$A$4&lt;200,IF($D352&lt;$AF$30,E352*$AD$30+$AE$30,E352*$AD$31+$AE$31),IF($D352&lt;$AF$34,E352*$AD$34+$AE$34,E352*$AD$35+$AE$35))))</f>
        <v>#N/A</v>
      </c>
      <c r="G352" s="41"/>
      <c r="I352" s="3" t="e">
        <f t="shared" ca="1" si="36"/>
        <v>#N/A</v>
      </c>
      <c r="J352" s="3" t="e">
        <f t="shared" ca="1" si="41"/>
        <v>#N/A</v>
      </c>
      <c r="L352" s="4" t="e">
        <f t="shared" ca="1" si="37"/>
        <v>#N/A</v>
      </c>
      <c r="M352" s="3" t="e">
        <f t="shared" ca="1" si="42"/>
        <v>#N/A</v>
      </c>
      <c r="O352" s="2">
        <v>338</v>
      </c>
      <c r="P352" s="16" t="e">
        <f t="shared" ca="1" si="38"/>
        <v>#N/A</v>
      </c>
      <c r="Q352" s="26" t="str">
        <f t="shared" si="39"/>
        <v/>
      </c>
      <c r="R352" s="14" t="e">
        <f t="shared" ca="1" si="40"/>
        <v>#N/A</v>
      </c>
      <c r="S352" s="55" t="e">
        <f ca="1">豚硝化モデル!K352</f>
        <v>#N/A</v>
      </c>
    </row>
    <row r="353" spans="3:23" ht="13.5">
      <c r="C353" s="2">
        <v>339</v>
      </c>
      <c r="D353" s="26" t="str">
        <f>IF(D352&gt;=豚シート!$G$18+30,"",D352+1)</f>
        <v/>
      </c>
      <c r="E353" s="41" t="e">
        <f ca="1">豚気温!A345</f>
        <v>#N/A</v>
      </c>
      <c r="F353" s="163" t="e">
        <f ca="1">IF(豚シート!$G$13="独自地温",豚気温!A345,IF(豚シート!$G$16&gt;=D353,E353*$AD$26+$AE$26,IF(豚気温!$A$4&lt;200,IF($D353&lt;$AF$30,E353*$AD$30+$AE$30,E353*$AD$31+$AE$31),IF($D353&lt;$AF$34,E353*$AD$34+$AE$34,E353*$AD$35+$AE$35))))</f>
        <v>#N/A</v>
      </c>
      <c r="G353" s="41"/>
      <c r="I353" s="3" t="e">
        <f t="shared" ca="1" si="36"/>
        <v>#N/A</v>
      </c>
      <c r="J353" s="3" t="e">
        <f t="shared" ca="1" si="41"/>
        <v>#N/A</v>
      </c>
      <c r="L353" s="4" t="e">
        <f t="shared" ca="1" si="37"/>
        <v>#N/A</v>
      </c>
      <c r="M353" s="3" t="e">
        <f t="shared" ca="1" si="42"/>
        <v>#N/A</v>
      </c>
      <c r="O353" s="2">
        <v>339</v>
      </c>
      <c r="P353" s="16" t="e">
        <f t="shared" ca="1" si="38"/>
        <v>#N/A</v>
      </c>
      <c r="Q353" s="26" t="str">
        <f t="shared" si="39"/>
        <v/>
      </c>
      <c r="R353" s="14" t="e">
        <f t="shared" ca="1" si="40"/>
        <v>#N/A</v>
      </c>
      <c r="S353" s="55" t="e">
        <f ca="1">豚硝化モデル!K353</f>
        <v>#N/A</v>
      </c>
      <c r="W353" s="51"/>
    </row>
    <row r="354" spans="3:23" ht="13.5">
      <c r="C354" s="2">
        <v>340</v>
      </c>
      <c r="D354" s="26" t="str">
        <f>IF(D353&gt;=豚シート!$G$18+30,"",D353+1)</f>
        <v/>
      </c>
      <c r="E354" s="41" t="e">
        <f ca="1">豚気温!A346</f>
        <v>#N/A</v>
      </c>
      <c r="F354" s="163" t="e">
        <f ca="1">IF(豚シート!$G$13="独自地温",豚気温!A346,IF(豚シート!$G$16&gt;=D354,E354*$AD$26+$AE$26,IF(豚気温!$A$4&lt;200,IF($D354&lt;$AF$30,E354*$AD$30+$AE$30,E354*$AD$31+$AE$31),IF($D354&lt;$AF$34,E354*$AD$34+$AE$34,E354*$AD$35+$AE$35))))</f>
        <v>#N/A</v>
      </c>
      <c r="G354" s="41"/>
      <c r="I354" s="3" t="e">
        <f t="shared" ca="1" si="36"/>
        <v>#N/A</v>
      </c>
      <c r="J354" s="3" t="e">
        <f t="shared" ca="1" si="41"/>
        <v>#N/A</v>
      </c>
      <c r="L354" s="4" t="e">
        <f t="shared" ca="1" si="37"/>
        <v>#N/A</v>
      </c>
      <c r="M354" s="3" t="e">
        <f t="shared" ca="1" si="42"/>
        <v>#N/A</v>
      </c>
      <c r="O354" s="2">
        <v>340</v>
      </c>
      <c r="P354" s="16" t="e">
        <f t="shared" ca="1" si="38"/>
        <v>#N/A</v>
      </c>
      <c r="Q354" s="26" t="str">
        <f t="shared" si="39"/>
        <v/>
      </c>
      <c r="R354" s="14" t="e">
        <f t="shared" ca="1" si="40"/>
        <v>#N/A</v>
      </c>
      <c r="S354" s="55" t="e">
        <f ca="1">豚硝化モデル!K354</f>
        <v>#N/A</v>
      </c>
      <c r="W354" s="70"/>
    </row>
    <row r="355" spans="3:23" ht="13.5">
      <c r="C355" s="2">
        <v>341</v>
      </c>
      <c r="D355" s="26" t="str">
        <f>IF(D354&gt;=豚シート!$G$18+30,"",D354+1)</f>
        <v/>
      </c>
      <c r="E355" s="41" t="e">
        <f ca="1">豚気温!A347</f>
        <v>#N/A</v>
      </c>
      <c r="F355" s="163" t="e">
        <f ca="1">IF(豚シート!$G$13="独自地温",豚気温!A347,IF(豚シート!$G$16&gt;=D355,E355*$AD$26+$AE$26,IF(豚気温!$A$4&lt;200,IF($D355&lt;$AF$30,E355*$AD$30+$AE$30,E355*$AD$31+$AE$31),IF($D355&lt;$AF$34,E355*$AD$34+$AE$34,E355*$AD$35+$AE$35))))</f>
        <v>#N/A</v>
      </c>
      <c r="G355" s="41"/>
      <c r="I355" s="3" t="e">
        <f t="shared" ca="1" si="36"/>
        <v>#N/A</v>
      </c>
      <c r="J355" s="3" t="e">
        <f t="shared" ca="1" si="41"/>
        <v>#N/A</v>
      </c>
      <c r="L355" s="4" t="e">
        <f t="shared" ca="1" si="37"/>
        <v>#N/A</v>
      </c>
      <c r="M355" s="3" t="e">
        <f t="shared" ca="1" si="42"/>
        <v>#N/A</v>
      </c>
      <c r="O355" s="2">
        <v>341</v>
      </c>
      <c r="P355" s="16" t="e">
        <f t="shared" ca="1" si="38"/>
        <v>#N/A</v>
      </c>
      <c r="Q355" s="26" t="str">
        <f t="shared" si="39"/>
        <v/>
      </c>
      <c r="R355" s="14" t="e">
        <f t="shared" ca="1" si="40"/>
        <v>#N/A</v>
      </c>
      <c r="S355" s="55" t="e">
        <f ca="1">豚硝化モデル!K355</f>
        <v>#N/A</v>
      </c>
    </row>
    <row r="356" spans="3:23" ht="13.5">
      <c r="C356" s="2">
        <v>342</v>
      </c>
      <c r="D356" s="26" t="str">
        <f>IF(D355&gt;=豚シート!$G$18+30,"",D355+1)</f>
        <v/>
      </c>
      <c r="E356" s="41" t="e">
        <f ca="1">豚気温!A348</f>
        <v>#N/A</v>
      </c>
      <c r="F356" s="163" t="e">
        <f ca="1">IF(豚シート!$G$13="独自地温",豚気温!A348,IF(豚シート!$G$16&gt;=D356,E356*$AD$26+$AE$26,IF(豚気温!$A$4&lt;200,IF($D356&lt;$AF$30,E356*$AD$30+$AE$30,E356*$AD$31+$AE$31),IF($D356&lt;$AF$34,E356*$AD$34+$AE$34,E356*$AD$35+$AE$35))))</f>
        <v>#N/A</v>
      </c>
      <c r="G356" s="41"/>
      <c r="I356" s="3" t="e">
        <f t="shared" ca="1" si="36"/>
        <v>#N/A</v>
      </c>
      <c r="J356" s="3" t="e">
        <f t="shared" ca="1" si="41"/>
        <v>#N/A</v>
      </c>
      <c r="L356" s="4" t="e">
        <f t="shared" ca="1" si="37"/>
        <v>#N/A</v>
      </c>
      <c r="M356" s="3" t="e">
        <f t="shared" ca="1" si="42"/>
        <v>#N/A</v>
      </c>
      <c r="O356" s="2">
        <v>342</v>
      </c>
      <c r="P356" s="16" t="e">
        <f t="shared" ca="1" si="38"/>
        <v>#N/A</v>
      </c>
      <c r="Q356" s="26" t="str">
        <f t="shared" si="39"/>
        <v/>
      </c>
      <c r="R356" s="14" t="e">
        <f t="shared" ca="1" si="40"/>
        <v>#N/A</v>
      </c>
      <c r="S356" s="55" t="e">
        <f ca="1">豚硝化モデル!K356</f>
        <v>#N/A</v>
      </c>
    </row>
    <row r="357" spans="3:23" ht="13.5">
      <c r="C357" s="2">
        <v>343</v>
      </c>
      <c r="D357" s="26" t="str">
        <f>IF(D356&gt;=豚シート!$G$18+30,"",D356+1)</f>
        <v/>
      </c>
      <c r="E357" s="41" t="e">
        <f ca="1">豚気温!A349</f>
        <v>#N/A</v>
      </c>
      <c r="F357" s="163" t="e">
        <f ca="1">IF(豚シート!$G$13="独自地温",豚気温!A349,IF(豚シート!$G$16&gt;=D357,E357*$AD$26+$AE$26,IF(豚気温!$A$4&lt;200,IF($D357&lt;$AF$30,E357*$AD$30+$AE$30,E357*$AD$31+$AE$31),IF($D357&lt;$AF$34,E357*$AD$34+$AE$34,E357*$AD$35+$AE$35))))</f>
        <v>#N/A</v>
      </c>
      <c r="G357" s="41"/>
      <c r="I357" s="3" t="e">
        <f t="shared" ca="1" si="36"/>
        <v>#N/A</v>
      </c>
      <c r="J357" s="3" t="e">
        <f t="shared" ca="1" si="41"/>
        <v>#N/A</v>
      </c>
      <c r="L357" s="4" t="e">
        <f t="shared" ca="1" si="37"/>
        <v>#N/A</v>
      </c>
      <c r="M357" s="3" t="e">
        <f t="shared" ca="1" si="42"/>
        <v>#N/A</v>
      </c>
      <c r="O357" s="2">
        <v>343</v>
      </c>
      <c r="P357" s="16" t="e">
        <f t="shared" ca="1" si="38"/>
        <v>#N/A</v>
      </c>
      <c r="Q357" s="26" t="str">
        <f t="shared" si="39"/>
        <v/>
      </c>
      <c r="R357" s="14" t="e">
        <f t="shared" ca="1" si="40"/>
        <v>#N/A</v>
      </c>
      <c r="S357" s="55" t="e">
        <f ca="1">豚硝化モデル!K357</f>
        <v>#N/A</v>
      </c>
    </row>
    <row r="358" spans="3:23" ht="13.5">
      <c r="C358" s="2">
        <v>344</v>
      </c>
      <c r="D358" s="26" t="str">
        <f>IF(D357&gt;=豚シート!$G$18+30,"",D357+1)</f>
        <v/>
      </c>
      <c r="E358" s="41" t="e">
        <f ca="1">豚気温!A350</f>
        <v>#N/A</v>
      </c>
      <c r="F358" s="163" t="e">
        <f ca="1">IF(豚シート!$G$13="独自地温",豚気温!A350,IF(豚シート!$G$16&gt;=D358,E358*$AD$26+$AE$26,IF(豚気温!$A$4&lt;200,IF($D358&lt;$AF$30,E358*$AD$30+$AE$30,E358*$AD$31+$AE$31),IF($D358&lt;$AF$34,E358*$AD$34+$AE$34,E358*$AD$35+$AE$35))))</f>
        <v>#N/A</v>
      </c>
      <c r="G358" s="41"/>
      <c r="I358" s="3" t="e">
        <f t="shared" ca="1" si="36"/>
        <v>#N/A</v>
      </c>
      <c r="J358" s="3" t="e">
        <f t="shared" ca="1" si="41"/>
        <v>#N/A</v>
      </c>
      <c r="L358" s="4" t="e">
        <f t="shared" ca="1" si="37"/>
        <v>#N/A</v>
      </c>
      <c r="M358" s="3" t="e">
        <f t="shared" ca="1" si="42"/>
        <v>#N/A</v>
      </c>
      <c r="O358" s="2">
        <v>344</v>
      </c>
      <c r="P358" s="16" t="e">
        <f t="shared" ca="1" si="38"/>
        <v>#N/A</v>
      </c>
      <c r="Q358" s="26" t="str">
        <f t="shared" si="39"/>
        <v/>
      </c>
      <c r="R358" s="14" t="e">
        <f t="shared" ca="1" si="40"/>
        <v>#N/A</v>
      </c>
      <c r="S358" s="55" t="e">
        <f ca="1">豚硝化モデル!K358</f>
        <v>#N/A</v>
      </c>
    </row>
    <row r="359" spans="3:23" ht="13.5">
      <c r="C359" s="2">
        <v>345</v>
      </c>
      <c r="D359" s="26" t="str">
        <f>IF(D358&gt;=豚シート!$G$18+30,"",D358+1)</f>
        <v/>
      </c>
      <c r="E359" s="41" t="e">
        <f ca="1">豚気温!A351</f>
        <v>#N/A</v>
      </c>
      <c r="F359" s="163" t="e">
        <f ca="1">IF(豚シート!$G$13="独自地温",豚気温!A351,IF(豚シート!$G$16&gt;=D359,E359*$AD$26+$AE$26,IF(豚気温!$A$4&lt;200,IF($D359&lt;$AF$30,E359*$AD$30+$AE$30,E359*$AD$31+$AE$31),IF($D359&lt;$AF$34,E359*$AD$34+$AE$34,E359*$AD$35+$AE$35))))</f>
        <v>#N/A</v>
      </c>
      <c r="G359" s="41"/>
      <c r="I359" s="3" t="e">
        <f t="shared" ca="1" si="36"/>
        <v>#N/A</v>
      </c>
      <c r="J359" s="3" t="e">
        <f t="shared" ca="1" si="41"/>
        <v>#N/A</v>
      </c>
      <c r="L359" s="4" t="e">
        <f t="shared" ca="1" si="37"/>
        <v>#N/A</v>
      </c>
      <c r="M359" s="3" t="e">
        <f t="shared" ca="1" si="42"/>
        <v>#N/A</v>
      </c>
      <c r="O359" s="2">
        <v>345</v>
      </c>
      <c r="P359" s="16" t="e">
        <f t="shared" ca="1" si="38"/>
        <v>#N/A</v>
      </c>
      <c r="Q359" s="26" t="str">
        <f t="shared" si="39"/>
        <v/>
      </c>
      <c r="R359" s="14" t="e">
        <f t="shared" ca="1" si="40"/>
        <v>#N/A</v>
      </c>
      <c r="S359" s="55" t="e">
        <f ca="1">豚硝化モデル!K359</f>
        <v>#N/A</v>
      </c>
    </row>
    <row r="360" spans="3:23" ht="13.5">
      <c r="C360" s="2">
        <v>346</v>
      </c>
      <c r="D360" s="26" t="str">
        <f>IF(D359&gt;=豚シート!$G$18+30,"",D359+1)</f>
        <v/>
      </c>
      <c r="E360" s="41" t="e">
        <f ca="1">豚気温!A352</f>
        <v>#N/A</v>
      </c>
      <c r="F360" s="163" t="e">
        <f ca="1">IF(豚シート!$G$13="独自地温",豚気温!A352,IF(豚シート!$G$16&gt;=D360,E360*$AD$26+$AE$26,IF(豚気温!$A$4&lt;200,IF($D360&lt;$AF$30,E360*$AD$30+$AE$30,E360*$AD$31+$AE$31),IF($D360&lt;$AF$34,E360*$AD$34+$AE$34,E360*$AD$35+$AE$35))))</f>
        <v>#N/A</v>
      </c>
      <c r="G360" s="41"/>
      <c r="I360" s="3" t="e">
        <f t="shared" ca="1" si="36"/>
        <v>#N/A</v>
      </c>
      <c r="J360" s="3" t="e">
        <f t="shared" ca="1" si="41"/>
        <v>#N/A</v>
      </c>
      <c r="L360" s="4" t="e">
        <f t="shared" ca="1" si="37"/>
        <v>#N/A</v>
      </c>
      <c r="M360" s="3" t="e">
        <f t="shared" ca="1" si="42"/>
        <v>#N/A</v>
      </c>
      <c r="O360" s="2">
        <v>346</v>
      </c>
      <c r="P360" s="16" t="e">
        <f t="shared" ca="1" si="38"/>
        <v>#N/A</v>
      </c>
      <c r="Q360" s="26" t="str">
        <f t="shared" si="39"/>
        <v/>
      </c>
      <c r="R360" s="14" t="e">
        <f t="shared" ca="1" si="40"/>
        <v>#N/A</v>
      </c>
      <c r="S360" s="55" t="e">
        <f ca="1">豚硝化モデル!K360</f>
        <v>#N/A</v>
      </c>
    </row>
    <row r="361" spans="3:23" ht="13.5">
      <c r="C361" s="2">
        <v>347</v>
      </c>
      <c r="D361" s="26" t="str">
        <f>IF(D360&gt;=豚シート!$G$18+30,"",D360+1)</f>
        <v/>
      </c>
      <c r="E361" s="41" t="e">
        <f ca="1">豚気温!A353</f>
        <v>#N/A</v>
      </c>
      <c r="F361" s="163" t="e">
        <f ca="1">IF(豚シート!$G$13="独自地温",豚気温!A353,IF(豚シート!$G$16&gt;=D361,E361*$AD$26+$AE$26,IF(豚気温!$A$4&lt;200,IF($D361&lt;$AF$30,E361*$AD$30+$AE$30,E361*$AD$31+$AE$31),IF($D361&lt;$AF$34,E361*$AD$34+$AE$34,E361*$AD$35+$AE$35))))</f>
        <v>#N/A</v>
      </c>
      <c r="G361" s="41"/>
      <c r="I361" s="3" t="e">
        <f t="shared" ca="1" si="36"/>
        <v>#N/A</v>
      </c>
      <c r="J361" s="3" t="e">
        <f t="shared" ca="1" si="41"/>
        <v>#N/A</v>
      </c>
      <c r="L361" s="4" t="e">
        <f t="shared" ca="1" si="37"/>
        <v>#N/A</v>
      </c>
      <c r="M361" s="3" t="e">
        <f t="shared" ca="1" si="42"/>
        <v>#N/A</v>
      </c>
      <c r="O361" s="2">
        <v>347</v>
      </c>
      <c r="P361" s="16" t="e">
        <f t="shared" ca="1" si="38"/>
        <v>#N/A</v>
      </c>
      <c r="Q361" s="26" t="str">
        <f t="shared" si="39"/>
        <v/>
      </c>
      <c r="R361" s="14" t="e">
        <f t="shared" ca="1" si="40"/>
        <v>#N/A</v>
      </c>
      <c r="S361" s="55" t="e">
        <f ca="1">豚硝化モデル!K361</f>
        <v>#N/A</v>
      </c>
    </row>
    <row r="362" spans="3:23" ht="13.5">
      <c r="C362" s="2">
        <v>348</v>
      </c>
      <c r="D362" s="26" t="str">
        <f>IF(D361&gt;=豚シート!$G$18+30,"",D361+1)</f>
        <v/>
      </c>
      <c r="E362" s="41" t="e">
        <f ca="1">豚気温!A354</f>
        <v>#N/A</v>
      </c>
      <c r="F362" s="163" t="e">
        <f ca="1">IF(豚シート!$G$13="独自地温",豚気温!A354,IF(豚シート!$G$16&gt;=D362,E362*$AD$26+$AE$26,IF(豚気温!$A$4&lt;200,IF($D362&lt;$AF$30,E362*$AD$30+$AE$30,E362*$AD$31+$AE$31),IF($D362&lt;$AF$34,E362*$AD$34+$AE$34,E362*$AD$35+$AE$35))))</f>
        <v>#N/A</v>
      </c>
      <c r="G362" s="41"/>
      <c r="I362" s="3" t="e">
        <f t="shared" ca="1" si="36"/>
        <v>#N/A</v>
      </c>
      <c r="J362" s="3" t="e">
        <f t="shared" ca="1" si="41"/>
        <v>#N/A</v>
      </c>
      <c r="L362" s="4" t="e">
        <f t="shared" ca="1" si="37"/>
        <v>#N/A</v>
      </c>
      <c r="M362" s="3" t="e">
        <f t="shared" ca="1" si="42"/>
        <v>#N/A</v>
      </c>
      <c r="O362" s="2">
        <v>348</v>
      </c>
      <c r="P362" s="16" t="e">
        <f t="shared" ca="1" si="38"/>
        <v>#N/A</v>
      </c>
      <c r="Q362" s="26" t="str">
        <f t="shared" si="39"/>
        <v/>
      </c>
      <c r="R362" s="14" t="e">
        <f t="shared" ca="1" si="40"/>
        <v>#N/A</v>
      </c>
      <c r="S362" s="55" t="e">
        <f ca="1">豚硝化モデル!K362</f>
        <v>#N/A</v>
      </c>
    </row>
    <row r="363" spans="3:23" ht="13.5">
      <c r="C363" s="2">
        <v>349</v>
      </c>
      <c r="D363" s="26" t="str">
        <f>IF(D362&gt;=豚シート!$G$18+30,"",D362+1)</f>
        <v/>
      </c>
      <c r="E363" s="41" t="e">
        <f ca="1">豚気温!A355</f>
        <v>#N/A</v>
      </c>
      <c r="F363" s="163" t="e">
        <f ca="1">IF(豚シート!$G$13="独自地温",豚気温!A355,IF(豚シート!$G$16&gt;=D363,E363*$AD$26+$AE$26,IF(豚気温!$A$4&lt;200,IF($D363&lt;$AF$30,E363*$AD$30+$AE$30,E363*$AD$31+$AE$31),IF($D363&lt;$AF$34,E363*$AD$34+$AE$34,E363*$AD$35+$AE$35))))</f>
        <v>#N/A</v>
      </c>
      <c r="G363" s="41"/>
      <c r="I363" s="3" t="e">
        <f t="shared" ca="1" si="36"/>
        <v>#N/A</v>
      </c>
      <c r="J363" s="3" t="e">
        <f t="shared" ca="1" si="41"/>
        <v>#N/A</v>
      </c>
      <c r="L363" s="4" t="e">
        <f t="shared" ca="1" si="37"/>
        <v>#N/A</v>
      </c>
      <c r="M363" s="3" t="e">
        <f t="shared" ca="1" si="42"/>
        <v>#N/A</v>
      </c>
      <c r="O363" s="2">
        <v>349</v>
      </c>
      <c r="P363" s="16" t="e">
        <f t="shared" ca="1" si="38"/>
        <v>#N/A</v>
      </c>
      <c r="Q363" s="26" t="str">
        <f t="shared" si="39"/>
        <v/>
      </c>
      <c r="R363" s="14" t="e">
        <f t="shared" ca="1" si="40"/>
        <v>#N/A</v>
      </c>
      <c r="S363" s="55" t="e">
        <f ca="1">豚硝化モデル!K363</f>
        <v>#N/A</v>
      </c>
    </row>
    <row r="364" spans="3:23" ht="13.5">
      <c r="C364" s="2">
        <v>350</v>
      </c>
      <c r="D364" s="26" t="str">
        <f>IF(D363&gt;=豚シート!$G$18+30,"",D363+1)</f>
        <v/>
      </c>
      <c r="E364" s="41" t="e">
        <f ca="1">豚気温!A356</f>
        <v>#N/A</v>
      </c>
      <c r="F364" s="163" t="e">
        <f ca="1">IF(豚シート!$G$13="独自地温",豚気温!A356,IF(豚シート!$G$16&gt;=D364,E364*$AD$26+$AE$26,IF(豚気温!$A$4&lt;200,IF($D364&lt;$AF$30,E364*$AD$30+$AE$30,E364*$AD$31+$AE$31),IF($D364&lt;$AF$34,E364*$AD$34+$AE$34,E364*$AD$35+$AE$35))))</f>
        <v>#N/A</v>
      </c>
      <c r="G364" s="41"/>
      <c r="I364" s="3" t="e">
        <f t="shared" ca="1" si="36"/>
        <v>#N/A</v>
      </c>
      <c r="J364" s="3" t="e">
        <f t="shared" ca="1" si="41"/>
        <v>#N/A</v>
      </c>
      <c r="L364" s="4" t="e">
        <f t="shared" ca="1" si="37"/>
        <v>#N/A</v>
      </c>
      <c r="M364" s="3" t="e">
        <f t="shared" ca="1" si="42"/>
        <v>#N/A</v>
      </c>
      <c r="O364" s="2">
        <v>350</v>
      </c>
      <c r="P364" s="16" t="e">
        <f t="shared" ca="1" si="38"/>
        <v>#N/A</v>
      </c>
      <c r="Q364" s="26" t="str">
        <f t="shared" si="39"/>
        <v/>
      </c>
      <c r="R364" s="14" t="e">
        <f t="shared" ca="1" si="40"/>
        <v>#N/A</v>
      </c>
      <c r="S364" s="55" t="e">
        <f ca="1">豚硝化モデル!K364</f>
        <v>#N/A</v>
      </c>
    </row>
    <row r="365" spans="3:23" ht="13.5">
      <c r="C365" s="2">
        <v>351</v>
      </c>
      <c r="D365" s="26" t="str">
        <f>IF(D364&gt;=豚シート!$G$18+30,"",D364+1)</f>
        <v/>
      </c>
      <c r="E365" s="41" t="e">
        <f ca="1">豚気温!A357</f>
        <v>#N/A</v>
      </c>
      <c r="F365" s="163" t="e">
        <f ca="1">IF(豚シート!$G$13="独自地温",豚気温!A357,IF(豚シート!$G$16&gt;=D365,E365*$AD$26+$AE$26,IF(豚気温!$A$4&lt;200,IF($D365&lt;$AF$30,E365*$AD$30+$AE$30,E365*$AD$31+$AE$31),IF($D365&lt;$AF$34,E365*$AD$34+$AE$34,E365*$AD$35+$AE$35))))</f>
        <v>#N/A</v>
      </c>
      <c r="G365" s="41"/>
      <c r="I365" s="3" t="e">
        <f t="shared" ca="1" si="36"/>
        <v>#N/A</v>
      </c>
      <c r="J365" s="3" t="e">
        <f t="shared" ca="1" si="41"/>
        <v>#N/A</v>
      </c>
      <c r="L365" s="4" t="e">
        <f t="shared" ca="1" si="37"/>
        <v>#N/A</v>
      </c>
      <c r="M365" s="3" t="e">
        <f t="shared" ca="1" si="42"/>
        <v>#N/A</v>
      </c>
      <c r="O365" s="2">
        <v>351</v>
      </c>
      <c r="P365" s="16" t="e">
        <f t="shared" ca="1" si="38"/>
        <v>#N/A</v>
      </c>
      <c r="Q365" s="26" t="str">
        <f t="shared" si="39"/>
        <v/>
      </c>
      <c r="R365" s="14" t="e">
        <f t="shared" ca="1" si="40"/>
        <v>#N/A</v>
      </c>
      <c r="S365" s="55" t="e">
        <f ca="1">豚硝化モデル!K365</f>
        <v>#N/A</v>
      </c>
    </row>
    <row r="366" spans="3:23" ht="13.5">
      <c r="C366" s="2">
        <v>352</v>
      </c>
      <c r="D366" s="26" t="str">
        <f>IF(D365&gt;=豚シート!$G$18+30,"",D365+1)</f>
        <v/>
      </c>
      <c r="E366" s="41" t="e">
        <f ca="1">豚気温!A358</f>
        <v>#N/A</v>
      </c>
      <c r="F366" s="163" t="e">
        <f ca="1">IF(豚シート!$G$13="独自地温",豚気温!A358,IF(豚シート!$G$16&gt;=D366,E366*$AD$26+$AE$26,IF(豚気温!$A$4&lt;200,IF($D366&lt;$AF$30,E366*$AD$30+$AE$30,E366*$AD$31+$AE$31),IF($D366&lt;$AF$34,E366*$AD$34+$AE$34,E366*$AD$35+$AE$35))))</f>
        <v>#N/A</v>
      </c>
      <c r="G366" s="41"/>
      <c r="I366" s="3" t="e">
        <f t="shared" ca="1" si="36"/>
        <v>#N/A</v>
      </c>
      <c r="J366" s="3" t="e">
        <f t="shared" ca="1" si="41"/>
        <v>#N/A</v>
      </c>
      <c r="L366" s="4" t="e">
        <f t="shared" ca="1" si="37"/>
        <v>#N/A</v>
      </c>
      <c r="M366" s="3" t="e">
        <f t="shared" ca="1" si="42"/>
        <v>#N/A</v>
      </c>
      <c r="O366" s="2">
        <v>352</v>
      </c>
      <c r="P366" s="16" t="e">
        <f t="shared" ca="1" si="38"/>
        <v>#N/A</v>
      </c>
      <c r="Q366" s="26" t="str">
        <f t="shared" si="39"/>
        <v/>
      </c>
      <c r="R366" s="14" t="e">
        <f t="shared" ca="1" si="40"/>
        <v>#N/A</v>
      </c>
      <c r="S366" s="55" t="e">
        <f ca="1">豚硝化モデル!K366</f>
        <v>#N/A</v>
      </c>
    </row>
    <row r="367" spans="3:23" ht="13.5">
      <c r="C367" s="2">
        <v>353</v>
      </c>
      <c r="D367" s="26" t="str">
        <f>IF(D366&gt;=豚シート!$G$18+30,"",D366+1)</f>
        <v/>
      </c>
      <c r="E367" s="41" t="e">
        <f ca="1">豚気温!A359</f>
        <v>#N/A</v>
      </c>
      <c r="F367" s="163" t="e">
        <f ca="1">IF(豚シート!$G$13="独自地温",豚気温!A359,IF(豚シート!$G$16&gt;=D367,E367*$AD$26+$AE$26,IF(豚気温!$A$4&lt;200,IF($D367&lt;$AF$30,E367*$AD$30+$AE$30,E367*$AD$31+$AE$31),IF($D367&lt;$AF$34,E367*$AD$34+$AE$34,E367*$AD$35+$AE$35))))</f>
        <v>#N/A</v>
      </c>
      <c r="G367" s="41"/>
      <c r="I367" s="3" t="e">
        <f t="shared" ca="1" si="36"/>
        <v>#N/A</v>
      </c>
      <c r="J367" s="3" t="e">
        <f t="shared" ca="1" si="41"/>
        <v>#N/A</v>
      </c>
      <c r="L367" s="4" t="e">
        <f t="shared" ca="1" si="37"/>
        <v>#N/A</v>
      </c>
      <c r="M367" s="3" t="e">
        <f t="shared" ca="1" si="42"/>
        <v>#N/A</v>
      </c>
      <c r="O367" s="2">
        <v>353</v>
      </c>
      <c r="P367" s="16" t="e">
        <f t="shared" ca="1" si="38"/>
        <v>#N/A</v>
      </c>
      <c r="Q367" s="26" t="str">
        <f t="shared" si="39"/>
        <v/>
      </c>
      <c r="R367" s="14" t="e">
        <f t="shared" ca="1" si="40"/>
        <v>#N/A</v>
      </c>
      <c r="S367" s="55" t="e">
        <f ca="1">豚硝化モデル!K367</f>
        <v>#N/A</v>
      </c>
    </row>
    <row r="368" spans="3:23" ht="13.5">
      <c r="C368" s="2">
        <v>354</v>
      </c>
      <c r="D368" s="26" t="str">
        <f>IF(D367&gt;=豚シート!$G$18+30,"",D367+1)</f>
        <v/>
      </c>
      <c r="E368" s="41" t="e">
        <f ca="1">豚気温!A360</f>
        <v>#N/A</v>
      </c>
      <c r="F368" s="163" t="e">
        <f ca="1">IF(豚シート!$G$13="独自地温",豚気温!A360,IF(豚シート!$G$16&gt;=D368,E368*$AD$26+$AE$26,IF(豚気温!$A$4&lt;200,IF($D368&lt;$AF$30,E368*$AD$30+$AE$30,E368*$AD$31+$AE$31),IF($D368&lt;$AF$34,E368*$AD$34+$AE$34,E368*$AD$35+$AE$35))))</f>
        <v>#N/A</v>
      </c>
      <c r="G368" s="41"/>
      <c r="I368" s="3" t="e">
        <f t="shared" ca="1" si="36"/>
        <v>#N/A</v>
      </c>
      <c r="J368" s="3" t="e">
        <f t="shared" ca="1" si="41"/>
        <v>#N/A</v>
      </c>
      <c r="L368" s="4" t="e">
        <f t="shared" ca="1" si="37"/>
        <v>#N/A</v>
      </c>
      <c r="M368" s="3" t="e">
        <f t="shared" ca="1" si="42"/>
        <v>#N/A</v>
      </c>
      <c r="O368" s="2">
        <v>354</v>
      </c>
      <c r="P368" s="16" t="e">
        <f t="shared" ca="1" si="38"/>
        <v>#N/A</v>
      </c>
      <c r="Q368" s="26" t="str">
        <f t="shared" si="39"/>
        <v/>
      </c>
      <c r="R368" s="14" t="e">
        <f t="shared" ca="1" si="40"/>
        <v>#N/A</v>
      </c>
      <c r="S368" s="55" t="e">
        <f ca="1">豚硝化モデル!K368</f>
        <v>#N/A</v>
      </c>
    </row>
    <row r="369" spans="3:19" ht="13.5">
      <c r="C369" s="2">
        <v>355</v>
      </c>
      <c r="D369" s="26" t="str">
        <f>IF(D368&gt;=豚シート!$G$18+30,"",D368+1)</f>
        <v/>
      </c>
      <c r="E369" s="41" t="e">
        <f ca="1">豚気温!A361</f>
        <v>#N/A</v>
      </c>
      <c r="F369" s="163" t="e">
        <f ca="1">IF(豚シート!$G$13="独自地温",豚気温!A361,IF(豚シート!$G$16&gt;=D369,E369*$AD$26+$AE$26,IF(豚気温!$A$4&lt;200,IF($D369&lt;$AF$30,E369*$AD$30+$AE$30,E369*$AD$31+$AE$31),IF($D369&lt;$AF$34,E369*$AD$34+$AE$34,E369*$AD$35+$AE$35))))</f>
        <v>#N/A</v>
      </c>
      <c r="G369" s="41"/>
      <c r="I369" s="3" t="e">
        <f t="shared" ca="1" si="36"/>
        <v>#N/A</v>
      </c>
      <c r="J369" s="3" t="e">
        <f t="shared" ca="1" si="41"/>
        <v>#N/A</v>
      </c>
      <c r="L369" s="4" t="e">
        <f t="shared" ca="1" si="37"/>
        <v>#N/A</v>
      </c>
      <c r="M369" s="3" t="e">
        <f t="shared" ca="1" si="42"/>
        <v>#N/A</v>
      </c>
      <c r="O369" s="2">
        <v>355</v>
      </c>
      <c r="P369" s="16" t="e">
        <f t="shared" ca="1" si="38"/>
        <v>#N/A</v>
      </c>
      <c r="Q369" s="26" t="str">
        <f t="shared" si="39"/>
        <v/>
      </c>
      <c r="R369" s="14" t="e">
        <f t="shared" ca="1" si="40"/>
        <v>#N/A</v>
      </c>
      <c r="S369" s="55" t="e">
        <f ca="1">豚硝化モデル!K369</f>
        <v>#N/A</v>
      </c>
    </row>
    <row r="370" spans="3:19" ht="13.5">
      <c r="C370" s="2">
        <v>356</v>
      </c>
      <c r="D370" s="26" t="str">
        <f>IF(D369&gt;=豚シート!$G$18+30,"",D369+1)</f>
        <v/>
      </c>
      <c r="E370" s="41" t="e">
        <f ca="1">豚気温!A362</f>
        <v>#N/A</v>
      </c>
      <c r="F370" s="163" t="e">
        <f ca="1">IF(豚シート!$G$13="独自地温",豚気温!A362,IF(豚シート!$G$16&gt;=D370,E370*$AD$26+$AE$26,IF(豚気温!$A$4&lt;200,IF($D370&lt;$AF$30,E370*$AD$30+$AE$30,E370*$AD$31+$AE$31),IF($D370&lt;$AF$34,E370*$AD$34+$AE$34,E370*$AD$35+$AE$35))))</f>
        <v>#N/A</v>
      </c>
      <c r="G370" s="41"/>
      <c r="I370" s="3" t="e">
        <f t="shared" ca="1" si="36"/>
        <v>#N/A</v>
      </c>
      <c r="J370" s="3" t="e">
        <f t="shared" ca="1" si="41"/>
        <v>#N/A</v>
      </c>
      <c r="L370" s="4" t="e">
        <f t="shared" ca="1" si="37"/>
        <v>#N/A</v>
      </c>
      <c r="M370" s="3" t="e">
        <f t="shared" ca="1" si="42"/>
        <v>#N/A</v>
      </c>
      <c r="O370" s="2">
        <v>356</v>
      </c>
      <c r="P370" s="16" t="e">
        <f t="shared" ca="1" si="38"/>
        <v>#N/A</v>
      </c>
      <c r="Q370" s="26" t="str">
        <f t="shared" si="39"/>
        <v/>
      </c>
      <c r="R370" s="14" t="e">
        <f t="shared" ca="1" si="40"/>
        <v>#N/A</v>
      </c>
      <c r="S370" s="55" t="e">
        <f ca="1">豚硝化モデル!K370</f>
        <v>#N/A</v>
      </c>
    </row>
    <row r="371" spans="3:19" ht="13.5">
      <c r="C371" s="2">
        <v>357</v>
      </c>
      <c r="D371" s="26" t="str">
        <f>IF(D370&gt;=豚シート!$G$18+30,"",D370+1)</f>
        <v/>
      </c>
      <c r="E371" s="41" t="e">
        <f ca="1">豚気温!A363</f>
        <v>#N/A</v>
      </c>
      <c r="F371" s="163" t="e">
        <f ca="1">IF(豚シート!$G$13="独自地温",豚気温!A363,IF(豚シート!$G$16&gt;=D371,E371*$AD$26+$AE$26,IF(豚気温!$A$4&lt;200,IF($D371&lt;$AF$30,E371*$AD$30+$AE$30,E371*$AD$31+$AE$31),IF($D371&lt;$AF$34,E371*$AD$34+$AE$34,E371*$AD$35+$AE$35))))</f>
        <v>#N/A</v>
      </c>
      <c r="G371" s="41"/>
      <c r="I371" s="3" t="e">
        <f t="shared" ca="1" si="36"/>
        <v>#N/A</v>
      </c>
      <c r="J371" s="3" t="e">
        <f t="shared" ca="1" si="41"/>
        <v>#N/A</v>
      </c>
      <c r="L371" s="4" t="e">
        <f t="shared" ca="1" si="37"/>
        <v>#N/A</v>
      </c>
      <c r="M371" s="3" t="e">
        <f t="shared" ca="1" si="42"/>
        <v>#N/A</v>
      </c>
      <c r="O371" s="2">
        <v>357</v>
      </c>
      <c r="P371" s="16" t="e">
        <f t="shared" ca="1" si="38"/>
        <v>#N/A</v>
      </c>
      <c r="Q371" s="26" t="str">
        <f t="shared" si="39"/>
        <v/>
      </c>
      <c r="R371" s="14" t="e">
        <f t="shared" ca="1" si="40"/>
        <v>#N/A</v>
      </c>
      <c r="S371" s="55" t="e">
        <f ca="1">豚硝化モデル!K371</f>
        <v>#N/A</v>
      </c>
    </row>
    <row r="372" spans="3:19" ht="13.5">
      <c r="C372" s="2">
        <v>358</v>
      </c>
      <c r="D372" s="26" t="str">
        <f>IF(D371&gt;=豚シート!$G$18+30,"",D371+1)</f>
        <v/>
      </c>
      <c r="E372" s="41" t="e">
        <f ca="1">豚気温!A364</f>
        <v>#N/A</v>
      </c>
      <c r="F372" s="163" t="e">
        <f ca="1">IF(豚シート!$G$13="独自地温",豚気温!A364,IF(豚シート!$G$16&gt;=D372,E372*$AD$26+$AE$26,IF(豚気温!$A$4&lt;200,IF($D372&lt;$AF$30,E372*$AD$30+$AE$30,E372*$AD$31+$AE$31),IF($D372&lt;$AF$34,E372*$AD$34+$AE$34,E372*$AD$35+$AE$35))))</f>
        <v>#N/A</v>
      </c>
      <c r="G372" s="41"/>
      <c r="I372" s="3" t="e">
        <f t="shared" ca="1" si="36"/>
        <v>#N/A</v>
      </c>
      <c r="J372" s="3" t="e">
        <f t="shared" ca="1" si="41"/>
        <v>#N/A</v>
      </c>
      <c r="L372" s="4" t="e">
        <f t="shared" ca="1" si="37"/>
        <v>#N/A</v>
      </c>
      <c r="M372" s="3" t="e">
        <f t="shared" ca="1" si="42"/>
        <v>#N/A</v>
      </c>
      <c r="O372" s="2">
        <v>358</v>
      </c>
      <c r="P372" s="16" t="e">
        <f t="shared" ca="1" si="38"/>
        <v>#N/A</v>
      </c>
      <c r="Q372" s="26" t="str">
        <f t="shared" si="39"/>
        <v/>
      </c>
      <c r="R372" s="14" t="e">
        <f t="shared" ca="1" si="40"/>
        <v>#N/A</v>
      </c>
      <c r="S372" s="55" t="e">
        <f ca="1">豚硝化モデル!K372</f>
        <v>#N/A</v>
      </c>
    </row>
    <row r="373" spans="3:19" ht="13.5">
      <c r="C373" s="2">
        <v>359</v>
      </c>
      <c r="D373" s="26" t="str">
        <f>IF(D372&gt;=豚シート!$G$18+30,"",D372+1)</f>
        <v/>
      </c>
      <c r="E373" s="41" t="e">
        <f ca="1">豚気温!A365</f>
        <v>#N/A</v>
      </c>
      <c r="F373" s="163" t="e">
        <f ca="1">IF(豚シート!$G$13="独自地温",豚気温!A365,IF(豚シート!$G$16&gt;=D373,E373*$AD$26+$AE$26,IF(豚気温!$A$4&lt;200,IF($D373&lt;$AF$30,E373*$AD$30+$AE$30,E373*$AD$31+$AE$31),IF($D373&lt;$AF$34,E373*$AD$34+$AE$34,E373*$AD$35+$AE$35))))</f>
        <v>#N/A</v>
      </c>
      <c r="G373" s="41"/>
      <c r="I373" s="3" t="e">
        <f t="shared" ca="1" si="36"/>
        <v>#N/A</v>
      </c>
      <c r="J373" s="3" t="e">
        <f t="shared" ca="1" si="41"/>
        <v>#N/A</v>
      </c>
      <c r="L373" s="4" t="e">
        <f t="shared" ca="1" si="37"/>
        <v>#N/A</v>
      </c>
      <c r="M373" s="3" t="e">
        <f t="shared" ca="1" si="42"/>
        <v>#N/A</v>
      </c>
      <c r="O373" s="2">
        <v>359</v>
      </c>
      <c r="P373" s="16" t="e">
        <f t="shared" ca="1" si="38"/>
        <v>#N/A</v>
      </c>
      <c r="Q373" s="26" t="str">
        <f t="shared" si="39"/>
        <v/>
      </c>
      <c r="R373" s="14" t="e">
        <f t="shared" ca="1" si="40"/>
        <v>#N/A</v>
      </c>
      <c r="S373" s="55" t="e">
        <f ca="1">豚硝化モデル!K373</f>
        <v>#N/A</v>
      </c>
    </row>
    <row r="374" spans="3:19" ht="13.5">
      <c r="C374" s="2">
        <v>360</v>
      </c>
      <c r="D374" s="26" t="str">
        <f>IF(D373&gt;=豚シート!$G$18+30,"",D373+1)</f>
        <v/>
      </c>
      <c r="E374" s="41" t="e">
        <f ca="1">豚気温!A366</f>
        <v>#N/A</v>
      </c>
      <c r="F374" s="163" t="e">
        <f ca="1">IF(豚シート!$G$13="独自地温",豚気温!A366,IF(豚シート!$G$16&gt;=D374,E374*$AD$26+$AE$26,IF(豚気温!$A$4&lt;200,IF($D374&lt;$AF$30,E374*$AD$30+$AE$30,E374*$AD$31+$AE$31),IF($D374&lt;$AF$34,E374*$AD$34+$AE$34,E374*$AD$35+$AE$35))))</f>
        <v>#N/A</v>
      </c>
      <c r="G374" s="41"/>
      <c r="I374" s="3" t="e">
        <f t="shared" ca="1" si="36"/>
        <v>#N/A</v>
      </c>
      <c r="J374" s="3" t="e">
        <f t="shared" ca="1" si="41"/>
        <v>#N/A</v>
      </c>
      <c r="L374" s="4" t="e">
        <f t="shared" ca="1" si="37"/>
        <v>#N/A</v>
      </c>
      <c r="M374" s="3" t="e">
        <f t="shared" ca="1" si="42"/>
        <v>#N/A</v>
      </c>
      <c r="O374" s="2">
        <v>360</v>
      </c>
      <c r="P374" s="16" t="e">
        <f t="shared" ca="1" si="38"/>
        <v>#N/A</v>
      </c>
      <c r="Q374" s="26" t="str">
        <f t="shared" si="39"/>
        <v/>
      </c>
      <c r="R374" s="14" t="e">
        <f t="shared" ca="1" si="40"/>
        <v>#N/A</v>
      </c>
      <c r="S374" s="55" t="e">
        <f ca="1">豚硝化モデル!K374</f>
        <v>#N/A</v>
      </c>
    </row>
    <row r="375" spans="3:19" ht="13.5">
      <c r="C375" s="2">
        <v>361</v>
      </c>
      <c r="D375" s="26" t="str">
        <f>IF(D374&gt;=豚シート!$G$18+30,"",D374+1)</f>
        <v/>
      </c>
      <c r="E375" s="41" t="e">
        <f ca="1">豚気温!A367</f>
        <v>#N/A</v>
      </c>
      <c r="F375" s="163" t="e">
        <f ca="1">IF(豚シート!$G$13="独自地温",豚気温!A367,IF(豚シート!$G$16&gt;=D375,E375*$AD$26+$AE$26,IF(豚気温!$A$4&lt;200,IF($D375&lt;$AF$30,E375*$AD$30+$AE$30,E375*$AD$31+$AE$31),IF($D375&lt;$AF$34,E375*$AD$34+$AE$34,E375*$AD$35+$AE$35))))</f>
        <v>#N/A</v>
      </c>
      <c r="G375" s="41"/>
      <c r="I375" s="3" t="e">
        <f t="shared" ca="1" si="36"/>
        <v>#N/A</v>
      </c>
      <c r="J375" s="3" t="e">
        <f t="shared" ca="1" si="41"/>
        <v>#N/A</v>
      </c>
      <c r="L375" s="4" t="e">
        <f t="shared" ca="1" si="37"/>
        <v>#N/A</v>
      </c>
      <c r="M375" s="3" t="e">
        <f t="shared" ca="1" si="42"/>
        <v>#N/A</v>
      </c>
      <c r="O375" s="2">
        <v>361</v>
      </c>
      <c r="P375" s="16" t="e">
        <f t="shared" ca="1" si="38"/>
        <v>#N/A</v>
      </c>
      <c r="Q375" s="26" t="str">
        <f t="shared" si="39"/>
        <v/>
      </c>
      <c r="R375" s="14" t="e">
        <f t="shared" ca="1" si="40"/>
        <v>#N/A</v>
      </c>
      <c r="S375" s="55" t="e">
        <f ca="1">豚硝化モデル!K375</f>
        <v>#N/A</v>
      </c>
    </row>
    <row r="376" spans="3:19" ht="13.5">
      <c r="C376" s="2">
        <v>362</v>
      </c>
      <c r="D376" s="26" t="str">
        <f>IF(D375&gt;=豚シート!$G$18+30,"",D375+1)</f>
        <v/>
      </c>
      <c r="E376" s="41" t="e">
        <f ca="1">豚気温!A368</f>
        <v>#N/A</v>
      </c>
      <c r="F376" s="163" t="e">
        <f ca="1">IF(豚シート!$G$13="独自地温",豚気温!A368,IF(豚シート!$G$16&gt;=D376,E376*$AD$26+$AE$26,IF(豚気温!$A$4&lt;200,IF($D376&lt;$AF$30,E376*$AD$30+$AE$30,E376*$AD$31+$AE$31),IF($D376&lt;$AF$34,E376*$AD$34+$AE$34,E376*$AD$35+$AE$35))))</f>
        <v>#N/A</v>
      </c>
      <c r="G376" s="41"/>
      <c r="I376" s="3" t="e">
        <f t="shared" ca="1" si="36"/>
        <v>#N/A</v>
      </c>
      <c r="J376" s="3" t="e">
        <f t="shared" ca="1" si="41"/>
        <v>#N/A</v>
      </c>
      <c r="L376" s="4" t="e">
        <f t="shared" ca="1" si="37"/>
        <v>#N/A</v>
      </c>
      <c r="M376" s="3" t="e">
        <f t="shared" ca="1" si="42"/>
        <v>#N/A</v>
      </c>
      <c r="O376" s="2">
        <v>362</v>
      </c>
      <c r="P376" s="16" t="e">
        <f t="shared" ca="1" si="38"/>
        <v>#N/A</v>
      </c>
      <c r="Q376" s="26" t="str">
        <f t="shared" si="39"/>
        <v/>
      </c>
      <c r="R376" s="14" t="e">
        <f t="shared" ca="1" si="40"/>
        <v>#N/A</v>
      </c>
      <c r="S376" s="55" t="e">
        <f ca="1">豚硝化モデル!K376</f>
        <v>#N/A</v>
      </c>
    </row>
    <row r="377" spans="3:19" ht="13.5">
      <c r="C377" s="2">
        <v>363</v>
      </c>
      <c r="D377" s="26" t="str">
        <f>IF(D376&gt;=豚シート!$G$18+30,"",D376+1)</f>
        <v/>
      </c>
      <c r="E377" s="41" t="e">
        <f ca="1">豚気温!A369</f>
        <v>#N/A</v>
      </c>
      <c r="F377" s="163" t="e">
        <f ca="1">IF(豚シート!$G$13="独自地温",豚気温!A369,IF(豚シート!$G$16&gt;=D377,E377*$AD$26+$AE$26,IF(豚気温!$A$4&lt;200,IF($D377&lt;$AF$30,E377*$AD$30+$AE$30,E377*$AD$31+$AE$31),IF($D377&lt;$AF$34,E377*$AD$34+$AE$34,E377*$AD$35+$AE$35))))</f>
        <v>#N/A</v>
      </c>
      <c r="G377" s="41"/>
      <c r="I377" s="3" t="e">
        <f t="shared" ca="1" si="36"/>
        <v>#N/A</v>
      </c>
      <c r="J377" s="3" t="e">
        <f t="shared" ca="1" si="41"/>
        <v>#N/A</v>
      </c>
      <c r="L377" s="4" t="e">
        <f t="shared" ca="1" si="37"/>
        <v>#N/A</v>
      </c>
      <c r="M377" s="3" t="e">
        <f t="shared" ca="1" si="42"/>
        <v>#N/A</v>
      </c>
      <c r="O377" s="2">
        <v>363</v>
      </c>
      <c r="P377" s="16" t="e">
        <f t="shared" ca="1" si="38"/>
        <v>#N/A</v>
      </c>
      <c r="Q377" s="26" t="str">
        <f t="shared" si="39"/>
        <v/>
      </c>
      <c r="R377" s="14" t="e">
        <f t="shared" ca="1" si="40"/>
        <v>#N/A</v>
      </c>
      <c r="S377" s="55" t="e">
        <f ca="1">豚硝化モデル!K377</f>
        <v>#N/A</v>
      </c>
    </row>
    <row r="378" spans="3:19" ht="13.5">
      <c r="C378" s="2">
        <v>364</v>
      </c>
      <c r="D378" s="26" t="str">
        <f>IF(D377&gt;=豚シート!$G$18+30,"",D377+1)</f>
        <v/>
      </c>
      <c r="E378" s="41" t="e">
        <f ca="1">豚気温!A370</f>
        <v>#N/A</v>
      </c>
      <c r="F378" s="163" t="e">
        <f ca="1">IF(豚シート!$G$13="独自地温",豚気温!A370,IF(豚シート!$G$16&gt;=D378,E378*$AD$26+$AE$26,IF(豚気温!$A$4&lt;200,IF($D378&lt;$AF$30,E378*$AD$30+$AE$30,E378*$AD$31+$AE$31),IF($D378&lt;$AF$34,E378*$AD$34+$AE$34,E378*$AD$35+$AE$35))))</f>
        <v>#N/A</v>
      </c>
      <c r="G378" s="41"/>
      <c r="I378" s="3" t="e">
        <f t="shared" ca="1" si="36"/>
        <v>#N/A</v>
      </c>
      <c r="J378" s="3" t="e">
        <f t="shared" ca="1" si="41"/>
        <v>#N/A</v>
      </c>
      <c r="L378" s="4" t="e">
        <f t="shared" ca="1" si="37"/>
        <v>#N/A</v>
      </c>
      <c r="M378" s="3" t="e">
        <f t="shared" ca="1" si="42"/>
        <v>#N/A</v>
      </c>
      <c r="O378" s="2">
        <v>364</v>
      </c>
      <c r="P378" s="16" t="e">
        <f t="shared" ca="1" si="38"/>
        <v>#N/A</v>
      </c>
      <c r="Q378" s="26" t="str">
        <f t="shared" si="39"/>
        <v/>
      </c>
      <c r="R378" s="14" t="e">
        <f t="shared" ca="1" si="40"/>
        <v>#N/A</v>
      </c>
      <c r="S378" s="55" t="e">
        <f ca="1">豚硝化モデル!K378</f>
        <v>#N/A</v>
      </c>
    </row>
    <row r="379" spans="3:19" ht="13.5">
      <c r="C379" s="2">
        <v>365</v>
      </c>
      <c r="D379" s="26" t="str">
        <f>IF(D378&gt;=豚シート!$G$18+30,"",D378+1)</f>
        <v/>
      </c>
      <c r="E379" s="41" t="e">
        <f ca="1">豚気温!A371</f>
        <v>#N/A</v>
      </c>
      <c r="F379" s="163" t="e">
        <f ca="1">IF(豚シート!$G$13="独自地温",豚気温!A371,IF(豚シート!$G$16&gt;=D379,E379*$AD$26+$AE$26,IF(豚気温!$A$4&lt;200,IF($D379&lt;$AF$30,E379*$AD$30+$AE$30,E379*$AD$31+$AE$31),IF($D379&lt;$AF$34,E379*$AD$34+$AE$34,E379*$AD$35+$AE$35))))</f>
        <v>#N/A</v>
      </c>
      <c r="G379" s="41"/>
      <c r="I379" s="3" t="e">
        <f t="shared" ca="1" si="36"/>
        <v>#N/A</v>
      </c>
      <c r="J379" s="3" t="e">
        <f t="shared" ca="1" si="41"/>
        <v>#N/A</v>
      </c>
      <c r="L379" s="4" t="e">
        <f t="shared" ca="1" si="37"/>
        <v>#N/A</v>
      </c>
      <c r="M379" s="3" t="e">
        <f t="shared" ca="1" si="42"/>
        <v>#N/A</v>
      </c>
      <c r="O379" s="2">
        <v>365</v>
      </c>
      <c r="P379" s="16" t="e">
        <f t="shared" ca="1" si="38"/>
        <v>#N/A</v>
      </c>
      <c r="Q379" s="26" t="str">
        <f t="shared" si="39"/>
        <v/>
      </c>
      <c r="R379" s="14" t="e">
        <f t="shared" ca="1" si="40"/>
        <v>#N/A</v>
      </c>
      <c r="S379" s="55" t="e">
        <f ca="1">豚硝化モデル!K379</f>
        <v>#N/A</v>
      </c>
    </row>
    <row r="380" spans="3:19" ht="13.5">
      <c r="C380" s="2">
        <v>366</v>
      </c>
      <c r="D380" s="26" t="str">
        <f>IF(D379&gt;=豚シート!$G$18+30,"",D379+1)</f>
        <v/>
      </c>
      <c r="E380" s="41" t="e">
        <f ca="1">豚気温!A372</f>
        <v>#N/A</v>
      </c>
      <c r="F380" s="163" t="e">
        <f ca="1">IF(豚シート!$G$13="独自地温",豚気温!A372,IF(豚シート!$G$16&gt;=D380,E380*$AD$26+$AE$26,IF(豚気温!$A$4&lt;200,IF($D380&lt;$AF$30,E380*$AD$30+$AE$30,E380*$AD$31+$AE$31),IF($D380&lt;$AF$34,E380*$AD$34+$AE$34,E380*$AD$35+$AE$35))))</f>
        <v>#N/A</v>
      </c>
      <c r="G380" s="41"/>
      <c r="I380" s="3" t="e">
        <f t="shared" ca="1" si="36"/>
        <v>#N/A</v>
      </c>
      <c r="J380" s="3" t="e">
        <f t="shared" ca="1" si="41"/>
        <v>#N/A</v>
      </c>
      <c r="L380" s="4" t="e">
        <f t="shared" ca="1" si="37"/>
        <v>#N/A</v>
      </c>
      <c r="M380" s="3" t="e">
        <f t="shared" ca="1" si="42"/>
        <v>#N/A</v>
      </c>
      <c r="O380" s="2">
        <v>366</v>
      </c>
      <c r="P380" s="16" t="e">
        <f t="shared" ca="1" si="38"/>
        <v>#N/A</v>
      </c>
      <c r="Q380" s="26" t="str">
        <f t="shared" ref="Q380:Q439" si="43">D380</f>
        <v/>
      </c>
      <c r="R380" s="14" t="e">
        <f t="shared" ca="1" si="40"/>
        <v>#N/A</v>
      </c>
      <c r="S380" s="55" t="e">
        <f ca="1">豚硝化モデル!K380</f>
        <v>#N/A</v>
      </c>
    </row>
    <row r="381" spans="3:19" ht="13.5">
      <c r="C381" s="2">
        <v>367</v>
      </c>
      <c r="D381" s="26" t="str">
        <f>IF(D380&gt;=豚シート!$G$18+30,"",D380+1)</f>
        <v/>
      </c>
      <c r="E381" s="41" t="e">
        <f ca="1">豚気温!A373</f>
        <v>#N/A</v>
      </c>
      <c r="F381" s="163" t="e">
        <f ca="1">IF(豚シート!$G$13="独自地温",豚気温!A373,IF(豚シート!$G$16&gt;=D381,E381*$AD$26+$AE$26,IF(豚気温!$A$4&lt;200,IF($D381&lt;$AF$30,E381*$AD$30+$AE$30,E381*$AD$31+$AE$31),IF($D381&lt;$AF$34,E381*$AD$34+$AE$34,E381*$AD$35+$AE$35))))</f>
        <v>#N/A</v>
      </c>
      <c r="G381" s="41"/>
      <c r="I381" s="3" t="e">
        <f t="shared" ca="1" si="36"/>
        <v>#N/A</v>
      </c>
      <c r="J381" s="3" t="e">
        <f t="shared" ca="1" si="41"/>
        <v>#N/A</v>
      </c>
      <c r="L381" s="4" t="e">
        <f t="shared" ca="1" si="37"/>
        <v>#N/A</v>
      </c>
      <c r="M381" s="3" t="e">
        <f t="shared" ca="1" si="42"/>
        <v>#N/A</v>
      </c>
      <c r="O381" s="2">
        <v>367</v>
      </c>
      <c r="P381" s="16" t="e">
        <f t="shared" ca="1" si="38"/>
        <v>#N/A</v>
      </c>
      <c r="Q381" s="26" t="str">
        <f t="shared" si="43"/>
        <v/>
      </c>
      <c r="R381" s="14" t="e">
        <f t="shared" ca="1" si="40"/>
        <v>#N/A</v>
      </c>
      <c r="S381" s="55" t="e">
        <f ca="1">豚硝化モデル!K381</f>
        <v>#N/A</v>
      </c>
    </row>
    <row r="382" spans="3:19" ht="13.5">
      <c r="C382" s="2">
        <v>368</v>
      </c>
      <c r="D382" s="26" t="str">
        <f>IF(D381&gt;=豚シート!$G$18+30,"",D381+1)</f>
        <v/>
      </c>
      <c r="E382" s="41" t="e">
        <f ca="1">豚気温!A374</f>
        <v>#N/A</v>
      </c>
      <c r="F382" s="163" t="e">
        <f ca="1">IF(豚シート!$G$13="独自地温",豚気温!A374,IF(豚シート!$G$16&gt;=D382,E382*$AD$26+$AE$26,IF(豚気温!$A$4&lt;200,IF($D382&lt;$AF$30,E382*$AD$30+$AE$30,E382*$AD$31+$AE$31),IF($D382&lt;$AF$34,E382*$AD$34+$AE$34,E382*$AD$35+$AE$35))))</f>
        <v>#N/A</v>
      </c>
      <c r="G382" s="41"/>
      <c r="I382" s="3" t="e">
        <f t="shared" ca="1" si="36"/>
        <v>#N/A</v>
      </c>
      <c r="J382" s="3" t="e">
        <f t="shared" ca="1" si="41"/>
        <v>#N/A</v>
      </c>
      <c r="L382" s="4" t="e">
        <f t="shared" ca="1" si="37"/>
        <v>#N/A</v>
      </c>
      <c r="M382" s="3" t="e">
        <f t="shared" ca="1" si="42"/>
        <v>#N/A</v>
      </c>
      <c r="O382" s="2">
        <v>368</v>
      </c>
      <c r="P382" s="16" t="e">
        <f t="shared" ca="1" si="38"/>
        <v>#N/A</v>
      </c>
      <c r="Q382" s="26" t="str">
        <f t="shared" si="43"/>
        <v/>
      </c>
      <c r="R382" s="14" t="e">
        <f t="shared" ca="1" si="40"/>
        <v>#N/A</v>
      </c>
      <c r="S382" s="55" t="e">
        <f ca="1">豚硝化モデル!K382</f>
        <v>#N/A</v>
      </c>
    </row>
    <row r="383" spans="3:19" ht="13.5">
      <c r="C383" s="2">
        <v>369</v>
      </c>
      <c r="D383" s="26" t="str">
        <f>IF(D382&gt;=豚シート!$G$18+30,"",D382+1)</f>
        <v/>
      </c>
      <c r="E383" s="41" t="e">
        <f ca="1">豚気温!A375</f>
        <v>#N/A</v>
      </c>
      <c r="F383" s="163" t="e">
        <f ca="1">IF(豚シート!$G$13="独自地温",豚気温!A375,IF(豚シート!$G$16&gt;=D383,E383*$AD$26+$AE$26,IF(豚気温!$A$4&lt;200,IF($D383&lt;$AF$30,E383*$AD$30+$AE$30,E383*$AD$31+$AE$31),IF($D383&lt;$AF$34,E383*$AD$34+$AE$34,E383*$AD$35+$AE$35))))</f>
        <v>#N/A</v>
      </c>
      <c r="G383" s="41"/>
      <c r="I383" s="3" t="e">
        <f t="shared" ca="1" si="36"/>
        <v>#N/A</v>
      </c>
      <c r="J383" s="3" t="e">
        <f t="shared" ca="1" si="41"/>
        <v>#N/A</v>
      </c>
      <c r="L383" s="4" t="e">
        <f t="shared" ca="1" si="37"/>
        <v>#N/A</v>
      </c>
      <c r="M383" s="3" t="e">
        <f t="shared" ca="1" si="42"/>
        <v>#N/A</v>
      </c>
      <c r="O383" s="2">
        <v>369</v>
      </c>
      <c r="P383" s="16" t="e">
        <f t="shared" ca="1" si="38"/>
        <v>#N/A</v>
      </c>
      <c r="Q383" s="26" t="str">
        <f t="shared" si="43"/>
        <v/>
      </c>
      <c r="R383" s="14" t="e">
        <f t="shared" ca="1" si="40"/>
        <v>#N/A</v>
      </c>
      <c r="S383" s="55" t="e">
        <f ca="1">豚硝化モデル!K383</f>
        <v>#N/A</v>
      </c>
    </row>
    <row r="384" spans="3:19" ht="13.5">
      <c r="C384" s="2">
        <v>370</v>
      </c>
      <c r="D384" s="26" t="str">
        <f>IF(D383&gt;=豚シート!$G$18+30,"",D383+1)</f>
        <v/>
      </c>
      <c r="E384" s="41" t="e">
        <f ca="1">豚気温!A376</f>
        <v>#N/A</v>
      </c>
      <c r="F384" s="163" t="e">
        <f ca="1">IF(豚シート!$G$13="独自地温",豚気温!A376,IF(豚シート!$G$16&gt;=D384,E384*$AD$26+$AE$26,IF(豚気温!$A$4&lt;200,IF($D384&lt;$AF$30,E384*$AD$30+$AE$30,E384*$AD$31+$AE$31),IF($D384&lt;$AF$34,E384*$AD$34+$AE$34,E384*$AD$35+$AE$35))))</f>
        <v>#N/A</v>
      </c>
      <c r="G384" s="41"/>
      <c r="I384" s="3" t="e">
        <f t="shared" ca="1" si="36"/>
        <v>#N/A</v>
      </c>
      <c r="J384" s="3" t="e">
        <f t="shared" ca="1" si="41"/>
        <v>#N/A</v>
      </c>
      <c r="L384" s="4" t="e">
        <f t="shared" ca="1" si="37"/>
        <v>#N/A</v>
      </c>
      <c r="M384" s="3" t="e">
        <f t="shared" ca="1" si="42"/>
        <v>#N/A</v>
      </c>
      <c r="O384" s="2">
        <v>370</v>
      </c>
      <c r="P384" s="16" t="e">
        <f t="shared" ca="1" si="38"/>
        <v>#N/A</v>
      </c>
      <c r="Q384" s="26" t="str">
        <f t="shared" si="43"/>
        <v/>
      </c>
      <c r="R384" s="14" t="e">
        <f t="shared" ca="1" si="40"/>
        <v>#N/A</v>
      </c>
      <c r="S384" s="55" t="e">
        <f ca="1">豚硝化モデル!K384</f>
        <v>#N/A</v>
      </c>
    </row>
    <row r="385" spans="3:19" ht="13.5">
      <c r="C385" s="2">
        <v>371</v>
      </c>
      <c r="D385" s="26" t="str">
        <f>IF(D384&gt;=豚シート!$G$18+30,"",D384+1)</f>
        <v/>
      </c>
      <c r="E385" s="41" t="e">
        <f ca="1">豚気温!A377</f>
        <v>#N/A</v>
      </c>
      <c r="F385" s="163" t="e">
        <f ca="1">IF(豚シート!$G$13="独自地温",豚気温!A377,IF(豚シート!$G$16&gt;=D385,E385*$AD$26+$AE$26,IF(豚気温!$A$4&lt;200,IF($D385&lt;$AF$30,E385*$AD$30+$AE$30,E385*$AD$31+$AE$31),IF($D385&lt;$AF$34,E385*$AD$34+$AE$34,E385*$AD$35+$AE$35))))</f>
        <v>#N/A</v>
      </c>
      <c r="G385" s="41"/>
      <c r="I385" s="3" t="e">
        <f t="shared" ca="1" si="36"/>
        <v>#N/A</v>
      </c>
      <c r="J385" s="3" t="e">
        <f t="shared" ca="1" si="41"/>
        <v>#N/A</v>
      </c>
      <c r="L385" s="4" t="e">
        <f t="shared" ca="1" si="37"/>
        <v>#N/A</v>
      </c>
      <c r="M385" s="3" t="e">
        <f t="shared" ca="1" si="42"/>
        <v>#N/A</v>
      </c>
      <c r="O385" s="2">
        <v>371</v>
      </c>
      <c r="P385" s="16" t="e">
        <f t="shared" ca="1" si="38"/>
        <v>#N/A</v>
      </c>
      <c r="Q385" s="26" t="str">
        <f t="shared" si="43"/>
        <v/>
      </c>
      <c r="R385" s="14" t="e">
        <f t="shared" ca="1" si="40"/>
        <v>#N/A</v>
      </c>
      <c r="S385" s="55" t="e">
        <f ca="1">豚硝化モデル!K385</f>
        <v>#N/A</v>
      </c>
    </row>
    <row r="386" spans="3:19" ht="13.5">
      <c r="C386" s="2">
        <v>372</v>
      </c>
      <c r="D386" s="26" t="str">
        <f>IF(D385&gt;=豚シート!$G$18+30,"",D385+1)</f>
        <v/>
      </c>
      <c r="E386" s="41" t="e">
        <f ca="1">豚気温!A378</f>
        <v>#N/A</v>
      </c>
      <c r="F386" s="163" t="e">
        <f ca="1">IF(豚シート!$G$13="独自地温",豚気温!A378,IF(豚シート!$G$16&gt;=D386,E386*$AD$26+$AE$26,IF(豚気温!$A$4&lt;200,IF($D386&lt;$AF$30,E386*$AD$30+$AE$30,E386*$AD$31+$AE$31),IF($D386&lt;$AF$34,E386*$AD$34+$AE$34,E386*$AD$35+$AE$35))))</f>
        <v>#N/A</v>
      </c>
      <c r="G386" s="41"/>
      <c r="I386" s="3" t="e">
        <f t="shared" ca="1" si="36"/>
        <v>#N/A</v>
      </c>
      <c r="J386" s="3" t="e">
        <f t="shared" ca="1" si="41"/>
        <v>#N/A</v>
      </c>
      <c r="L386" s="4" t="e">
        <f t="shared" ca="1" si="37"/>
        <v>#N/A</v>
      </c>
      <c r="M386" s="3" t="e">
        <f t="shared" ca="1" si="42"/>
        <v>#N/A</v>
      </c>
      <c r="O386" s="2">
        <v>372</v>
      </c>
      <c r="P386" s="16" t="e">
        <f t="shared" ca="1" si="38"/>
        <v>#N/A</v>
      </c>
      <c r="Q386" s="26" t="str">
        <f t="shared" si="43"/>
        <v/>
      </c>
      <c r="R386" s="14" t="e">
        <f t="shared" ca="1" si="40"/>
        <v>#N/A</v>
      </c>
      <c r="S386" s="55" t="e">
        <f ca="1">豚硝化モデル!K386</f>
        <v>#N/A</v>
      </c>
    </row>
    <row r="387" spans="3:19" ht="13.5">
      <c r="C387" s="2">
        <v>373</v>
      </c>
      <c r="D387" s="26" t="str">
        <f>IF(D386&gt;=豚シート!$G$18+30,"",D386+1)</f>
        <v/>
      </c>
      <c r="E387" s="41" t="e">
        <f ca="1">豚気温!A379</f>
        <v>#N/A</v>
      </c>
      <c r="F387" s="163" t="e">
        <f ca="1">IF(豚シート!$G$13="独自地温",豚気温!A379,IF(豚シート!$G$16&gt;=D387,E387*$AD$26+$AE$26,IF(豚気温!$A$4&lt;200,IF($D387&lt;$AF$30,E387*$AD$30+$AE$30,E387*$AD$31+$AE$31),IF($D387&lt;$AF$34,E387*$AD$34+$AE$34,E387*$AD$35+$AE$35))))</f>
        <v>#N/A</v>
      </c>
      <c r="G387" s="41"/>
      <c r="I387" s="3" t="e">
        <f t="shared" ca="1" si="36"/>
        <v>#N/A</v>
      </c>
      <c r="J387" s="3" t="e">
        <f t="shared" ca="1" si="41"/>
        <v>#N/A</v>
      </c>
      <c r="L387" s="4" t="e">
        <f t="shared" ca="1" si="37"/>
        <v>#N/A</v>
      </c>
      <c r="M387" s="3" t="e">
        <f t="shared" ca="1" si="42"/>
        <v>#N/A</v>
      </c>
      <c r="O387" s="2">
        <v>373</v>
      </c>
      <c r="P387" s="16" t="e">
        <f t="shared" ca="1" si="38"/>
        <v>#N/A</v>
      </c>
      <c r="Q387" s="26" t="str">
        <f t="shared" si="43"/>
        <v/>
      </c>
      <c r="R387" s="14" t="e">
        <f t="shared" ca="1" si="40"/>
        <v>#N/A</v>
      </c>
      <c r="S387" s="55" t="e">
        <f ca="1">豚硝化モデル!K387</f>
        <v>#N/A</v>
      </c>
    </row>
    <row r="388" spans="3:19" ht="13.5">
      <c r="C388" s="2">
        <v>374</v>
      </c>
      <c r="D388" s="26" t="str">
        <f>IF(D387&gt;=豚シート!$G$18+30,"",D387+1)</f>
        <v/>
      </c>
      <c r="E388" s="41" t="e">
        <f ca="1">豚気温!A380</f>
        <v>#N/A</v>
      </c>
      <c r="F388" s="163" t="e">
        <f ca="1">IF(豚シート!$G$13="独自地温",豚気温!A380,IF(豚シート!$G$16&gt;=D388,E388*$AD$26+$AE$26,IF(豚気温!$A$4&lt;200,IF($D388&lt;$AF$30,E388*$AD$30+$AE$30,E388*$AD$31+$AE$31),IF($D388&lt;$AF$34,E388*$AD$34+$AE$34,E388*$AD$35+$AE$35))))</f>
        <v>#N/A</v>
      </c>
      <c r="G388" s="41"/>
      <c r="I388" s="3" t="e">
        <f t="shared" ca="1" si="36"/>
        <v>#N/A</v>
      </c>
      <c r="J388" s="3" t="e">
        <f t="shared" ca="1" si="41"/>
        <v>#N/A</v>
      </c>
      <c r="L388" s="4" t="e">
        <f t="shared" ca="1" si="37"/>
        <v>#N/A</v>
      </c>
      <c r="M388" s="3" t="e">
        <f t="shared" ca="1" si="42"/>
        <v>#N/A</v>
      </c>
      <c r="O388" s="2">
        <v>374</v>
      </c>
      <c r="P388" s="16" t="e">
        <f t="shared" ca="1" si="38"/>
        <v>#N/A</v>
      </c>
      <c r="Q388" s="26" t="str">
        <f t="shared" si="43"/>
        <v/>
      </c>
      <c r="R388" s="14" t="e">
        <f t="shared" ca="1" si="40"/>
        <v>#N/A</v>
      </c>
      <c r="S388" s="55" t="e">
        <f ca="1">豚硝化モデル!K388</f>
        <v>#N/A</v>
      </c>
    </row>
    <row r="389" spans="3:19" ht="13.5">
      <c r="C389" s="2">
        <v>375</v>
      </c>
      <c r="D389" s="26" t="str">
        <f>IF(D388&gt;=豚シート!$G$18+30,"",D388+1)</f>
        <v/>
      </c>
      <c r="E389" s="41" t="e">
        <f ca="1">豚気温!A381</f>
        <v>#N/A</v>
      </c>
      <c r="F389" s="163" t="e">
        <f ca="1">IF(豚シート!$G$13="独自地温",豚気温!A381,IF(豚シート!$G$16&gt;=D389,E389*$AD$26+$AE$26,IF(豚気温!$A$4&lt;200,IF($D389&lt;$AF$30,E389*$AD$30+$AE$30,E389*$AD$31+$AE$31),IF($D389&lt;$AF$34,E389*$AD$34+$AE$34,E389*$AD$35+$AE$35))))</f>
        <v>#N/A</v>
      </c>
      <c r="G389" s="41"/>
      <c r="I389" s="3" t="e">
        <f t="shared" ca="1" si="36"/>
        <v>#N/A</v>
      </c>
      <c r="J389" s="3" t="e">
        <f t="shared" ca="1" si="41"/>
        <v>#N/A</v>
      </c>
      <c r="L389" s="4" t="e">
        <f t="shared" ca="1" si="37"/>
        <v>#N/A</v>
      </c>
      <c r="M389" s="3" t="e">
        <f t="shared" ca="1" si="42"/>
        <v>#N/A</v>
      </c>
      <c r="O389" s="2">
        <v>375</v>
      </c>
      <c r="P389" s="16" t="e">
        <f t="shared" ca="1" si="38"/>
        <v>#N/A</v>
      </c>
      <c r="Q389" s="26" t="str">
        <f t="shared" si="43"/>
        <v/>
      </c>
      <c r="R389" s="14" t="e">
        <f t="shared" ca="1" si="40"/>
        <v>#N/A</v>
      </c>
      <c r="S389" s="55" t="e">
        <f ca="1">豚硝化モデル!K389</f>
        <v>#N/A</v>
      </c>
    </row>
    <row r="390" spans="3:19" ht="13.5">
      <c r="C390" s="2">
        <v>376</v>
      </c>
      <c r="D390" s="26" t="str">
        <f>IF(D389&gt;=豚シート!$G$18+30,"",D389+1)</f>
        <v/>
      </c>
      <c r="E390" s="41" t="e">
        <f ca="1">豚気温!A382</f>
        <v>#N/A</v>
      </c>
      <c r="F390" s="163" t="e">
        <f ca="1">IF(豚シート!$G$13="独自地温",豚気温!A382,IF(豚シート!$G$16&gt;=D390,E390*$AD$26+$AE$26,IF(豚気温!$A$4&lt;200,IF($D390&lt;$AF$30,E390*$AD$30+$AE$30,E390*$AD$31+$AE$31),IF($D390&lt;$AF$34,E390*$AD$34+$AE$34,E390*$AD$35+$AE$35))))</f>
        <v>#N/A</v>
      </c>
      <c r="G390" s="41"/>
      <c r="I390" s="3" t="e">
        <f t="shared" ca="1" si="36"/>
        <v>#N/A</v>
      </c>
      <c r="J390" s="3" t="e">
        <f t="shared" ca="1" si="41"/>
        <v>#N/A</v>
      </c>
      <c r="L390" s="4" t="e">
        <f t="shared" ca="1" si="37"/>
        <v>#N/A</v>
      </c>
      <c r="M390" s="3" t="e">
        <f t="shared" ca="1" si="42"/>
        <v>#N/A</v>
      </c>
      <c r="O390" s="2">
        <v>376</v>
      </c>
      <c r="P390" s="16" t="e">
        <f t="shared" ca="1" si="38"/>
        <v>#N/A</v>
      </c>
      <c r="Q390" s="26" t="str">
        <f t="shared" si="43"/>
        <v/>
      </c>
      <c r="R390" s="14" t="e">
        <f t="shared" ca="1" si="40"/>
        <v>#N/A</v>
      </c>
      <c r="S390" s="55" t="e">
        <f ca="1">豚硝化モデル!K390</f>
        <v>#N/A</v>
      </c>
    </row>
    <row r="391" spans="3:19" ht="13.5">
      <c r="C391" s="2">
        <v>377</v>
      </c>
      <c r="D391" s="26" t="str">
        <f>IF(D390&gt;=豚シート!$G$18+30,"",D390+1)</f>
        <v/>
      </c>
      <c r="E391" s="41" t="e">
        <f ca="1">豚気温!A383</f>
        <v>#N/A</v>
      </c>
      <c r="F391" s="163" t="e">
        <f ca="1">IF(豚シート!$G$13="独自地温",豚気温!A383,IF(豚シート!$G$16&gt;=D391,E391*$AD$26+$AE$26,IF(豚気温!$A$4&lt;200,IF($D391&lt;$AF$30,E391*$AD$30+$AE$30,E391*$AD$31+$AE$31),IF($D391&lt;$AF$34,E391*$AD$34+$AE$34,E391*$AD$35+$AE$35))))</f>
        <v>#N/A</v>
      </c>
      <c r="G391" s="41"/>
      <c r="I391" s="3" t="e">
        <f t="shared" ca="1" si="36"/>
        <v>#N/A</v>
      </c>
      <c r="J391" s="3" t="e">
        <f t="shared" ca="1" si="41"/>
        <v>#N/A</v>
      </c>
      <c r="L391" s="4" t="e">
        <f t="shared" ca="1" si="37"/>
        <v>#N/A</v>
      </c>
      <c r="M391" s="3" t="e">
        <f t="shared" ca="1" si="42"/>
        <v>#N/A</v>
      </c>
      <c r="O391" s="2">
        <v>377</v>
      </c>
      <c r="P391" s="16" t="e">
        <f t="shared" ca="1" si="38"/>
        <v>#N/A</v>
      </c>
      <c r="Q391" s="26" t="str">
        <f t="shared" si="43"/>
        <v/>
      </c>
      <c r="R391" s="14" t="e">
        <f t="shared" ca="1" si="40"/>
        <v>#N/A</v>
      </c>
      <c r="S391" s="55" t="e">
        <f ca="1">豚硝化モデル!K391</f>
        <v>#N/A</v>
      </c>
    </row>
    <row r="392" spans="3:19" ht="13.5">
      <c r="C392" s="2">
        <v>378</v>
      </c>
      <c r="D392" s="26" t="str">
        <f>IF(D391&gt;=豚シート!$G$18+30,"",D391+1)</f>
        <v/>
      </c>
      <c r="E392" s="41" t="e">
        <f ca="1">豚気温!A384</f>
        <v>#N/A</v>
      </c>
      <c r="F392" s="163" t="e">
        <f ca="1">IF(豚シート!$G$13="独自地温",豚気温!A384,IF(豚シート!$G$16&gt;=D392,E392*$AD$26+$AE$26,IF(豚気温!$A$4&lt;200,IF($D392&lt;$AF$30,E392*$AD$30+$AE$30,E392*$AD$31+$AE$31),IF($D392&lt;$AF$34,E392*$AD$34+$AE$34,E392*$AD$35+$AE$35))))</f>
        <v>#N/A</v>
      </c>
      <c r="G392" s="41"/>
      <c r="I392" s="3" t="e">
        <f t="shared" ca="1" si="36"/>
        <v>#N/A</v>
      </c>
      <c r="J392" s="3" t="e">
        <f t="shared" ca="1" si="41"/>
        <v>#N/A</v>
      </c>
      <c r="L392" s="4" t="e">
        <f t="shared" ca="1" si="37"/>
        <v>#N/A</v>
      </c>
      <c r="M392" s="3" t="e">
        <f t="shared" ca="1" si="42"/>
        <v>#N/A</v>
      </c>
      <c r="O392" s="2">
        <v>378</v>
      </c>
      <c r="P392" s="16" t="e">
        <f t="shared" ca="1" si="38"/>
        <v>#N/A</v>
      </c>
      <c r="Q392" s="26" t="str">
        <f t="shared" si="43"/>
        <v/>
      </c>
      <c r="R392" s="14" t="e">
        <f t="shared" ca="1" si="40"/>
        <v>#N/A</v>
      </c>
      <c r="S392" s="55" t="e">
        <f ca="1">豚硝化モデル!K392</f>
        <v>#N/A</v>
      </c>
    </row>
    <row r="393" spans="3:19" ht="13.5">
      <c r="C393" s="2">
        <v>379</v>
      </c>
      <c r="D393" s="26" t="str">
        <f>IF(D392&gt;=豚シート!$G$18+30,"",D392+1)</f>
        <v/>
      </c>
      <c r="E393" s="41" t="e">
        <f ca="1">豚気温!A385</f>
        <v>#N/A</v>
      </c>
      <c r="F393" s="163" t="e">
        <f ca="1">IF(豚シート!$G$13="独自地温",豚気温!A385,IF(豚シート!$G$16&gt;=D393,E393*$AD$26+$AE$26,IF(豚気温!$A$4&lt;200,IF($D393&lt;$AF$30,E393*$AD$30+$AE$30,E393*$AD$31+$AE$31),IF($D393&lt;$AF$34,E393*$AD$34+$AE$34,E393*$AD$35+$AE$35))))</f>
        <v>#N/A</v>
      </c>
      <c r="G393" s="41"/>
      <c r="I393" s="3" t="e">
        <f t="shared" ca="1" si="36"/>
        <v>#N/A</v>
      </c>
      <c r="J393" s="3" t="e">
        <f t="shared" ca="1" si="41"/>
        <v>#N/A</v>
      </c>
      <c r="L393" s="4" t="e">
        <f t="shared" ca="1" si="37"/>
        <v>#N/A</v>
      </c>
      <c r="M393" s="3" t="e">
        <f t="shared" ca="1" si="42"/>
        <v>#N/A</v>
      </c>
      <c r="O393" s="2">
        <v>379</v>
      </c>
      <c r="P393" s="16" t="e">
        <f t="shared" ca="1" si="38"/>
        <v>#N/A</v>
      </c>
      <c r="Q393" s="26" t="str">
        <f t="shared" si="43"/>
        <v/>
      </c>
      <c r="R393" s="14" t="e">
        <f t="shared" ca="1" si="40"/>
        <v>#N/A</v>
      </c>
      <c r="S393" s="55" t="e">
        <f ca="1">豚硝化モデル!K393</f>
        <v>#N/A</v>
      </c>
    </row>
    <row r="394" spans="3:19" ht="13.5">
      <c r="C394" s="2">
        <v>380</v>
      </c>
      <c r="D394" s="26" t="str">
        <f>IF(D393&gt;=豚シート!$G$18+30,"",D393+1)</f>
        <v/>
      </c>
      <c r="E394" s="41" t="e">
        <f ca="1">豚気温!A386</f>
        <v>#N/A</v>
      </c>
      <c r="F394" s="163" t="e">
        <f ca="1">IF(豚シート!$G$13="独自地温",豚気温!A386,IF(豚シート!$G$16&gt;=D394,E394*$AD$26+$AE$26,IF(豚気温!$A$4&lt;200,IF($D394&lt;$AF$30,E394*$AD$30+$AE$30,E394*$AD$31+$AE$31),IF($D394&lt;$AF$34,E394*$AD$34+$AE$34,E394*$AD$35+$AE$35))))</f>
        <v>#N/A</v>
      </c>
      <c r="G394" s="41"/>
      <c r="I394" s="3" t="e">
        <f t="shared" ca="1" si="36"/>
        <v>#N/A</v>
      </c>
      <c r="J394" s="3" t="e">
        <f t="shared" ca="1" si="41"/>
        <v>#N/A</v>
      </c>
      <c r="L394" s="4" t="e">
        <f t="shared" ca="1" si="37"/>
        <v>#N/A</v>
      </c>
      <c r="M394" s="3" t="e">
        <f t="shared" ca="1" si="42"/>
        <v>#N/A</v>
      </c>
      <c r="O394" s="2">
        <v>380</v>
      </c>
      <c r="P394" s="16" t="e">
        <f t="shared" ca="1" si="38"/>
        <v>#N/A</v>
      </c>
      <c r="Q394" s="26" t="str">
        <f t="shared" si="43"/>
        <v/>
      </c>
      <c r="R394" s="14" t="e">
        <f t="shared" ca="1" si="40"/>
        <v>#N/A</v>
      </c>
      <c r="S394" s="55" t="e">
        <f ca="1">豚硝化モデル!K394</f>
        <v>#N/A</v>
      </c>
    </row>
    <row r="395" spans="3:19" ht="13.5">
      <c r="C395" s="2">
        <v>381</v>
      </c>
      <c r="D395" s="26" t="str">
        <f>IF(D394&gt;=豚シート!$G$18+30,"",D394+1)</f>
        <v/>
      </c>
      <c r="E395" s="41" t="e">
        <f ca="1">豚気温!A387</f>
        <v>#N/A</v>
      </c>
      <c r="F395" s="163" t="e">
        <f ca="1">IF(豚シート!$G$13="独自地温",豚気温!A387,IF(豚シート!$G$16&gt;=D395,E395*$AD$26+$AE$26,IF(豚気温!$A$4&lt;200,IF($D395&lt;$AF$30,E395*$AD$30+$AE$30,E395*$AD$31+$AE$31),IF($D395&lt;$AF$34,E395*$AD$34+$AE$34,E395*$AD$35+$AE$35))))</f>
        <v>#N/A</v>
      </c>
      <c r="G395" s="41"/>
      <c r="I395" s="3" t="e">
        <f t="shared" ca="1" si="36"/>
        <v>#N/A</v>
      </c>
      <c r="J395" s="3" t="e">
        <f t="shared" ca="1" si="41"/>
        <v>#N/A</v>
      </c>
      <c r="L395" s="4" t="e">
        <f t="shared" ca="1" si="37"/>
        <v>#N/A</v>
      </c>
      <c r="M395" s="3" t="e">
        <f t="shared" ca="1" si="42"/>
        <v>#N/A</v>
      </c>
      <c r="O395" s="2">
        <v>381</v>
      </c>
      <c r="P395" s="16" t="e">
        <f t="shared" ca="1" si="38"/>
        <v>#N/A</v>
      </c>
      <c r="Q395" s="26" t="str">
        <f t="shared" si="43"/>
        <v/>
      </c>
      <c r="R395" s="14" t="e">
        <f t="shared" ca="1" si="40"/>
        <v>#N/A</v>
      </c>
      <c r="S395" s="55" t="e">
        <f ca="1">豚硝化モデル!K395</f>
        <v>#N/A</v>
      </c>
    </row>
    <row r="396" spans="3:19" ht="13.5">
      <c r="C396" s="2">
        <v>382</v>
      </c>
      <c r="D396" s="26" t="str">
        <f>IF(D395&gt;=豚シート!$G$18+30,"",D395+1)</f>
        <v/>
      </c>
      <c r="E396" s="41" t="e">
        <f ca="1">豚気温!A388</f>
        <v>#N/A</v>
      </c>
      <c r="F396" s="163" t="e">
        <f ca="1">IF(豚シート!$G$13="独自地温",豚気温!A388,IF(豚シート!$G$16&gt;=D396,E396*$AD$26+$AE$26,IF(豚気温!$A$4&lt;200,IF($D396&lt;$AF$30,E396*$AD$30+$AE$30,E396*$AD$31+$AE$31),IF($D396&lt;$AF$34,E396*$AD$34+$AE$34,E396*$AD$35+$AE$35))))</f>
        <v>#N/A</v>
      </c>
      <c r="G396" s="41"/>
      <c r="I396" s="3" t="e">
        <f t="shared" ca="1" si="36"/>
        <v>#N/A</v>
      </c>
      <c r="J396" s="3" t="e">
        <f t="shared" ca="1" si="41"/>
        <v>#N/A</v>
      </c>
      <c r="L396" s="4" t="e">
        <f t="shared" ca="1" si="37"/>
        <v>#N/A</v>
      </c>
      <c r="M396" s="3" t="e">
        <f t="shared" ca="1" si="42"/>
        <v>#N/A</v>
      </c>
      <c r="O396" s="2">
        <v>382</v>
      </c>
      <c r="P396" s="16" t="e">
        <f t="shared" ca="1" si="38"/>
        <v>#N/A</v>
      </c>
      <c r="Q396" s="26" t="str">
        <f t="shared" si="43"/>
        <v/>
      </c>
      <c r="R396" s="14" t="e">
        <f t="shared" ca="1" si="40"/>
        <v>#N/A</v>
      </c>
      <c r="S396" s="55" t="e">
        <f ca="1">豚硝化モデル!K396</f>
        <v>#N/A</v>
      </c>
    </row>
    <row r="397" spans="3:19" ht="13.5">
      <c r="C397" s="2">
        <v>383</v>
      </c>
      <c r="D397" s="26" t="str">
        <f>IF(D396&gt;=豚シート!$G$18+30,"",D396+1)</f>
        <v/>
      </c>
      <c r="E397" s="41" t="e">
        <f ca="1">豚気温!A389</f>
        <v>#N/A</v>
      </c>
      <c r="F397" s="163" t="e">
        <f ca="1">IF(豚シート!$G$13="独自地温",豚気温!A389,IF(豚シート!$G$16&gt;=D397,E397*$AD$26+$AE$26,IF(豚気温!$A$4&lt;200,IF($D397&lt;$AF$30,E397*$AD$30+$AE$30,E397*$AD$31+$AE$31),IF($D397&lt;$AF$34,E397*$AD$34+$AE$34,E397*$AD$35+$AE$35))))</f>
        <v>#N/A</v>
      </c>
      <c r="G397" s="41"/>
      <c r="I397" s="3" t="e">
        <f t="shared" ca="1" si="36"/>
        <v>#N/A</v>
      </c>
      <c r="J397" s="3" t="e">
        <f t="shared" ca="1" si="41"/>
        <v>#N/A</v>
      </c>
      <c r="L397" s="4" t="e">
        <f t="shared" ca="1" si="37"/>
        <v>#N/A</v>
      </c>
      <c r="M397" s="3" t="e">
        <f t="shared" ca="1" si="42"/>
        <v>#N/A</v>
      </c>
      <c r="O397" s="2">
        <v>383</v>
      </c>
      <c r="P397" s="16" t="e">
        <f t="shared" ca="1" si="38"/>
        <v>#N/A</v>
      </c>
      <c r="Q397" s="26" t="str">
        <f t="shared" si="43"/>
        <v/>
      </c>
      <c r="R397" s="14" t="e">
        <f t="shared" ca="1" si="40"/>
        <v>#N/A</v>
      </c>
      <c r="S397" s="55" t="e">
        <f ca="1">豚硝化モデル!K397</f>
        <v>#N/A</v>
      </c>
    </row>
    <row r="398" spans="3:19" ht="13.5">
      <c r="C398" s="2">
        <v>384</v>
      </c>
      <c r="D398" s="26" t="str">
        <f>IF(D397&gt;=豚シート!$G$18+30,"",D397+1)</f>
        <v/>
      </c>
      <c r="E398" s="41" t="e">
        <f ca="1">豚気温!A390</f>
        <v>#N/A</v>
      </c>
      <c r="F398" s="163" t="e">
        <f ca="1">IF(豚シート!$G$13="独自地温",豚気温!A390,IF(豚シート!$G$16&gt;=D398,E398*$AD$26+$AE$26,IF(豚気温!$A$4&lt;200,IF($D398&lt;$AF$30,E398*$AD$30+$AE$30,E398*$AD$31+$AE$31),IF($D398&lt;$AF$34,E398*$AD$34+$AE$34,E398*$AD$35+$AE$35))))</f>
        <v>#N/A</v>
      </c>
      <c r="G398" s="41"/>
      <c r="I398" s="3" t="e">
        <f t="shared" ref="I398:I439" ca="1" si="44">EXP($B$3*(E398-25)/(1.987*(273+E398)*298))</f>
        <v>#N/A</v>
      </c>
      <c r="J398" s="3" t="e">
        <f t="shared" ca="1" si="41"/>
        <v>#N/A</v>
      </c>
      <c r="L398" s="4" t="e">
        <f t="shared" ref="L398:L439" ca="1" si="45">EXP($B$4*(E398-25)/(1.987*(273+E398)*298))</f>
        <v>#N/A</v>
      </c>
      <c r="M398" s="3" t="e">
        <f t="shared" ca="1" si="42"/>
        <v>#N/A</v>
      </c>
      <c r="O398" s="2">
        <v>384</v>
      </c>
      <c r="P398" s="16" t="e">
        <f t="shared" ca="1" si="38"/>
        <v>#N/A</v>
      </c>
      <c r="Q398" s="26" t="str">
        <f t="shared" si="43"/>
        <v/>
      </c>
      <c r="R398" s="14" t="e">
        <f t="shared" ca="1" si="40"/>
        <v>#N/A</v>
      </c>
      <c r="S398" s="55" t="e">
        <f ca="1">豚硝化モデル!K398</f>
        <v>#N/A</v>
      </c>
    </row>
    <row r="399" spans="3:19" ht="13.5">
      <c r="C399" s="2">
        <v>385</v>
      </c>
      <c r="D399" s="26" t="str">
        <f>IF(D398&gt;=豚シート!$G$18+30,"",D398+1)</f>
        <v/>
      </c>
      <c r="E399" s="41" t="e">
        <f ca="1">豚気温!A391</f>
        <v>#N/A</v>
      </c>
      <c r="F399" s="163" t="e">
        <f ca="1">IF(豚シート!$G$13="独自地温",豚気温!A391,IF(豚シート!$G$16&gt;=D399,E399*$AD$26+$AE$26,IF(豚気温!$A$4&lt;200,IF($D399&lt;$AF$30,E399*$AD$30+$AE$30,E399*$AD$31+$AE$31),IF($D399&lt;$AF$34,E399*$AD$34+$AE$34,E399*$AD$35+$AE$35))))</f>
        <v>#N/A</v>
      </c>
      <c r="G399" s="41"/>
      <c r="I399" s="3" t="e">
        <f t="shared" ca="1" si="44"/>
        <v>#N/A</v>
      </c>
      <c r="J399" s="3" t="e">
        <f t="shared" ca="1" si="41"/>
        <v>#N/A</v>
      </c>
      <c r="L399" s="4" t="e">
        <f t="shared" ca="1" si="45"/>
        <v>#N/A</v>
      </c>
      <c r="M399" s="3" t="e">
        <f t="shared" ca="1" si="42"/>
        <v>#N/A</v>
      </c>
      <c r="O399" s="2">
        <v>385</v>
      </c>
      <c r="P399" s="16" t="e">
        <f t="shared" ref="P399:P439" ca="1" si="46">$B$5*(1-EXP(-$B$7*J399))+$B$6*(1-EXP(-$B$8*M399))+$P$6</f>
        <v>#N/A</v>
      </c>
      <c r="Q399" s="26" t="str">
        <f t="shared" si="43"/>
        <v/>
      </c>
      <c r="R399" s="14" t="e">
        <f t="shared" ref="R399:R439" ca="1" si="47">$H$5/1000*$P399</f>
        <v>#N/A</v>
      </c>
      <c r="S399" s="55" t="e">
        <f ca="1">豚硝化モデル!K399</f>
        <v>#N/A</v>
      </c>
    </row>
    <row r="400" spans="3:19" ht="13.5">
      <c r="C400" s="2">
        <v>386</v>
      </c>
      <c r="D400" s="26" t="str">
        <f>IF(D399&gt;=豚シート!$G$18+30,"",D399+1)</f>
        <v/>
      </c>
      <c r="E400" s="41" t="e">
        <f ca="1">豚気温!A392</f>
        <v>#N/A</v>
      </c>
      <c r="F400" s="163" t="e">
        <f ca="1">IF(豚シート!$G$13="独自地温",豚気温!A392,IF(豚シート!$G$16&gt;=D400,E400*$AD$26+$AE$26,IF(豚気温!$A$4&lt;200,IF($D400&lt;$AF$30,E400*$AD$30+$AE$30,E400*$AD$31+$AE$31),IF($D400&lt;$AF$34,E400*$AD$34+$AE$34,E400*$AD$35+$AE$35))))</f>
        <v>#N/A</v>
      </c>
      <c r="G400" s="41"/>
      <c r="I400" s="3" t="e">
        <f t="shared" ca="1" si="44"/>
        <v>#N/A</v>
      </c>
      <c r="J400" s="3" t="e">
        <f t="shared" ref="J400:J439" ca="1" si="48">J399+I399</f>
        <v>#N/A</v>
      </c>
      <c r="L400" s="4" t="e">
        <f t="shared" ca="1" si="45"/>
        <v>#N/A</v>
      </c>
      <c r="M400" s="3" t="e">
        <f t="shared" ref="M400:M439" ca="1" si="49">M399+L399</f>
        <v>#N/A</v>
      </c>
      <c r="O400" s="2">
        <v>386</v>
      </c>
      <c r="P400" s="16" t="e">
        <f t="shared" ca="1" si="46"/>
        <v>#N/A</v>
      </c>
      <c r="Q400" s="26" t="str">
        <f t="shared" si="43"/>
        <v/>
      </c>
      <c r="R400" s="14" t="e">
        <f t="shared" ca="1" si="47"/>
        <v>#N/A</v>
      </c>
      <c r="S400" s="55" t="e">
        <f ca="1">豚硝化モデル!K400</f>
        <v>#N/A</v>
      </c>
    </row>
    <row r="401" spans="3:19" ht="13.5">
      <c r="C401" s="2">
        <v>387</v>
      </c>
      <c r="D401" s="26" t="str">
        <f>IF(D400&gt;=豚シート!$G$18+30,"",D400+1)</f>
        <v/>
      </c>
      <c r="E401" s="41" t="e">
        <f ca="1">豚気温!A393</f>
        <v>#N/A</v>
      </c>
      <c r="F401" s="163" t="e">
        <f ca="1">IF(豚シート!$G$13="独自地温",豚気温!A393,IF(豚シート!$G$16&gt;=D401,E401*$AD$26+$AE$26,IF(豚気温!$A$4&lt;200,IF($D401&lt;$AF$30,E401*$AD$30+$AE$30,E401*$AD$31+$AE$31),IF($D401&lt;$AF$34,E401*$AD$34+$AE$34,E401*$AD$35+$AE$35))))</f>
        <v>#N/A</v>
      </c>
      <c r="G401" s="41"/>
      <c r="I401" s="3" t="e">
        <f t="shared" ca="1" si="44"/>
        <v>#N/A</v>
      </c>
      <c r="J401" s="3" t="e">
        <f t="shared" ca="1" si="48"/>
        <v>#N/A</v>
      </c>
      <c r="L401" s="4" t="e">
        <f t="shared" ca="1" si="45"/>
        <v>#N/A</v>
      </c>
      <c r="M401" s="3" t="e">
        <f t="shared" ca="1" si="49"/>
        <v>#N/A</v>
      </c>
      <c r="O401" s="2">
        <v>387</v>
      </c>
      <c r="P401" s="16" t="e">
        <f t="shared" ca="1" si="46"/>
        <v>#N/A</v>
      </c>
      <c r="Q401" s="26" t="str">
        <f t="shared" si="43"/>
        <v/>
      </c>
      <c r="R401" s="14" t="e">
        <f t="shared" ca="1" si="47"/>
        <v>#N/A</v>
      </c>
      <c r="S401" s="55" t="e">
        <f ca="1">豚硝化モデル!K401</f>
        <v>#N/A</v>
      </c>
    </row>
    <row r="402" spans="3:19" ht="13.5">
      <c r="C402" s="2">
        <v>388</v>
      </c>
      <c r="D402" s="26" t="str">
        <f>IF(D401&gt;=豚シート!$G$18+30,"",D401+1)</f>
        <v/>
      </c>
      <c r="E402" s="41" t="e">
        <f ca="1">豚気温!A394</f>
        <v>#N/A</v>
      </c>
      <c r="F402" s="163" t="e">
        <f ca="1">IF(豚シート!$G$13="独自地温",豚気温!A394,IF(豚シート!$G$16&gt;=D402,E402*$AD$26+$AE$26,IF(豚気温!$A$4&lt;200,IF($D402&lt;$AF$30,E402*$AD$30+$AE$30,E402*$AD$31+$AE$31),IF($D402&lt;$AF$34,E402*$AD$34+$AE$34,E402*$AD$35+$AE$35))))</f>
        <v>#N/A</v>
      </c>
      <c r="G402" s="41"/>
      <c r="I402" s="3" t="e">
        <f t="shared" ca="1" si="44"/>
        <v>#N/A</v>
      </c>
      <c r="J402" s="3" t="e">
        <f t="shared" ca="1" si="48"/>
        <v>#N/A</v>
      </c>
      <c r="L402" s="4" t="e">
        <f t="shared" ca="1" si="45"/>
        <v>#N/A</v>
      </c>
      <c r="M402" s="3" t="e">
        <f t="shared" ca="1" si="49"/>
        <v>#N/A</v>
      </c>
      <c r="O402" s="2">
        <v>388</v>
      </c>
      <c r="P402" s="16" t="e">
        <f t="shared" ca="1" si="46"/>
        <v>#N/A</v>
      </c>
      <c r="Q402" s="26" t="str">
        <f t="shared" si="43"/>
        <v/>
      </c>
      <c r="R402" s="14" t="e">
        <f t="shared" ca="1" si="47"/>
        <v>#N/A</v>
      </c>
      <c r="S402" s="55" t="e">
        <f ca="1">豚硝化モデル!K402</f>
        <v>#N/A</v>
      </c>
    </row>
    <row r="403" spans="3:19" ht="13.5">
      <c r="C403" s="2">
        <v>389</v>
      </c>
      <c r="D403" s="26" t="str">
        <f>IF(D402&gt;=豚シート!$G$18+30,"",D402+1)</f>
        <v/>
      </c>
      <c r="E403" s="41" t="e">
        <f ca="1">豚気温!A395</f>
        <v>#N/A</v>
      </c>
      <c r="F403" s="163" t="e">
        <f ca="1">IF(豚シート!$G$13="独自地温",豚気温!A395,IF(豚シート!$G$16&gt;=D403,E403*$AD$26+$AE$26,IF(豚気温!$A$4&lt;200,IF($D403&lt;$AF$30,E403*$AD$30+$AE$30,E403*$AD$31+$AE$31),IF($D403&lt;$AF$34,E403*$AD$34+$AE$34,E403*$AD$35+$AE$35))))</f>
        <v>#N/A</v>
      </c>
      <c r="G403" s="41"/>
      <c r="I403" s="3" t="e">
        <f t="shared" ca="1" si="44"/>
        <v>#N/A</v>
      </c>
      <c r="J403" s="3" t="e">
        <f t="shared" ca="1" si="48"/>
        <v>#N/A</v>
      </c>
      <c r="L403" s="4" t="e">
        <f t="shared" ca="1" si="45"/>
        <v>#N/A</v>
      </c>
      <c r="M403" s="3" t="e">
        <f t="shared" ca="1" si="49"/>
        <v>#N/A</v>
      </c>
      <c r="O403" s="2">
        <v>389</v>
      </c>
      <c r="P403" s="16" t="e">
        <f t="shared" ca="1" si="46"/>
        <v>#N/A</v>
      </c>
      <c r="Q403" s="26" t="str">
        <f t="shared" si="43"/>
        <v/>
      </c>
      <c r="R403" s="14" t="e">
        <f t="shared" ca="1" si="47"/>
        <v>#N/A</v>
      </c>
      <c r="S403" s="55" t="e">
        <f ca="1">豚硝化モデル!K403</f>
        <v>#N/A</v>
      </c>
    </row>
    <row r="404" spans="3:19" ht="13.5">
      <c r="C404" s="2">
        <v>390</v>
      </c>
      <c r="D404" s="26" t="str">
        <f>IF(D403&gt;=豚シート!$G$18+30,"",D403+1)</f>
        <v/>
      </c>
      <c r="E404" s="41" t="e">
        <f ca="1">豚気温!A396</f>
        <v>#N/A</v>
      </c>
      <c r="F404" s="163" t="e">
        <f ca="1">IF(豚シート!$G$13="独自地温",豚気温!A396,IF(豚シート!$G$16&gt;=D404,E404*$AD$26+$AE$26,IF(豚気温!$A$4&lt;200,IF($D404&lt;$AF$30,E404*$AD$30+$AE$30,E404*$AD$31+$AE$31),IF($D404&lt;$AF$34,E404*$AD$34+$AE$34,E404*$AD$35+$AE$35))))</f>
        <v>#N/A</v>
      </c>
      <c r="G404" s="41"/>
      <c r="I404" s="3" t="e">
        <f t="shared" ca="1" si="44"/>
        <v>#N/A</v>
      </c>
      <c r="J404" s="3" t="e">
        <f t="shared" ca="1" si="48"/>
        <v>#N/A</v>
      </c>
      <c r="L404" s="4" t="e">
        <f t="shared" ca="1" si="45"/>
        <v>#N/A</v>
      </c>
      <c r="M404" s="3" t="e">
        <f t="shared" ca="1" si="49"/>
        <v>#N/A</v>
      </c>
      <c r="O404" s="2">
        <v>390</v>
      </c>
      <c r="P404" s="16" t="e">
        <f t="shared" ca="1" si="46"/>
        <v>#N/A</v>
      </c>
      <c r="Q404" s="26" t="str">
        <f t="shared" si="43"/>
        <v/>
      </c>
      <c r="R404" s="14" t="e">
        <f t="shared" ca="1" si="47"/>
        <v>#N/A</v>
      </c>
      <c r="S404" s="55" t="e">
        <f ca="1">豚硝化モデル!K404</f>
        <v>#N/A</v>
      </c>
    </row>
    <row r="405" spans="3:19" ht="13.5">
      <c r="C405" s="2">
        <v>391</v>
      </c>
      <c r="D405" s="26" t="str">
        <f>IF(D404&gt;=豚シート!$G$18+30,"",D404+1)</f>
        <v/>
      </c>
      <c r="E405" s="41" t="e">
        <f ca="1">豚気温!A397</f>
        <v>#N/A</v>
      </c>
      <c r="F405" s="163" t="e">
        <f ca="1">IF(豚シート!$G$13="独自地温",豚気温!A397,IF(豚シート!$G$16&gt;=D405,E405*$AD$26+$AE$26,IF(豚気温!$A$4&lt;200,IF($D405&lt;$AF$30,E405*$AD$30+$AE$30,E405*$AD$31+$AE$31),IF($D405&lt;$AF$34,E405*$AD$34+$AE$34,E405*$AD$35+$AE$35))))</f>
        <v>#N/A</v>
      </c>
      <c r="G405" s="41"/>
      <c r="I405" s="3" t="e">
        <f t="shared" ca="1" si="44"/>
        <v>#N/A</v>
      </c>
      <c r="J405" s="3" t="e">
        <f t="shared" ca="1" si="48"/>
        <v>#N/A</v>
      </c>
      <c r="L405" s="4" t="e">
        <f t="shared" ca="1" si="45"/>
        <v>#N/A</v>
      </c>
      <c r="M405" s="3" t="e">
        <f t="shared" ca="1" si="49"/>
        <v>#N/A</v>
      </c>
      <c r="O405" s="2">
        <v>391</v>
      </c>
      <c r="P405" s="16" t="e">
        <f t="shared" ca="1" si="46"/>
        <v>#N/A</v>
      </c>
      <c r="Q405" s="26" t="str">
        <f t="shared" si="43"/>
        <v/>
      </c>
      <c r="R405" s="14" t="e">
        <f t="shared" ca="1" si="47"/>
        <v>#N/A</v>
      </c>
      <c r="S405" s="55" t="e">
        <f ca="1">豚硝化モデル!K405</f>
        <v>#N/A</v>
      </c>
    </row>
    <row r="406" spans="3:19" ht="13.5">
      <c r="C406" s="2">
        <v>392</v>
      </c>
      <c r="D406" s="26" t="str">
        <f>IF(D405&gt;=豚シート!$G$18+30,"",D405+1)</f>
        <v/>
      </c>
      <c r="E406" s="41" t="e">
        <f ca="1">豚気温!A398</f>
        <v>#N/A</v>
      </c>
      <c r="F406" s="163" t="e">
        <f ca="1">IF(豚シート!$G$13="独自地温",豚気温!A398,IF(豚シート!$G$16&gt;=D406,E406*$AD$26+$AE$26,IF(豚気温!$A$4&lt;200,IF($D406&lt;$AF$30,E406*$AD$30+$AE$30,E406*$AD$31+$AE$31),IF($D406&lt;$AF$34,E406*$AD$34+$AE$34,E406*$AD$35+$AE$35))))</f>
        <v>#N/A</v>
      </c>
      <c r="G406" s="41"/>
      <c r="I406" s="3" t="e">
        <f t="shared" ca="1" si="44"/>
        <v>#N/A</v>
      </c>
      <c r="J406" s="3" t="e">
        <f t="shared" ca="1" si="48"/>
        <v>#N/A</v>
      </c>
      <c r="L406" s="4" t="e">
        <f t="shared" ca="1" si="45"/>
        <v>#N/A</v>
      </c>
      <c r="M406" s="3" t="e">
        <f t="shared" ca="1" si="49"/>
        <v>#N/A</v>
      </c>
      <c r="O406" s="2">
        <v>392</v>
      </c>
      <c r="P406" s="16" t="e">
        <f t="shared" ca="1" si="46"/>
        <v>#N/A</v>
      </c>
      <c r="Q406" s="26" t="str">
        <f t="shared" si="43"/>
        <v/>
      </c>
      <c r="R406" s="14" t="e">
        <f t="shared" ca="1" si="47"/>
        <v>#N/A</v>
      </c>
      <c r="S406" s="55" t="e">
        <f ca="1">豚硝化モデル!K406</f>
        <v>#N/A</v>
      </c>
    </row>
    <row r="407" spans="3:19" ht="13.5">
      <c r="C407" s="2">
        <v>393</v>
      </c>
      <c r="D407" s="26" t="str">
        <f>IF(D406&gt;=豚シート!$G$18+30,"",D406+1)</f>
        <v/>
      </c>
      <c r="E407" s="41" t="e">
        <f ca="1">豚気温!A399</f>
        <v>#N/A</v>
      </c>
      <c r="F407" s="163" t="e">
        <f ca="1">IF(豚シート!$G$13="独自地温",豚気温!A399,IF(豚シート!$G$16&gt;=D407,E407*$AD$26+$AE$26,IF(豚気温!$A$4&lt;200,IF($D407&lt;$AF$30,E407*$AD$30+$AE$30,E407*$AD$31+$AE$31),IF($D407&lt;$AF$34,E407*$AD$34+$AE$34,E407*$AD$35+$AE$35))))</f>
        <v>#N/A</v>
      </c>
      <c r="G407" s="41"/>
      <c r="I407" s="3" t="e">
        <f t="shared" ca="1" si="44"/>
        <v>#N/A</v>
      </c>
      <c r="J407" s="3" t="e">
        <f t="shared" ca="1" si="48"/>
        <v>#N/A</v>
      </c>
      <c r="L407" s="4" t="e">
        <f t="shared" ca="1" si="45"/>
        <v>#N/A</v>
      </c>
      <c r="M407" s="3" t="e">
        <f t="shared" ca="1" si="49"/>
        <v>#N/A</v>
      </c>
      <c r="O407" s="2">
        <v>393</v>
      </c>
      <c r="P407" s="16" t="e">
        <f t="shared" ca="1" si="46"/>
        <v>#N/A</v>
      </c>
      <c r="Q407" s="26" t="str">
        <f t="shared" si="43"/>
        <v/>
      </c>
      <c r="R407" s="14" t="e">
        <f t="shared" ca="1" si="47"/>
        <v>#N/A</v>
      </c>
      <c r="S407" s="55" t="e">
        <f ca="1">豚硝化モデル!K407</f>
        <v>#N/A</v>
      </c>
    </row>
    <row r="408" spans="3:19" ht="13.5">
      <c r="C408" s="2">
        <v>394</v>
      </c>
      <c r="D408" s="26" t="str">
        <f>IF(D407&gt;=豚シート!$G$18+30,"",D407+1)</f>
        <v/>
      </c>
      <c r="E408" s="41" t="e">
        <f ca="1">豚気温!A400</f>
        <v>#N/A</v>
      </c>
      <c r="F408" s="163" t="e">
        <f ca="1">IF(豚シート!$G$13="独自地温",豚気温!A400,IF(豚シート!$G$16&gt;=D408,E408*$AD$26+$AE$26,IF(豚気温!$A$4&lt;200,IF($D408&lt;$AF$30,E408*$AD$30+$AE$30,E408*$AD$31+$AE$31),IF($D408&lt;$AF$34,E408*$AD$34+$AE$34,E408*$AD$35+$AE$35))))</f>
        <v>#N/A</v>
      </c>
      <c r="G408" s="41"/>
      <c r="I408" s="3" t="e">
        <f t="shared" ca="1" si="44"/>
        <v>#N/A</v>
      </c>
      <c r="J408" s="3" t="e">
        <f t="shared" ca="1" si="48"/>
        <v>#N/A</v>
      </c>
      <c r="L408" s="4" t="e">
        <f t="shared" ca="1" si="45"/>
        <v>#N/A</v>
      </c>
      <c r="M408" s="3" t="e">
        <f t="shared" ca="1" si="49"/>
        <v>#N/A</v>
      </c>
      <c r="O408" s="2">
        <v>394</v>
      </c>
      <c r="P408" s="16" t="e">
        <f t="shared" ca="1" si="46"/>
        <v>#N/A</v>
      </c>
      <c r="Q408" s="26" t="str">
        <f t="shared" si="43"/>
        <v/>
      </c>
      <c r="R408" s="14" t="e">
        <f t="shared" ca="1" si="47"/>
        <v>#N/A</v>
      </c>
      <c r="S408" s="55" t="e">
        <f ca="1">豚硝化モデル!K408</f>
        <v>#N/A</v>
      </c>
    </row>
    <row r="409" spans="3:19" ht="13.5">
      <c r="C409" s="2">
        <v>395</v>
      </c>
      <c r="D409" s="26" t="str">
        <f>IF(D408&gt;=豚シート!$G$18+30,"",D408+1)</f>
        <v/>
      </c>
      <c r="E409" s="41" t="e">
        <f ca="1">豚気温!A401</f>
        <v>#N/A</v>
      </c>
      <c r="F409" s="163" t="e">
        <f ca="1">IF(豚シート!$G$13="独自地温",豚気温!A401,IF(豚シート!$G$16&gt;=D409,E409*$AD$26+$AE$26,IF(豚気温!$A$4&lt;200,IF($D409&lt;$AF$30,E409*$AD$30+$AE$30,E409*$AD$31+$AE$31),IF($D409&lt;$AF$34,E409*$AD$34+$AE$34,E409*$AD$35+$AE$35))))</f>
        <v>#N/A</v>
      </c>
      <c r="G409" s="41"/>
      <c r="I409" s="3" t="e">
        <f t="shared" ca="1" si="44"/>
        <v>#N/A</v>
      </c>
      <c r="J409" s="3" t="e">
        <f t="shared" ca="1" si="48"/>
        <v>#N/A</v>
      </c>
      <c r="L409" s="4" t="e">
        <f t="shared" ca="1" si="45"/>
        <v>#N/A</v>
      </c>
      <c r="M409" s="3" t="e">
        <f t="shared" ca="1" si="49"/>
        <v>#N/A</v>
      </c>
      <c r="O409" s="2">
        <v>395</v>
      </c>
      <c r="P409" s="16" t="e">
        <f t="shared" ca="1" si="46"/>
        <v>#N/A</v>
      </c>
      <c r="Q409" s="26" t="str">
        <f t="shared" si="43"/>
        <v/>
      </c>
      <c r="R409" s="14" t="e">
        <f t="shared" ca="1" si="47"/>
        <v>#N/A</v>
      </c>
      <c r="S409" s="55" t="e">
        <f ca="1">豚硝化モデル!K409</f>
        <v>#N/A</v>
      </c>
    </row>
    <row r="410" spans="3:19" ht="13.5">
      <c r="C410" s="2">
        <v>396</v>
      </c>
      <c r="D410" s="26" t="str">
        <f>IF(D409&gt;=豚シート!$G$18+30,"",D409+1)</f>
        <v/>
      </c>
      <c r="E410" s="41" t="e">
        <f ca="1">豚気温!A402</f>
        <v>#N/A</v>
      </c>
      <c r="F410" s="163" t="e">
        <f ca="1">IF(豚シート!$G$13="独自地温",豚気温!A402,IF(豚シート!$G$16&gt;=D410,E410*$AD$26+$AE$26,IF(豚気温!$A$4&lt;200,IF($D410&lt;$AF$30,E410*$AD$30+$AE$30,E410*$AD$31+$AE$31),IF($D410&lt;$AF$34,E410*$AD$34+$AE$34,E410*$AD$35+$AE$35))))</f>
        <v>#N/A</v>
      </c>
      <c r="G410" s="41"/>
      <c r="I410" s="3" t="e">
        <f t="shared" ca="1" si="44"/>
        <v>#N/A</v>
      </c>
      <c r="J410" s="3" t="e">
        <f t="shared" ca="1" si="48"/>
        <v>#N/A</v>
      </c>
      <c r="L410" s="4" t="e">
        <f t="shared" ca="1" si="45"/>
        <v>#N/A</v>
      </c>
      <c r="M410" s="3" t="e">
        <f t="shared" ca="1" si="49"/>
        <v>#N/A</v>
      </c>
      <c r="O410" s="2">
        <v>396</v>
      </c>
      <c r="P410" s="16" t="e">
        <f t="shared" ca="1" si="46"/>
        <v>#N/A</v>
      </c>
      <c r="Q410" s="26" t="str">
        <f t="shared" si="43"/>
        <v/>
      </c>
      <c r="R410" s="14" t="e">
        <f t="shared" ca="1" si="47"/>
        <v>#N/A</v>
      </c>
      <c r="S410" s="55" t="e">
        <f ca="1">豚硝化モデル!K410</f>
        <v>#N/A</v>
      </c>
    </row>
    <row r="411" spans="3:19" ht="13.5">
      <c r="C411" s="2">
        <v>397</v>
      </c>
      <c r="D411" s="26" t="str">
        <f>IF(D410&gt;=豚シート!$G$18+30,"",D410+1)</f>
        <v/>
      </c>
      <c r="E411" s="41" t="e">
        <f ca="1">豚気温!A403</f>
        <v>#N/A</v>
      </c>
      <c r="F411" s="163" t="e">
        <f ca="1">IF(豚シート!$G$13="独自地温",豚気温!A403,IF(豚シート!$G$16&gt;=D411,E411*$AD$26+$AE$26,IF(豚気温!$A$4&lt;200,IF($D411&lt;$AF$30,E411*$AD$30+$AE$30,E411*$AD$31+$AE$31),IF($D411&lt;$AF$34,E411*$AD$34+$AE$34,E411*$AD$35+$AE$35))))</f>
        <v>#N/A</v>
      </c>
      <c r="G411" s="41"/>
      <c r="I411" s="3" t="e">
        <f t="shared" ca="1" si="44"/>
        <v>#N/A</v>
      </c>
      <c r="J411" s="3" t="e">
        <f t="shared" ca="1" si="48"/>
        <v>#N/A</v>
      </c>
      <c r="L411" s="4" t="e">
        <f t="shared" ca="1" si="45"/>
        <v>#N/A</v>
      </c>
      <c r="M411" s="3" t="e">
        <f t="shared" ca="1" si="49"/>
        <v>#N/A</v>
      </c>
      <c r="O411" s="2">
        <v>397</v>
      </c>
      <c r="P411" s="16" t="e">
        <f t="shared" ca="1" si="46"/>
        <v>#N/A</v>
      </c>
      <c r="Q411" s="26" t="str">
        <f t="shared" si="43"/>
        <v/>
      </c>
      <c r="R411" s="14" t="e">
        <f t="shared" ca="1" si="47"/>
        <v>#N/A</v>
      </c>
      <c r="S411" s="55" t="e">
        <f ca="1">豚硝化モデル!K411</f>
        <v>#N/A</v>
      </c>
    </row>
    <row r="412" spans="3:19" ht="13.5">
      <c r="C412" s="2">
        <v>398</v>
      </c>
      <c r="D412" s="26" t="str">
        <f>IF(D411&gt;=豚シート!$G$18+30,"",D411+1)</f>
        <v/>
      </c>
      <c r="E412" s="41" t="e">
        <f ca="1">豚気温!A404</f>
        <v>#N/A</v>
      </c>
      <c r="F412" s="163" t="e">
        <f ca="1">IF(豚シート!$G$13="独自地温",豚気温!A404,IF(豚シート!$G$16&gt;=D412,E412*$AD$26+$AE$26,IF(豚気温!$A$4&lt;200,IF($D412&lt;$AF$30,E412*$AD$30+$AE$30,E412*$AD$31+$AE$31),IF($D412&lt;$AF$34,E412*$AD$34+$AE$34,E412*$AD$35+$AE$35))))</f>
        <v>#N/A</v>
      </c>
      <c r="G412" s="41"/>
      <c r="I412" s="3" t="e">
        <f t="shared" ca="1" si="44"/>
        <v>#N/A</v>
      </c>
      <c r="J412" s="3" t="e">
        <f t="shared" ca="1" si="48"/>
        <v>#N/A</v>
      </c>
      <c r="L412" s="4" t="e">
        <f t="shared" ca="1" si="45"/>
        <v>#N/A</v>
      </c>
      <c r="M412" s="3" t="e">
        <f t="shared" ca="1" si="49"/>
        <v>#N/A</v>
      </c>
      <c r="O412" s="2">
        <v>398</v>
      </c>
      <c r="P412" s="16" t="e">
        <f t="shared" ca="1" si="46"/>
        <v>#N/A</v>
      </c>
      <c r="Q412" s="26" t="str">
        <f t="shared" si="43"/>
        <v/>
      </c>
      <c r="R412" s="14" t="e">
        <f t="shared" ca="1" si="47"/>
        <v>#N/A</v>
      </c>
      <c r="S412" s="55" t="e">
        <f ca="1">豚硝化モデル!K412</f>
        <v>#N/A</v>
      </c>
    </row>
    <row r="413" spans="3:19" ht="13.5">
      <c r="C413" s="2">
        <v>399</v>
      </c>
      <c r="D413" s="26" t="str">
        <f>IF(D412&gt;=豚シート!$G$18+30,"",D412+1)</f>
        <v/>
      </c>
      <c r="E413" s="41" t="e">
        <f ca="1">豚気温!A405</f>
        <v>#N/A</v>
      </c>
      <c r="F413" s="163" t="e">
        <f ca="1">IF(豚シート!$G$13="独自地温",豚気温!A405,IF(豚シート!$G$16&gt;=D413,E413*$AD$26+$AE$26,IF(豚気温!$A$4&lt;200,IF($D413&lt;$AF$30,E413*$AD$30+$AE$30,E413*$AD$31+$AE$31),IF($D413&lt;$AF$34,E413*$AD$34+$AE$34,E413*$AD$35+$AE$35))))</f>
        <v>#N/A</v>
      </c>
      <c r="G413" s="41"/>
      <c r="I413" s="3" t="e">
        <f t="shared" ca="1" si="44"/>
        <v>#N/A</v>
      </c>
      <c r="J413" s="3" t="e">
        <f t="shared" ca="1" si="48"/>
        <v>#N/A</v>
      </c>
      <c r="L413" s="4" t="e">
        <f t="shared" ca="1" si="45"/>
        <v>#N/A</v>
      </c>
      <c r="M413" s="3" t="e">
        <f t="shared" ca="1" si="49"/>
        <v>#N/A</v>
      </c>
      <c r="O413" s="2">
        <v>399</v>
      </c>
      <c r="P413" s="16" t="e">
        <f t="shared" ca="1" si="46"/>
        <v>#N/A</v>
      </c>
      <c r="Q413" s="26" t="str">
        <f t="shared" si="43"/>
        <v/>
      </c>
      <c r="R413" s="14" t="e">
        <f t="shared" ca="1" si="47"/>
        <v>#N/A</v>
      </c>
      <c r="S413" s="55" t="e">
        <f ca="1">豚硝化モデル!K413</f>
        <v>#N/A</v>
      </c>
    </row>
    <row r="414" spans="3:19" ht="13.5">
      <c r="C414" s="2">
        <v>400</v>
      </c>
      <c r="D414" s="26" t="str">
        <f>IF(D413&gt;=豚シート!$G$18+30,"",D413+1)</f>
        <v/>
      </c>
      <c r="E414" s="41" t="e">
        <f ca="1">豚気温!A406</f>
        <v>#N/A</v>
      </c>
      <c r="F414" s="163" t="e">
        <f ca="1">IF(豚シート!$G$13="独自地温",豚気温!A406,IF(豚シート!$G$16&gt;=D414,E414*$AD$26+$AE$26,IF(豚気温!$A$4&lt;200,IF($D414&lt;$AF$30,E414*$AD$30+$AE$30,E414*$AD$31+$AE$31),IF($D414&lt;$AF$34,E414*$AD$34+$AE$34,E414*$AD$35+$AE$35))))</f>
        <v>#N/A</v>
      </c>
      <c r="G414" s="41"/>
      <c r="I414" s="3" t="e">
        <f t="shared" ca="1" si="44"/>
        <v>#N/A</v>
      </c>
      <c r="J414" s="3" t="e">
        <f t="shared" ca="1" si="48"/>
        <v>#N/A</v>
      </c>
      <c r="L414" s="4" t="e">
        <f t="shared" ca="1" si="45"/>
        <v>#N/A</v>
      </c>
      <c r="M414" s="3" t="e">
        <f t="shared" ca="1" si="49"/>
        <v>#N/A</v>
      </c>
      <c r="O414" s="2">
        <v>400</v>
      </c>
      <c r="P414" s="16" t="e">
        <f t="shared" ca="1" si="46"/>
        <v>#N/A</v>
      </c>
      <c r="Q414" s="26" t="str">
        <f t="shared" si="43"/>
        <v/>
      </c>
      <c r="R414" s="14" t="e">
        <f t="shared" ca="1" si="47"/>
        <v>#N/A</v>
      </c>
      <c r="S414" s="55" t="e">
        <f ca="1">豚硝化モデル!K414</f>
        <v>#N/A</v>
      </c>
    </row>
    <row r="415" spans="3:19" ht="13.5">
      <c r="C415" s="2">
        <v>401</v>
      </c>
      <c r="D415" s="26" t="str">
        <f>IF(D414&gt;=豚シート!$G$18+30,"",D414+1)</f>
        <v/>
      </c>
      <c r="E415" s="41" t="e">
        <f ca="1">豚気温!A407</f>
        <v>#N/A</v>
      </c>
      <c r="F415" s="163" t="e">
        <f ca="1">IF(豚シート!$G$13="独自地温",豚気温!A407,IF(豚シート!$G$16&gt;=D415,E415*$AD$26+$AE$26,IF(豚気温!$A$4&lt;200,IF($D415&lt;$AF$30,E415*$AD$30+$AE$30,E415*$AD$31+$AE$31),IF($D415&lt;$AF$34,E415*$AD$34+$AE$34,E415*$AD$35+$AE$35))))</f>
        <v>#N/A</v>
      </c>
      <c r="G415" s="41"/>
      <c r="I415" s="3" t="e">
        <f t="shared" ca="1" si="44"/>
        <v>#N/A</v>
      </c>
      <c r="J415" s="3" t="e">
        <f t="shared" ca="1" si="48"/>
        <v>#N/A</v>
      </c>
      <c r="L415" s="4" t="e">
        <f t="shared" ca="1" si="45"/>
        <v>#N/A</v>
      </c>
      <c r="M415" s="3" t="e">
        <f t="shared" ca="1" si="49"/>
        <v>#N/A</v>
      </c>
      <c r="O415" s="2">
        <v>401</v>
      </c>
      <c r="P415" s="16" t="e">
        <f t="shared" ca="1" si="46"/>
        <v>#N/A</v>
      </c>
      <c r="Q415" s="26" t="str">
        <f t="shared" si="43"/>
        <v/>
      </c>
      <c r="R415" s="14" t="e">
        <f t="shared" ca="1" si="47"/>
        <v>#N/A</v>
      </c>
      <c r="S415" s="55" t="e">
        <f ca="1">豚硝化モデル!K415</f>
        <v>#N/A</v>
      </c>
    </row>
    <row r="416" spans="3:19" ht="13.5">
      <c r="C416" s="2">
        <v>402</v>
      </c>
      <c r="D416" s="26" t="str">
        <f>IF(D415&gt;=豚シート!$G$18+30,"",D415+1)</f>
        <v/>
      </c>
      <c r="E416" s="41" t="e">
        <f ca="1">豚気温!A408</f>
        <v>#N/A</v>
      </c>
      <c r="F416" s="163" t="e">
        <f ca="1">IF(豚シート!$G$13="独自地温",豚気温!A408,IF(豚シート!$G$16&gt;=D416,E416*$AD$26+$AE$26,IF(豚気温!$A$4&lt;200,IF($D416&lt;$AF$30,E416*$AD$30+$AE$30,E416*$AD$31+$AE$31),IF($D416&lt;$AF$34,E416*$AD$34+$AE$34,E416*$AD$35+$AE$35))))</f>
        <v>#N/A</v>
      </c>
      <c r="G416" s="41"/>
      <c r="I416" s="3" t="e">
        <f t="shared" ca="1" si="44"/>
        <v>#N/A</v>
      </c>
      <c r="J416" s="3" t="e">
        <f t="shared" ca="1" si="48"/>
        <v>#N/A</v>
      </c>
      <c r="L416" s="4" t="e">
        <f t="shared" ca="1" si="45"/>
        <v>#N/A</v>
      </c>
      <c r="M416" s="3" t="e">
        <f t="shared" ca="1" si="49"/>
        <v>#N/A</v>
      </c>
      <c r="O416" s="2">
        <v>402</v>
      </c>
      <c r="P416" s="16" t="e">
        <f t="shared" ca="1" si="46"/>
        <v>#N/A</v>
      </c>
      <c r="Q416" s="26" t="str">
        <f t="shared" si="43"/>
        <v/>
      </c>
      <c r="R416" s="14" t="e">
        <f t="shared" ca="1" si="47"/>
        <v>#N/A</v>
      </c>
      <c r="S416" s="55" t="e">
        <f ca="1">豚硝化モデル!K416</f>
        <v>#N/A</v>
      </c>
    </row>
    <row r="417" spans="3:19" ht="13.5">
      <c r="C417" s="2">
        <v>403</v>
      </c>
      <c r="D417" s="26" t="str">
        <f>IF(D416&gt;=豚シート!$G$18+30,"",D416+1)</f>
        <v/>
      </c>
      <c r="E417" s="41" t="e">
        <f ca="1">豚気温!A409</f>
        <v>#N/A</v>
      </c>
      <c r="F417" s="163" t="e">
        <f ca="1">IF(豚シート!$G$13="独自地温",豚気温!A409,IF(豚シート!$G$16&gt;=D417,E417*$AD$26+$AE$26,IF(豚気温!$A$4&lt;200,IF($D417&lt;$AF$30,E417*$AD$30+$AE$30,E417*$AD$31+$AE$31),IF($D417&lt;$AF$34,E417*$AD$34+$AE$34,E417*$AD$35+$AE$35))))</f>
        <v>#N/A</v>
      </c>
      <c r="G417" s="41"/>
      <c r="I417" s="3" t="e">
        <f t="shared" ca="1" si="44"/>
        <v>#N/A</v>
      </c>
      <c r="J417" s="3" t="e">
        <f t="shared" ca="1" si="48"/>
        <v>#N/A</v>
      </c>
      <c r="L417" s="4" t="e">
        <f t="shared" ca="1" si="45"/>
        <v>#N/A</v>
      </c>
      <c r="M417" s="3" t="e">
        <f t="shared" ca="1" si="49"/>
        <v>#N/A</v>
      </c>
      <c r="O417" s="2">
        <v>403</v>
      </c>
      <c r="P417" s="16" t="e">
        <f t="shared" ca="1" si="46"/>
        <v>#N/A</v>
      </c>
      <c r="Q417" s="26" t="str">
        <f t="shared" si="43"/>
        <v/>
      </c>
      <c r="R417" s="14" t="e">
        <f t="shared" ca="1" si="47"/>
        <v>#N/A</v>
      </c>
      <c r="S417" s="55" t="e">
        <f ca="1">豚硝化モデル!K417</f>
        <v>#N/A</v>
      </c>
    </row>
    <row r="418" spans="3:19" ht="13.5">
      <c r="C418" s="2">
        <v>404</v>
      </c>
      <c r="D418" s="26" t="str">
        <f>IF(D417&gt;=豚シート!$G$18+30,"",D417+1)</f>
        <v/>
      </c>
      <c r="E418" s="41" t="e">
        <f ca="1">豚気温!A410</f>
        <v>#N/A</v>
      </c>
      <c r="F418" s="163" t="e">
        <f ca="1">IF(豚シート!$G$13="独自地温",豚気温!A410,IF(豚シート!$G$16&gt;=D418,E418*$AD$26+$AE$26,IF(豚気温!$A$4&lt;200,IF($D418&lt;$AF$30,E418*$AD$30+$AE$30,E418*$AD$31+$AE$31),IF($D418&lt;$AF$34,E418*$AD$34+$AE$34,E418*$AD$35+$AE$35))))</f>
        <v>#N/A</v>
      </c>
      <c r="G418" s="41"/>
      <c r="I418" s="3" t="e">
        <f t="shared" ca="1" si="44"/>
        <v>#N/A</v>
      </c>
      <c r="J418" s="3" t="e">
        <f t="shared" ca="1" si="48"/>
        <v>#N/A</v>
      </c>
      <c r="L418" s="4" t="e">
        <f t="shared" ca="1" si="45"/>
        <v>#N/A</v>
      </c>
      <c r="M418" s="3" t="e">
        <f t="shared" ca="1" si="49"/>
        <v>#N/A</v>
      </c>
      <c r="O418" s="2">
        <v>404</v>
      </c>
      <c r="P418" s="16" t="e">
        <f t="shared" ca="1" si="46"/>
        <v>#N/A</v>
      </c>
      <c r="Q418" s="26" t="str">
        <f t="shared" si="43"/>
        <v/>
      </c>
      <c r="R418" s="14" t="e">
        <f t="shared" ca="1" si="47"/>
        <v>#N/A</v>
      </c>
      <c r="S418" s="55" t="e">
        <f ca="1">豚硝化モデル!K418</f>
        <v>#N/A</v>
      </c>
    </row>
    <row r="419" spans="3:19" ht="13.5">
      <c r="C419" s="2">
        <v>405</v>
      </c>
      <c r="D419" s="26" t="str">
        <f>IF(D418&gt;=豚シート!$G$18+30,"",D418+1)</f>
        <v/>
      </c>
      <c r="E419" s="41" t="e">
        <f ca="1">豚気温!A411</f>
        <v>#N/A</v>
      </c>
      <c r="F419" s="163" t="e">
        <f ca="1">IF(豚シート!$G$13="独自地温",豚気温!A411,IF(豚シート!$G$16&gt;=D419,E419*$AD$26+$AE$26,IF(豚気温!$A$4&lt;200,IF($D419&lt;$AF$30,E419*$AD$30+$AE$30,E419*$AD$31+$AE$31),IF($D419&lt;$AF$34,E419*$AD$34+$AE$34,E419*$AD$35+$AE$35))))</f>
        <v>#N/A</v>
      </c>
      <c r="G419" s="41"/>
      <c r="I419" s="3" t="e">
        <f t="shared" ca="1" si="44"/>
        <v>#N/A</v>
      </c>
      <c r="J419" s="3" t="e">
        <f t="shared" ca="1" si="48"/>
        <v>#N/A</v>
      </c>
      <c r="L419" s="4" t="e">
        <f t="shared" ca="1" si="45"/>
        <v>#N/A</v>
      </c>
      <c r="M419" s="3" t="e">
        <f t="shared" ca="1" si="49"/>
        <v>#N/A</v>
      </c>
      <c r="O419" s="2">
        <v>405</v>
      </c>
      <c r="P419" s="16" t="e">
        <f t="shared" ca="1" si="46"/>
        <v>#N/A</v>
      </c>
      <c r="Q419" s="26" t="str">
        <f t="shared" si="43"/>
        <v/>
      </c>
      <c r="R419" s="14" t="e">
        <f t="shared" ca="1" si="47"/>
        <v>#N/A</v>
      </c>
      <c r="S419" s="55" t="e">
        <f ca="1">豚硝化モデル!K419</f>
        <v>#N/A</v>
      </c>
    </row>
    <row r="420" spans="3:19" ht="13.5">
      <c r="C420" s="2">
        <v>406</v>
      </c>
      <c r="D420" s="26" t="str">
        <f>IF(D419&gt;=豚シート!$G$18+30,"",D419+1)</f>
        <v/>
      </c>
      <c r="E420" s="41" t="e">
        <f ca="1">豚気温!A412</f>
        <v>#N/A</v>
      </c>
      <c r="F420" s="163" t="e">
        <f ca="1">IF(豚シート!$G$13="独自地温",豚気温!A412,IF(豚シート!$G$16&gt;=D420,E420*$AD$26+$AE$26,IF(豚気温!$A$4&lt;200,IF($D420&lt;$AF$30,E420*$AD$30+$AE$30,E420*$AD$31+$AE$31),IF($D420&lt;$AF$34,E420*$AD$34+$AE$34,E420*$AD$35+$AE$35))))</f>
        <v>#N/A</v>
      </c>
      <c r="G420" s="41"/>
      <c r="I420" s="3" t="e">
        <f t="shared" ca="1" si="44"/>
        <v>#N/A</v>
      </c>
      <c r="J420" s="3" t="e">
        <f t="shared" ca="1" si="48"/>
        <v>#N/A</v>
      </c>
      <c r="L420" s="4" t="e">
        <f t="shared" ca="1" si="45"/>
        <v>#N/A</v>
      </c>
      <c r="M420" s="3" t="e">
        <f t="shared" ca="1" si="49"/>
        <v>#N/A</v>
      </c>
      <c r="O420" s="2">
        <v>406</v>
      </c>
      <c r="P420" s="16" t="e">
        <f t="shared" ca="1" si="46"/>
        <v>#N/A</v>
      </c>
      <c r="Q420" s="26" t="str">
        <f t="shared" si="43"/>
        <v/>
      </c>
      <c r="R420" s="14" t="e">
        <f t="shared" ca="1" si="47"/>
        <v>#N/A</v>
      </c>
      <c r="S420" s="55" t="e">
        <f ca="1">豚硝化モデル!K420</f>
        <v>#N/A</v>
      </c>
    </row>
    <row r="421" spans="3:19" ht="13.5">
      <c r="C421" s="2">
        <v>407</v>
      </c>
      <c r="D421" s="26" t="str">
        <f>IF(D420&gt;=豚シート!$G$18+30,"",D420+1)</f>
        <v/>
      </c>
      <c r="E421" s="41" t="e">
        <f ca="1">豚気温!A413</f>
        <v>#N/A</v>
      </c>
      <c r="F421" s="163" t="e">
        <f ca="1">IF(豚シート!$G$13="独自地温",豚気温!A413,IF(豚シート!$G$16&gt;=D421,E421*$AD$26+$AE$26,IF(豚気温!$A$4&lt;200,IF($D421&lt;$AF$30,E421*$AD$30+$AE$30,E421*$AD$31+$AE$31),IF($D421&lt;$AF$34,E421*$AD$34+$AE$34,E421*$AD$35+$AE$35))))</f>
        <v>#N/A</v>
      </c>
      <c r="G421" s="41"/>
      <c r="I421" s="3" t="e">
        <f t="shared" ca="1" si="44"/>
        <v>#N/A</v>
      </c>
      <c r="J421" s="3" t="e">
        <f t="shared" ca="1" si="48"/>
        <v>#N/A</v>
      </c>
      <c r="L421" s="4" t="e">
        <f t="shared" ca="1" si="45"/>
        <v>#N/A</v>
      </c>
      <c r="M421" s="3" t="e">
        <f t="shared" ca="1" si="49"/>
        <v>#N/A</v>
      </c>
      <c r="O421" s="2">
        <v>407</v>
      </c>
      <c r="P421" s="16" t="e">
        <f t="shared" ca="1" si="46"/>
        <v>#N/A</v>
      </c>
      <c r="Q421" s="26" t="str">
        <f t="shared" si="43"/>
        <v/>
      </c>
      <c r="R421" s="14" t="e">
        <f t="shared" ca="1" si="47"/>
        <v>#N/A</v>
      </c>
      <c r="S421" s="55" t="e">
        <f ca="1">豚硝化モデル!K421</f>
        <v>#N/A</v>
      </c>
    </row>
    <row r="422" spans="3:19" ht="13.5">
      <c r="C422" s="2">
        <v>408</v>
      </c>
      <c r="D422" s="26" t="str">
        <f>IF(D421&gt;=豚シート!$G$18+30,"",D421+1)</f>
        <v/>
      </c>
      <c r="E422" s="41" t="e">
        <f ca="1">豚気温!A414</f>
        <v>#N/A</v>
      </c>
      <c r="F422" s="163" t="e">
        <f ca="1">IF(豚シート!$G$13="独自地温",豚気温!A414,IF(豚シート!$G$16&gt;=D422,E422*$AD$26+$AE$26,IF(豚気温!$A$4&lt;200,IF($D422&lt;$AF$30,E422*$AD$30+$AE$30,E422*$AD$31+$AE$31),IF($D422&lt;$AF$34,E422*$AD$34+$AE$34,E422*$AD$35+$AE$35))))</f>
        <v>#N/A</v>
      </c>
      <c r="G422" s="41"/>
      <c r="I422" s="3" t="e">
        <f t="shared" ca="1" si="44"/>
        <v>#N/A</v>
      </c>
      <c r="J422" s="3" t="e">
        <f t="shared" ca="1" si="48"/>
        <v>#N/A</v>
      </c>
      <c r="L422" s="4" t="e">
        <f t="shared" ca="1" si="45"/>
        <v>#N/A</v>
      </c>
      <c r="M422" s="3" t="e">
        <f t="shared" ca="1" si="49"/>
        <v>#N/A</v>
      </c>
      <c r="O422" s="2">
        <v>408</v>
      </c>
      <c r="P422" s="16" t="e">
        <f t="shared" ca="1" si="46"/>
        <v>#N/A</v>
      </c>
      <c r="Q422" s="26" t="str">
        <f t="shared" si="43"/>
        <v/>
      </c>
      <c r="R422" s="14" t="e">
        <f t="shared" ca="1" si="47"/>
        <v>#N/A</v>
      </c>
      <c r="S422" s="55" t="e">
        <f ca="1">豚硝化モデル!K422</f>
        <v>#N/A</v>
      </c>
    </row>
    <row r="423" spans="3:19" ht="13.5">
      <c r="C423" s="2">
        <v>409</v>
      </c>
      <c r="D423" s="26" t="str">
        <f>IF(D422&gt;=豚シート!$G$18+30,"",D422+1)</f>
        <v/>
      </c>
      <c r="E423" s="41" t="e">
        <f ca="1">豚気温!A415</f>
        <v>#N/A</v>
      </c>
      <c r="F423" s="163" t="e">
        <f ca="1">IF(豚シート!$G$13="独自地温",豚気温!A415,IF(豚シート!$G$16&gt;=D423,E423*$AD$26+$AE$26,IF(豚気温!$A$4&lt;200,IF($D423&lt;$AF$30,E423*$AD$30+$AE$30,E423*$AD$31+$AE$31),IF($D423&lt;$AF$34,E423*$AD$34+$AE$34,E423*$AD$35+$AE$35))))</f>
        <v>#N/A</v>
      </c>
      <c r="G423" s="41"/>
      <c r="I423" s="3" t="e">
        <f t="shared" ca="1" si="44"/>
        <v>#N/A</v>
      </c>
      <c r="J423" s="3" t="e">
        <f t="shared" ca="1" si="48"/>
        <v>#N/A</v>
      </c>
      <c r="L423" s="4" t="e">
        <f t="shared" ca="1" si="45"/>
        <v>#N/A</v>
      </c>
      <c r="M423" s="3" t="e">
        <f t="shared" ca="1" si="49"/>
        <v>#N/A</v>
      </c>
      <c r="O423" s="2">
        <v>409</v>
      </c>
      <c r="P423" s="16" t="e">
        <f t="shared" ca="1" si="46"/>
        <v>#N/A</v>
      </c>
      <c r="Q423" s="26" t="str">
        <f t="shared" si="43"/>
        <v/>
      </c>
      <c r="R423" s="14" t="e">
        <f t="shared" ca="1" si="47"/>
        <v>#N/A</v>
      </c>
      <c r="S423" s="55" t="e">
        <f ca="1">豚硝化モデル!K423</f>
        <v>#N/A</v>
      </c>
    </row>
    <row r="424" spans="3:19" ht="13.5">
      <c r="C424" s="2">
        <v>410</v>
      </c>
      <c r="D424" s="26" t="str">
        <f>IF(D423&gt;=豚シート!$G$18+30,"",D423+1)</f>
        <v/>
      </c>
      <c r="E424" s="41" t="e">
        <f ca="1">豚気温!A416</f>
        <v>#N/A</v>
      </c>
      <c r="F424" s="163" t="e">
        <f ca="1">IF(豚シート!$G$13="独自地温",豚気温!A416,IF(豚シート!$G$16&gt;=D424,E424*$AD$26+$AE$26,IF(豚気温!$A$4&lt;200,IF($D424&lt;$AF$30,E424*$AD$30+$AE$30,E424*$AD$31+$AE$31),IF($D424&lt;$AF$34,E424*$AD$34+$AE$34,E424*$AD$35+$AE$35))))</f>
        <v>#N/A</v>
      </c>
      <c r="G424" s="41"/>
      <c r="I424" s="3" t="e">
        <f t="shared" ca="1" si="44"/>
        <v>#N/A</v>
      </c>
      <c r="J424" s="3" t="e">
        <f t="shared" ca="1" si="48"/>
        <v>#N/A</v>
      </c>
      <c r="L424" s="4" t="e">
        <f t="shared" ca="1" si="45"/>
        <v>#N/A</v>
      </c>
      <c r="M424" s="3" t="e">
        <f t="shared" ca="1" si="49"/>
        <v>#N/A</v>
      </c>
      <c r="O424" s="2">
        <v>410</v>
      </c>
      <c r="P424" s="16" t="e">
        <f t="shared" ca="1" si="46"/>
        <v>#N/A</v>
      </c>
      <c r="Q424" s="26" t="str">
        <f t="shared" si="43"/>
        <v/>
      </c>
      <c r="R424" s="14" t="e">
        <f t="shared" ca="1" si="47"/>
        <v>#N/A</v>
      </c>
      <c r="S424" s="55" t="e">
        <f ca="1">豚硝化モデル!K424</f>
        <v>#N/A</v>
      </c>
    </row>
    <row r="425" spans="3:19" ht="13.5">
      <c r="C425" s="2">
        <v>411</v>
      </c>
      <c r="D425" s="26" t="str">
        <f>IF(D424&gt;=豚シート!$G$18+30,"",D424+1)</f>
        <v/>
      </c>
      <c r="E425" s="41" t="e">
        <f ca="1">豚気温!A417</f>
        <v>#N/A</v>
      </c>
      <c r="F425" s="163" t="e">
        <f ca="1">IF(豚シート!$G$13="独自地温",豚気温!A417,IF(豚シート!$G$16&gt;=D425,E425*$AD$26+$AE$26,IF(豚気温!$A$4&lt;200,IF($D425&lt;$AF$30,E425*$AD$30+$AE$30,E425*$AD$31+$AE$31),IF($D425&lt;$AF$34,E425*$AD$34+$AE$34,E425*$AD$35+$AE$35))))</f>
        <v>#N/A</v>
      </c>
      <c r="G425" s="41"/>
      <c r="I425" s="3" t="e">
        <f t="shared" ca="1" si="44"/>
        <v>#N/A</v>
      </c>
      <c r="J425" s="3" t="e">
        <f t="shared" ca="1" si="48"/>
        <v>#N/A</v>
      </c>
      <c r="L425" s="4" t="e">
        <f t="shared" ca="1" si="45"/>
        <v>#N/A</v>
      </c>
      <c r="M425" s="3" t="e">
        <f t="shared" ca="1" si="49"/>
        <v>#N/A</v>
      </c>
      <c r="O425" s="2">
        <v>411</v>
      </c>
      <c r="P425" s="16" t="e">
        <f t="shared" ca="1" si="46"/>
        <v>#N/A</v>
      </c>
      <c r="Q425" s="26" t="str">
        <f t="shared" si="43"/>
        <v/>
      </c>
      <c r="R425" s="14" t="e">
        <f t="shared" ca="1" si="47"/>
        <v>#N/A</v>
      </c>
      <c r="S425" s="55" t="e">
        <f ca="1">豚硝化モデル!K425</f>
        <v>#N/A</v>
      </c>
    </row>
    <row r="426" spans="3:19" ht="13.5">
      <c r="C426" s="2">
        <v>412</v>
      </c>
      <c r="D426" s="26" t="str">
        <f>IF(D425&gt;=豚シート!$G$18+30,"",D425+1)</f>
        <v/>
      </c>
      <c r="E426" s="41" t="e">
        <f ca="1">豚気温!A418</f>
        <v>#N/A</v>
      </c>
      <c r="F426" s="163" t="e">
        <f ca="1">IF(豚シート!$G$13="独自地温",豚気温!A418,IF(豚シート!$G$16&gt;=D426,E426*$AD$26+$AE$26,IF(豚気温!$A$4&lt;200,IF($D426&lt;$AF$30,E426*$AD$30+$AE$30,E426*$AD$31+$AE$31),IF($D426&lt;$AF$34,E426*$AD$34+$AE$34,E426*$AD$35+$AE$35))))</f>
        <v>#N/A</v>
      </c>
      <c r="G426" s="41"/>
      <c r="I426" s="3" t="e">
        <f t="shared" ca="1" si="44"/>
        <v>#N/A</v>
      </c>
      <c r="J426" s="3" t="e">
        <f t="shared" ca="1" si="48"/>
        <v>#N/A</v>
      </c>
      <c r="L426" s="4" t="e">
        <f t="shared" ca="1" si="45"/>
        <v>#N/A</v>
      </c>
      <c r="M426" s="3" t="e">
        <f t="shared" ca="1" si="49"/>
        <v>#N/A</v>
      </c>
      <c r="O426" s="2">
        <v>412</v>
      </c>
      <c r="P426" s="16" t="e">
        <f t="shared" ca="1" si="46"/>
        <v>#N/A</v>
      </c>
      <c r="Q426" s="26" t="str">
        <f t="shared" si="43"/>
        <v/>
      </c>
      <c r="R426" s="14" t="e">
        <f t="shared" ca="1" si="47"/>
        <v>#N/A</v>
      </c>
      <c r="S426" s="55" t="e">
        <f ca="1">豚硝化モデル!K426</f>
        <v>#N/A</v>
      </c>
    </row>
    <row r="427" spans="3:19" ht="13.5">
      <c r="C427" s="2">
        <v>413</v>
      </c>
      <c r="D427" s="26" t="str">
        <f>IF(D426&gt;=豚シート!$G$18+30,"",D426+1)</f>
        <v/>
      </c>
      <c r="E427" s="41" t="e">
        <f ca="1">豚気温!A419</f>
        <v>#N/A</v>
      </c>
      <c r="F427" s="163" t="e">
        <f ca="1">IF(豚シート!$G$13="独自地温",豚気温!A419,IF(豚シート!$G$16&gt;=D427,E427*$AD$26+$AE$26,IF(豚気温!$A$4&lt;200,IF($D427&lt;$AF$30,E427*$AD$30+$AE$30,E427*$AD$31+$AE$31),IF($D427&lt;$AF$34,E427*$AD$34+$AE$34,E427*$AD$35+$AE$35))))</f>
        <v>#N/A</v>
      </c>
      <c r="G427" s="41"/>
      <c r="I427" s="3" t="e">
        <f t="shared" ca="1" si="44"/>
        <v>#N/A</v>
      </c>
      <c r="J427" s="3" t="e">
        <f t="shared" ca="1" si="48"/>
        <v>#N/A</v>
      </c>
      <c r="L427" s="4" t="e">
        <f t="shared" ca="1" si="45"/>
        <v>#N/A</v>
      </c>
      <c r="M427" s="3" t="e">
        <f t="shared" ca="1" si="49"/>
        <v>#N/A</v>
      </c>
      <c r="O427" s="2">
        <v>413</v>
      </c>
      <c r="P427" s="16" t="e">
        <f t="shared" ca="1" si="46"/>
        <v>#N/A</v>
      </c>
      <c r="Q427" s="26" t="str">
        <f t="shared" si="43"/>
        <v/>
      </c>
      <c r="R427" s="14" t="e">
        <f t="shared" ca="1" si="47"/>
        <v>#N/A</v>
      </c>
      <c r="S427" s="55" t="e">
        <f ca="1">豚硝化モデル!K427</f>
        <v>#N/A</v>
      </c>
    </row>
    <row r="428" spans="3:19" ht="13.5">
      <c r="C428" s="2">
        <v>414</v>
      </c>
      <c r="D428" s="26" t="str">
        <f>IF(D427&gt;=豚シート!$G$18+30,"",D427+1)</f>
        <v/>
      </c>
      <c r="E428" s="41" t="e">
        <f ca="1">豚気温!A420</f>
        <v>#N/A</v>
      </c>
      <c r="F428" s="163" t="e">
        <f ca="1">IF(豚シート!$G$13="独自地温",豚気温!A420,IF(豚シート!$G$16&gt;=D428,E428*$AD$26+$AE$26,IF(豚気温!$A$4&lt;200,IF($D428&lt;$AF$30,E428*$AD$30+$AE$30,E428*$AD$31+$AE$31),IF($D428&lt;$AF$34,E428*$AD$34+$AE$34,E428*$AD$35+$AE$35))))</f>
        <v>#N/A</v>
      </c>
      <c r="G428" s="41"/>
      <c r="I428" s="3" t="e">
        <f t="shared" ca="1" si="44"/>
        <v>#N/A</v>
      </c>
      <c r="J428" s="3" t="e">
        <f t="shared" ca="1" si="48"/>
        <v>#N/A</v>
      </c>
      <c r="L428" s="4" t="e">
        <f t="shared" ca="1" si="45"/>
        <v>#N/A</v>
      </c>
      <c r="M428" s="3" t="e">
        <f t="shared" ca="1" si="49"/>
        <v>#N/A</v>
      </c>
      <c r="O428" s="2">
        <v>414</v>
      </c>
      <c r="P428" s="16" t="e">
        <f t="shared" ca="1" si="46"/>
        <v>#N/A</v>
      </c>
      <c r="Q428" s="26" t="str">
        <f t="shared" si="43"/>
        <v/>
      </c>
      <c r="R428" s="14" t="e">
        <f t="shared" ca="1" si="47"/>
        <v>#N/A</v>
      </c>
      <c r="S428" s="55" t="e">
        <f ca="1">豚硝化モデル!K428</f>
        <v>#N/A</v>
      </c>
    </row>
    <row r="429" spans="3:19" ht="13.5">
      <c r="C429" s="2">
        <v>415</v>
      </c>
      <c r="D429" s="26" t="str">
        <f>IF(D428&gt;=豚シート!$G$18+30,"",D428+1)</f>
        <v/>
      </c>
      <c r="E429" s="41" t="e">
        <f ca="1">豚気温!A421</f>
        <v>#N/A</v>
      </c>
      <c r="F429" s="163" t="e">
        <f ca="1">IF(豚シート!$G$13="独自地温",豚気温!A421,IF(豚シート!$G$16&gt;=D429,E429*$AD$26+$AE$26,IF(豚気温!$A$4&lt;200,IF($D429&lt;$AF$30,E429*$AD$30+$AE$30,E429*$AD$31+$AE$31),IF($D429&lt;$AF$34,E429*$AD$34+$AE$34,E429*$AD$35+$AE$35))))</f>
        <v>#N/A</v>
      </c>
      <c r="G429" s="41"/>
      <c r="I429" s="3" t="e">
        <f t="shared" ca="1" si="44"/>
        <v>#N/A</v>
      </c>
      <c r="J429" s="3" t="e">
        <f t="shared" ca="1" si="48"/>
        <v>#N/A</v>
      </c>
      <c r="L429" s="4" t="e">
        <f t="shared" ca="1" si="45"/>
        <v>#N/A</v>
      </c>
      <c r="M429" s="3" t="e">
        <f t="shared" ca="1" si="49"/>
        <v>#N/A</v>
      </c>
      <c r="O429" s="2">
        <v>415</v>
      </c>
      <c r="P429" s="16" t="e">
        <f t="shared" ca="1" si="46"/>
        <v>#N/A</v>
      </c>
      <c r="Q429" s="26" t="str">
        <f t="shared" si="43"/>
        <v/>
      </c>
      <c r="R429" s="14" t="e">
        <f t="shared" ca="1" si="47"/>
        <v>#N/A</v>
      </c>
      <c r="S429" s="55" t="e">
        <f ca="1">豚硝化モデル!K429</f>
        <v>#N/A</v>
      </c>
    </row>
    <row r="430" spans="3:19" ht="13.5">
      <c r="C430" s="2">
        <v>416</v>
      </c>
      <c r="D430" s="26" t="str">
        <f>IF(D429&gt;=豚シート!$G$18+30,"",D429+1)</f>
        <v/>
      </c>
      <c r="E430" s="41" t="e">
        <f ca="1">豚気温!A422</f>
        <v>#N/A</v>
      </c>
      <c r="F430" s="163" t="e">
        <f ca="1">IF(豚シート!$G$13="独自地温",豚気温!A422,IF(豚シート!$G$16&gt;=D430,E430*$AD$26+$AE$26,IF(豚気温!$A$4&lt;200,IF($D430&lt;$AF$30,E430*$AD$30+$AE$30,E430*$AD$31+$AE$31),IF($D430&lt;$AF$34,E430*$AD$34+$AE$34,E430*$AD$35+$AE$35))))</f>
        <v>#N/A</v>
      </c>
      <c r="G430" s="41"/>
      <c r="I430" s="3" t="e">
        <f t="shared" ca="1" si="44"/>
        <v>#N/A</v>
      </c>
      <c r="J430" s="3" t="e">
        <f t="shared" ca="1" si="48"/>
        <v>#N/A</v>
      </c>
      <c r="L430" s="4" t="e">
        <f t="shared" ca="1" si="45"/>
        <v>#N/A</v>
      </c>
      <c r="M430" s="3" t="e">
        <f t="shared" ca="1" si="49"/>
        <v>#N/A</v>
      </c>
      <c r="O430" s="2">
        <v>416</v>
      </c>
      <c r="P430" s="16" t="e">
        <f t="shared" ca="1" si="46"/>
        <v>#N/A</v>
      </c>
      <c r="Q430" s="26" t="str">
        <f t="shared" si="43"/>
        <v/>
      </c>
      <c r="R430" s="14" t="e">
        <f t="shared" ca="1" si="47"/>
        <v>#N/A</v>
      </c>
      <c r="S430" s="55" t="e">
        <f ca="1">豚硝化モデル!K430</f>
        <v>#N/A</v>
      </c>
    </row>
    <row r="431" spans="3:19" ht="13.5">
      <c r="C431" s="2">
        <v>417</v>
      </c>
      <c r="D431" s="26" t="str">
        <f>IF(D430&gt;=豚シート!$G$18+30,"",D430+1)</f>
        <v/>
      </c>
      <c r="E431" s="41" t="e">
        <f ca="1">豚気温!A423</f>
        <v>#N/A</v>
      </c>
      <c r="F431" s="163" t="e">
        <f ca="1">IF(豚シート!$G$13="独自地温",豚気温!A423,IF(豚シート!$G$16&gt;=D431,E431*$AD$26+$AE$26,IF(豚気温!$A$4&lt;200,IF($D431&lt;$AF$30,E431*$AD$30+$AE$30,E431*$AD$31+$AE$31),IF($D431&lt;$AF$34,E431*$AD$34+$AE$34,E431*$AD$35+$AE$35))))</f>
        <v>#N/A</v>
      </c>
      <c r="G431" s="41"/>
      <c r="I431" s="3" t="e">
        <f t="shared" ca="1" si="44"/>
        <v>#N/A</v>
      </c>
      <c r="J431" s="3" t="e">
        <f t="shared" ca="1" si="48"/>
        <v>#N/A</v>
      </c>
      <c r="L431" s="4" t="e">
        <f t="shared" ca="1" si="45"/>
        <v>#N/A</v>
      </c>
      <c r="M431" s="3" t="e">
        <f t="shared" ca="1" si="49"/>
        <v>#N/A</v>
      </c>
      <c r="O431" s="2">
        <v>417</v>
      </c>
      <c r="P431" s="16" t="e">
        <f t="shared" ca="1" si="46"/>
        <v>#N/A</v>
      </c>
      <c r="Q431" s="26" t="str">
        <f t="shared" si="43"/>
        <v/>
      </c>
      <c r="R431" s="14" t="e">
        <f t="shared" ca="1" si="47"/>
        <v>#N/A</v>
      </c>
      <c r="S431" s="55" t="e">
        <f ca="1">豚硝化モデル!K431</f>
        <v>#N/A</v>
      </c>
    </row>
    <row r="432" spans="3:19" ht="13.5">
      <c r="C432" s="2">
        <v>418</v>
      </c>
      <c r="D432" s="26" t="str">
        <f>IF(D431&gt;=豚シート!$G$18+30,"",D431+1)</f>
        <v/>
      </c>
      <c r="E432" s="41" t="e">
        <f ca="1">豚気温!A424</f>
        <v>#N/A</v>
      </c>
      <c r="F432" s="163" t="e">
        <f ca="1">IF(豚シート!$G$13="独自地温",豚気温!A424,IF(豚シート!$G$16&gt;=D432,E432*$AD$26+$AE$26,IF(豚気温!$A$4&lt;200,IF($D432&lt;$AF$30,E432*$AD$30+$AE$30,E432*$AD$31+$AE$31),IF($D432&lt;$AF$34,E432*$AD$34+$AE$34,E432*$AD$35+$AE$35))))</f>
        <v>#N/A</v>
      </c>
      <c r="G432" s="41"/>
      <c r="I432" s="3" t="e">
        <f t="shared" ca="1" si="44"/>
        <v>#N/A</v>
      </c>
      <c r="J432" s="3" t="e">
        <f t="shared" ca="1" si="48"/>
        <v>#N/A</v>
      </c>
      <c r="L432" s="4" t="e">
        <f t="shared" ca="1" si="45"/>
        <v>#N/A</v>
      </c>
      <c r="M432" s="3" t="e">
        <f t="shared" ca="1" si="49"/>
        <v>#N/A</v>
      </c>
      <c r="O432" s="2">
        <v>418</v>
      </c>
      <c r="P432" s="16" t="e">
        <f t="shared" ca="1" si="46"/>
        <v>#N/A</v>
      </c>
      <c r="Q432" s="26" t="str">
        <f t="shared" si="43"/>
        <v/>
      </c>
      <c r="R432" s="14" t="e">
        <f t="shared" ca="1" si="47"/>
        <v>#N/A</v>
      </c>
      <c r="S432" s="55" t="e">
        <f ca="1">豚硝化モデル!K432</f>
        <v>#N/A</v>
      </c>
    </row>
    <row r="433" spans="3:19" ht="13.5">
      <c r="C433" s="2">
        <v>419</v>
      </c>
      <c r="D433" s="26" t="str">
        <f>IF(D432&gt;=豚シート!$G$18+30,"",D432+1)</f>
        <v/>
      </c>
      <c r="E433" s="41" t="e">
        <f ca="1">豚気温!A425</f>
        <v>#N/A</v>
      </c>
      <c r="F433" s="163" t="e">
        <f ca="1">IF(豚シート!$G$13="独自地温",豚気温!A425,IF(豚シート!$G$16&gt;=D433,E433*$AD$26+$AE$26,IF(豚気温!$A$4&lt;200,IF($D433&lt;$AF$30,E433*$AD$30+$AE$30,E433*$AD$31+$AE$31),IF($D433&lt;$AF$34,E433*$AD$34+$AE$34,E433*$AD$35+$AE$35))))</f>
        <v>#N/A</v>
      </c>
      <c r="G433" s="41"/>
      <c r="I433" s="3" t="e">
        <f t="shared" ca="1" si="44"/>
        <v>#N/A</v>
      </c>
      <c r="J433" s="3" t="e">
        <f t="shared" ca="1" si="48"/>
        <v>#N/A</v>
      </c>
      <c r="L433" s="4" t="e">
        <f t="shared" ca="1" si="45"/>
        <v>#N/A</v>
      </c>
      <c r="M433" s="3" t="e">
        <f t="shared" ca="1" si="49"/>
        <v>#N/A</v>
      </c>
      <c r="O433" s="2">
        <v>419</v>
      </c>
      <c r="P433" s="16" t="e">
        <f t="shared" ca="1" si="46"/>
        <v>#N/A</v>
      </c>
      <c r="Q433" s="26" t="str">
        <f t="shared" si="43"/>
        <v/>
      </c>
      <c r="R433" s="14" t="e">
        <f t="shared" ca="1" si="47"/>
        <v>#N/A</v>
      </c>
      <c r="S433" s="55" t="e">
        <f ca="1">豚硝化モデル!K433</f>
        <v>#N/A</v>
      </c>
    </row>
    <row r="434" spans="3:19" ht="13.5">
      <c r="C434" s="2">
        <v>420</v>
      </c>
      <c r="D434" s="26" t="str">
        <f>IF(D433&gt;=豚シート!$G$18+30,"",D433+1)</f>
        <v/>
      </c>
      <c r="E434" s="41" t="e">
        <f ca="1">豚気温!A426</f>
        <v>#N/A</v>
      </c>
      <c r="F434" s="163" t="e">
        <f ca="1">IF(豚シート!$G$13="独自地温",豚気温!A426,IF(豚シート!$G$16&gt;=D434,E434*$AD$26+$AE$26,IF(豚気温!$A$4&lt;200,IF($D434&lt;$AF$30,E434*$AD$30+$AE$30,E434*$AD$31+$AE$31),IF($D434&lt;$AF$34,E434*$AD$34+$AE$34,E434*$AD$35+$AE$35))))</f>
        <v>#N/A</v>
      </c>
      <c r="G434" s="41"/>
      <c r="I434" s="3" t="e">
        <f t="shared" ca="1" si="44"/>
        <v>#N/A</v>
      </c>
      <c r="J434" s="3" t="e">
        <f t="shared" ca="1" si="48"/>
        <v>#N/A</v>
      </c>
      <c r="L434" s="4" t="e">
        <f t="shared" ca="1" si="45"/>
        <v>#N/A</v>
      </c>
      <c r="M434" s="3" t="e">
        <f t="shared" ca="1" si="49"/>
        <v>#N/A</v>
      </c>
      <c r="O434" s="2">
        <v>420</v>
      </c>
      <c r="P434" s="16" t="e">
        <f t="shared" ca="1" si="46"/>
        <v>#N/A</v>
      </c>
      <c r="Q434" s="26" t="str">
        <f t="shared" si="43"/>
        <v/>
      </c>
      <c r="R434" s="14" t="e">
        <f t="shared" ca="1" si="47"/>
        <v>#N/A</v>
      </c>
      <c r="S434" s="55" t="e">
        <f ca="1">豚硝化モデル!K434</f>
        <v>#N/A</v>
      </c>
    </row>
    <row r="435" spans="3:19" ht="13.5">
      <c r="C435" s="2">
        <v>421</v>
      </c>
      <c r="D435" s="26" t="str">
        <f>IF(D434&gt;=豚シート!$G$18+30,"",D434+1)</f>
        <v/>
      </c>
      <c r="E435" s="41" t="e">
        <f ca="1">豚気温!A427</f>
        <v>#N/A</v>
      </c>
      <c r="F435" s="163" t="e">
        <f ca="1">IF(豚シート!$G$13="独自地温",豚気温!A427,IF(豚シート!$G$16&gt;=D435,E435*$AD$26+$AE$26,IF(豚気温!$A$4&lt;200,IF($D435&lt;$AF$30,E435*$AD$30+$AE$30,E435*$AD$31+$AE$31),IF($D435&lt;$AF$34,E435*$AD$34+$AE$34,E435*$AD$35+$AE$35))))</f>
        <v>#N/A</v>
      </c>
      <c r="G435" s="41"/>
      <c r="I435" s="3" t="e">
        <f t="shared" ca="1" si="44"/>
        <v>#N/A</v>
      </c>
      <c r="J435" s="3" t="e">
        <f t="shared" ca="1" si="48"/>
        <v>#N/A</v>
      </c>
      <c r="L435" s="4" t="e">
        <f t="shared" ca="1" si="45"/>
        <v>#N/A</v>
      </c>
      <c r="M435" s="3" t="e">
        <f t="shared" ca="1" si="49"/>
        <v>#N/A</v>
      </c>
      <c r="O435" s="2">
        <v>421</v>
      </c>
      <c r="P435" s="16" t="e">
        <f t="shared" ca="1" si="46"/>
        <v>#N/A</v>
      </c>
      <c r="Q435" s="26" t="str">
        <f t="shared" si="43"/>
        <v/>
      </c>
      <c r="R435" s="14" t="e">
        <f t="shared" ca="1" si="47"/>
        <v>#N/A</v>
      </c>
      <c r="S435" s="55" t="e">
        <f ca="1">豚硝化モデル!K435</f>
        <v>#N/A</v>
      </c>
    </row>
    <row r="436" spans="3:19" ht="13.5">
      <c r="C436" s="2">
        <v>422</v>
      </c>
      <c r="D436" s="26" t="str">
        <f>IF(D435&gt;=豚シート!$G$18+30,"",D435+1)</f>
        <v/>
      </c>
      <c r="E436" s="41" t="e">
        <f ca="1">豚気温!A428</f>
        <v>#N/A</v>
      </c>
      <c r="F436" s="163" t="e">
        <f ca="1">IF(豚シート!$G$13="独自地温",豚気温!A428,IF(豚シート!$G$16&gt;=D436,E436*$AD$26+$AE$26,IF(豚気温!$A$4&lt;200,IF($D436&lt;$AF$30,E436*$AD$30+$AE$30,E436*$AD$31+$AE$31),IF($D436&lt;$AF$34,E436*$AD$34+$AE$34,E436*$AD$35+$AE$35))))</f>
        <v>#N/A</v>
      </c>
      <c r="G436" s="41"/>
      <c r="I436" s="3" t="e">
        <f t="shared" ca="1" si="44"/>
        <v>#N/A</v>
      </c>
      <c r="J436" s="3" t="e">
        <f t="shared" ca="1" si="48"/>
        <v>#N/A</v>
      </c>
      <c r="L436" s="4" t="e">
        <f t="shared" ca="1" si="45"/>
        <v>#N/A</v>
      </c>
      <c r="M436" s="3" t="e">
        <f t="shared" ca="1" si="49"/>
        <v>#N/A</v>
      </c>
      <c r="O436" s="2">
        <v>422</v>
      </c>
      <c r="P436" s="16" t="e">
        <f t="shared" ca="1" si="46"/>
        <v>#N/A</v>
      </c>
      <c r="Q436" s="26" t="str">
        <f t="shared" si="43"/>
        <v/>
      </c>
      <c r="R436" s="14" t="e">
        <f t="shared" ca="1" si="47"/>
        <v>#N/A</v>
      </c>
      <c r="S436" s="55" t="e">
        <f ca="1">豚硝化モデル!K436</f>
        <v>#N/A</v>
      </c>
    </row>
    <row r="437" spans="3:19" ht="13.5">
      <c r="C437" s="2">
        <v>423</v>
      </c>
      <c r="D437" s="26" t="str">
        <f>IF(D436&gt;=豚シート!$G$18+30,"",D436+1)</f>
        <v/>
      </c>
      <c r="E437" s="41" t="e">
        <f ca="1">豚気温!A429</f>
        <v>#N/A</v>
      </c>
      <c r="F437" s="163" t="e">
        <f ca="1">IF(豚シート!$G$13="独自地温",豚気温!A429,IF(豚シート!$G$16&gt;=D437,E437*$AD$26+$AE$26,IF(豚気温!$A$4&lt;200,IF($D437&lt;$AF$30,E437*$AD$30+$AE$30,E437*$AD$31+$AE$31),IF($D437&lt;$AF$34,E437*$AD$34+$AE$34,E437*$AD$35+$AE$35))))</f>
        <v>#N/A</v>
      </c>
      <c r="G437" s="41"/>
      <c r="I437" s="3" t="e">
        <f t="shared" ca="1" si="44"/>
        <v>#N/A</v>
      </c>
      <c r="J437" s="3" t="e">
        <f t="shared" ca="1" si="48"/>
        <v>#N/A</v>
      </c>
      <c r="L437" s="4" t="e">
        <f t="shared" ca="1" si="45"/>
        <v>#N/A</v>
      </c>
      <c r="M437" s="3" t="e">
        <f t="shared" ca="1" si="49"/>
        <v>#N/A</v>
      </c>
      <c r="O437" s="2">
        <v>423</v>
      </c>
      <c r="P437" s="16" t="e">
        <f t="shared" ca="1" si="46"/>
        <v>#N/A</v>
      </c>
      <c r="Q437" s="26" t="str">
        <f t="shared" si="43"/>
        <v/>
      </c>
      <c r="R437" s="14" t="e">
        <f t="shared" ca="1" si="47"/>
        <v>#N/A</v>
      </c>
      <c r="S437" s="55" t="e">
        <f ca="1">豚硝化モデル!K437</f>
        <v>#N/A</v>
      </c>
    </row>
    <row r="438" spans="3:19" ht="13.5">
      <c r="C438" s="2">
        <v>424</v>
      </c>
      <c r="D438" s="26" t="str">
        <f>IF(D437&gt;=豚シート!$G$18+30,"",D437+1)</f>
        <v/>
      </c>
      <c r="E438" s="41" t="e">
        <f ca="1">豚気温!A430</f>
        <v>#N/A</v>
      </c>
      <c r="F438" s="163" t="e">
        <f ca="1">IF(豚シート!$G$13="独自地温",豚気温!A430,IF(豚シート!$G$16&gt;=D438,E438*$AD$26+$AE$26,IF(豚気温!$A$4&lt;200,IF($D438&lt;$AF$30,E438*$AD$30+$AE$30,E438*$AD$31+$AE$31),IF($D438&lt;$AF$34,E438*$AD$34+$AE$34,E438*$AD$35+$AE$35))))</f>
        <v>#N/A</v>
      </c>
      <c r="G438" s="41"/>
      <c r="I438" s="3" t="e">
        <f t="shared" ca="1" si="44"/>
        <v>#N/A</v>
      </c>
      <c r="J438" s="3" t="e">
        <f t="shared" ca="1" si="48"/>
        <v>#N/A</v>
      </c>
      <c r="L438" s="4" t="e">
        <f t="shared" ca="1" si="45"/>
        <v>#N/A</v>
      </c>
      <c r="M438" s="3" t="e">
        <f t="shared" ca="1" si="49"/>
        <v>#N/A</v>
      </c>
      <c r="O438" s="2">
        <v>424</v>
      </c>
      <c r="P438" s="16" t="e">
        <f t="shared" ca="1" si="46"/>
        <v>#N/A</v>
      </c>
      <c r="Q438" s="26" t="str">
        <f t="shared" si="43"/>
        <v/>
      </c>
      <c r="R438" s="14" t="e">
        <f t="shared" ca="1" si="47"/>
        <v>#N/A</v>
      </c>
      <c r="S438" s="55" t="e">
        <f ca="1">豚硝化モデル!K438</f>
        <v>#N/A</v>
      </c>
    </row>
    <row r="439" spans="3:19" ht="13.5">
      <c r="C439" s="2">
        <v>425</v>
      </c>
      <c r="D439" s="26" t="str">
        <f>IF(D438&gt;=豚シート!$G$18+30,"",D438+1)</f>
        <v/>
      </c>
      <c r="E439" s="41" t="e">
        <f ca="1">豚気温!A431</f>
        <v>#N/A</v>
      </c>
      <c r="F439" s="163" t="e">
        <f ca="1">IF(豚シート!$G$13="独自地温",豚気温!A431,IF(豚シート!$G$16&gt;=D439,E439*$AD$26+$AE$26,IF(豚気温!$A$4&lt;200,IF($D439&lt;$AF$30,E439*$AD$30+$AE$30,E439*$AD$31+$AE$31),IF($D439&lt;$AF$34,E439*$AD$34+$AE$34,E439*$AD$35+$AE$35))))</f>
        <v>#N/A</v>
      </c>
      <c r="G439" s="41"/>
      <c r="I439" s="3" t="e">
        <f t="shared" ca="1" si="44"/>
        <v>#N/A</v>
      </c>
      <c r="J439" s="3" t="e">
        <f t="shared" ca="1" si="48"/>
        <v>#N/A</v>
      </c>
      <c r="L439" s="4" t="e">
        <f t="shared" ca="1" si="45"/>
        <v>#N/A</v>
      </c>
      <c r="M439" s="3" t="e">
        <f t="shared" ca="1" si="49"/>
        <v>#N/A</v>
      </c>
      <c r="O439" s="2">
        <v>425</v>
      </c>
      <c r="P439" s="16" t="e">
        <f t="shared" ca="1" si="46"/>
        <v>#N/A</v>
      </c>
      <c r="Q439" s="26" t="str">
        <f t="shared" si="43"/>
        <v/>
      </c>
      <c r="R439" s="14" t="e">
        <f t="shared" ca="1" si="47"/>
        <v>#N/A</v>
      </c>
      <c r="S439" s="55" t="e">
        <f ca="1">豚硝化モデル!K439</f>
        <v>#N/A</v>
      </c>
    </row>
    <row r="440" spans="3:19" ht="13.5">
      <c r="D440" s="26"/>
      <c r="E440" s="41"/>
      <c r="F440" s="68"/>
      <c r="G440" s="41"/>
      <c r="M440" s="3"/>
      <c r="P440" s="16"/>
      <c r="Q440" s="26"/>
      <c r="R440" s="14"/>
      <c r="S440" s="55"/>
    </row>
    <row r="441" spans="3:19" ht="13.5">
      <c r="D441" s="26"/>
      <c r="E441" s="41"/>
      <c r="F441" s="68"/>
      <c r="G441" s="41"/>
      <c r="M441" s="3"/>
      <c r="P441" s="16"/>
      <c r="Q441" s="26"/>
      <c r="R441" s="14"/>
      <c r="S441" s="55"/>
    </row>
    <row r="442" spans="3:19" ht="13.5">
      <c r="D442" s="26"/>
      <c r="E442" s="41"/>
      <c r="F442" s="68"/>
      <c r="G442" s="41"/>
      <c r="M442" s="3"/>
      <c r="P442" s="16"/>
      <c r="Q442" s="26"/>
      <c r="R442" s="14"/>
      <c r="S442" s="55"/>
    </row>
    <row r="443" spans="3:19" ht="13.5">
      <c r="D443" s="26"/>
      <c r="E443" s="41"/>
      <c r="F443" s="68"/>
      <c r="G443" s="41"/>
      <c r="M443" s="3"/>
      <c r="P443" s="16"/>
      <c r="Q443" s="26"/>
      <c r="R443" s="14"/>
      <c r="S443" s="55"/>
    </row>
    <row r="444" spans="3:19" ht="13.5">
      <c r="D444" s="26"/>
      <c r="E444" s="41"/>
      <c r="F444" s="68"/>
      <c r="G444" s="41"/>
      <c r="M444" s="3"/>
      <c r="P444" s="16"/>
      <c r="Q444" s="26"/>
      <c r="R444" s="14"/>
      <c r="S444" s="55"/>
    </row>
    <row r="445" spans="3:19" ht="13.5">
      <c r="D445" s="26"/>
      <c r="E445" s="41"/>
      <c r="F445" s="68"/>
      <c r="G445" s="41"/>
      <c r="M445" s="3"/>
      <c r="P445" s="16"/>
      <c r="Q445" s="26"/>
      <c r="R445" s="14"/>
      <c r="S445" s="55"/>
    </row>
    <row r="446" spans="3:19" ht="13.5">
      <c r="D446" s="26"/>
      <c r="E446" s="41"/>
      <c r="F446" s="68"/>
      <c r="G446" s="41"/>
      <c r="M446" s="3"/>
      <c r="P446" s="16"/>
      <c r="Q446" s="26"/>
      <c r="R446" s="14"/>
      <c r="S446" s="55"/>
    </row>
    <row r="447" spans="3:19" ht="13.5">
      <c r="D447" s="26"/>
      <c r="E447" s="41"/>
      <c r="F447" s="68"/>
      <c r="G447" s="41"/>
      <c r="M447" s="3"/>
      <c r="P447" s="16"/>
      <c r="Q447" s="26"/>
      <c r="R447" s="14"/>
      <c r="S447" s="55"/>
    </row>
    <row r="448" spans="3:19" ht="13.5">
      <c r="D448" s="26"/>
      <c r="E448" s="41"/>
      <c r="F448" s="68"/>
      <c r="G448" s="41"/>
      <c r="M448" s="3"/>
      <c r="P448" s="16"/>
      <c r="Q448" s="26"/>
      <c r="R448" s="14"/>
      <c r="S448" s="55"/>
    </row>
    <row r="449" spans="4:19" ht="13.5">
      <c r="D449" s="26"/>
      <c r="E449" s="41"/>
      <c r="F449" s="68"/>
      <c r="G449" s="41"/>
      <c r="M449" s="3"/>
      <c r="P449" s="16"/>
      <c r="Q449" s="26"/>
      <c r="R449" s="14"/>
      <c r="S449" s="55"/>
    </row>
    <row r="450" spans="4:19" ht="13.5">
      <c r="D450" s="26"/>
      <c r="E450" s="41"/>
      <c r="F450" s="68"/>
      <c r="G450" s="41"/>
      <c r="M450" s="3"/>
      <c r="P450" s="16"/>
      <c r="Q450" s="26"/>
      <c r="R450" s="14"/>
      <c r="S450" s="55"/>
    </row>
    <row r="451" spans="4:19" ht="13.5">
      <c r="D451" s="26"/>
      <c r="E451" s="41"/>
      <c r="F451" s="68"/>
      <c r="G451" s="41"/>
      <c r="M451" s="3"/>
      <c r="P451" s="16"/>
      <c r="Q451" s="26"/>
      <c r="R451" s="14"/>
      <c r="S451" s="55"/>
    </row>
    <row r="452" spans="4:19" ht="13.5">
      <c r="D452" s="26"/>
      <c r="E452" s="41"/>
      <c r="F452" s="68"/>
      <c r="G452" s="41"/>
      <c r="M452" s="3"/>
      <c r="P452" s="16"/>
      <c r="Q452" s="26"/>
      <c r="R452" s="14"/>
      <c r="S452" s="55"/>
    </row>
    <row r="453" spans="4:19" ht="13.5">
      <c r="D453" s="26"/>
      <c r="E453" s="41"/>
      <c r="F453" s="68"/>
      <c r="G453" s="41"/>
      <c r="M453" s="3"/>
      <c r="P453" s="16"/>
      <c r="Q453" s="26"/>
      <c r="R453" s="14"/>
      <c r="S453" s="55"/>
    </row>
    <row r="454" spans="4:19" ht="13.5">
      <c r="D454" s="26"/>
      <c r="E454" s="41"/>
      <c r="F454" s="68"/>
      <c r="G454" s="41"/>
      <c r="M454" s="3"/>
      <c r="P454" s="16"/>
      <c r="Q454" s="26"/>
      <c r="R454" s="14"/>
      <c r="S454" s="55"/>
    </row>
    <row r="455" spans="4:19" ht="13.5">
      <c r="D455" s="26"/>
      <c r="E455" s="41"/>
      <c r="F455" s="68"/>
      <c r="G455" s="41"/>
      <c r="M455" s="3"/>
      <c r="P455" s="16"/>
      <c r="Q455" s="26"/>
      <c r="R455" s="14"/>
      <c r="S455" s="55"/>
    </row>
    <row r="456" spans="4:19" ht="13.5">
      <c r="D456" s="26"/>
      <c r="E456" s="41"/>
      <c r="F456" s="68"/>
      <c r="G456" s="41"/>
      <c r="M456" s="3"/>
      <c r="P456" s="16"/>
      <c r="Q456" s="26"/>
      <c r="R456" s="14"/>
      <c r="S456" s="55"/>
    </row>
    <row r="457" spans="4:19" ht="13.5">
      <c r="D457" s="26"/>
      <c r="E457" s="41"/>
      <c r="F457" s="68"/>
      <c r="G457" s="41"/>
      <c r="M457" s="3"/>
      <c r="P457" s="16"/>
      <c r="Q457" s="26"/>
      <c r="R457" s="14"/>
      <c r="S457" s="55"/>
    </row>
    <row r="458" spans="4:19" ht="13.5">
      <c r="D458" s="26"/>
      <c r="E458" s="41"/>
      <c r="F458" s="68"/>
      <c r="G458" s="41"/>
      <c r="M458" s="3"/>
      <c r="P458" s="16"/>
      <c r="Q458" s="26"/>
      <c r="R458" s="14"/>
      <c r="S458" s="55"/>
    </row>
    <row r="459" spans="4:19" ht="13.5">
      <c r="D459" s="26"/>
      <c r="E459" s="41"/>
      <c r="F459" s="68"/>
      <c r="G459" s="41"/>
      <c r="M459" s="3"/>
      <c r="P459" s="16"/>
      <c r="Q459" s="26"/>
      <c r="R459" s="14"/>
      <c r="S459" s="55"/>
    </row>
    <row r="460" spans="4:19" ht="13.5">
      <c r="D460" s="26"/>
      <c r="E460" s="41"/>
      <c r="F460" s="68"/>
      <c r="G460" s="41"/>
      <c r="M460" s="3"/>
      <c r="P460" s="16"/>
      <c r="Q460" s="26"/>
      <c r="R460" s="14"/>
      <c r="S460" s="55"/>
    </row>
    <row r="461" spans="4:19" ht="13.5">
      <c r="D461" s="26"/>
      <c r="E461" s="41"/>
      <c r="F461" s="68"/>
      <c r="G461" s="41"/>
      <c r="M461" s="3"/>
      <c r="P461" s="16"/>
      <c r="Q461" s="26"/>
      <c r="R461" s="14"/>
      <c r="S461" s="55"/>
    </row>
    <row r="462" spans="4:19" ht="13.5">
      <c r="D462" s="26"/>
      <c r="E462" s="41"/>
      <c r="F462" s="68"/>
      <c r="G462" s="41"/>
      <c r="M462" s="3"/>
      <c r="P462" s="16"/>
      <c r="Q462" s="26"/>
      <c r="R462" s="14"/>
      <c r="S462" s="55"/>
    </row>
    <row r="463" spans="4:19" ht="13.5">
      <c r="D463" s="26"/>
      <c r="E463" s="41"/>
      <c r="F463" s="68"/>
      <c r="G463" s="41"/>
      <c r="M463" s="3"/>
      <c r="P463" s="16"/>
      <c r="Q463" s="26"/>
      <c r="R463" s="14"/>
      <c r="S463" s="55"/>
    </row>
    <row r="464" spans="4:19" ht="13.5">
      <c r="D464" s="26"/>
      <c r="E464" s="41"/>
      <c r="F464" s="68"/>
      <c r="G464" s="41"/>
      <c r="M464" s="3"/>
      <c r="P464" s="16"/>
      <c r="Q464" s="26"/>
      <c r="R464" s="14"/>
      <c r="S464" s="55"/>
    </row>
    <row r="465" spans="4:19" ht="13.5">
      <c r="D465" s="26"/>
      <c r="E465" s="41"/>
      <c r="F465" s="68"/>
      <c r="G465" s="41"/>
      <c r="M465" s="3"/>
      <c r="P465" s="16"/>
      <c r="Q465" s="26"/>
      <c r="R465" s="14"/>
      <c r="S465" s="55"/>
    </row>
    <row r="466" spans="4:19" ht="13.5">
      <c r="D466" s="26"/>
      <c r="E466" s="41"/>
      <c r="F466" s="68"/>
      <c r="G466" s="41"/>
      <c r="M466" s="3"/>
      <c r="P466" s="16"/>
      <c r="Q466" s="26"/>
      <c r="R466" s="14"/>
      <c r="S466" s="55"/>
    </row>
    <row r="467" spans="4:19" ht="13.5">
      <c r="D467" s="26"/>
      <c r="E467" s="41"/>
      <c r="F467" s="68"/>
      <c r="G467" s="41"/>
      <c r="M467" s="3"/>
      <c r="P467" s="16"/>
      <c r="Q467" s="26"/>
      <c r="R467" s="14"/>
      <c r="S467" s="55"/>
    </row>
    <row r="468" spans="4:19" ht="13.5">
      <c r="D468" s="26"/>
      <c r="E468" s="41"/>
      <c r="F468" s="68"/>
      <c r="G468" s="41"/>
      <c r="M468" s="3"/>
      <c r="P468" s="16"/>
      <c r="Q468" s="26"/>
      <c r="R468" s="14"/>
      <c r="S468" s="55"/>
    </row>
    <row r="469" spans="4:19" ht="13.5">
      <c r="D469" s="26"/>
      <c r="E469" s="41"/>
      <c r="F469" s="68"/>
      <c r="G469" s="41"/>
      <c r="M469" s="3"/>
      <c r="P469" s="16"/>
      <c r="Q469" s="26"/>
      <c r="R469" s="14"/>
      <c r="S469" s="55"/>
    </row>
    <row r="470" spans="4:19" ht="13.5">
      <c r="D470" s="26"/>
      <c r="E470" s="41"/>
      <c r="F470" s="68"/>
      <c r="G470" s="41"/>
      <c r="M470" s="3"/>
      <c r="P470" s="16"/>
      <c r="Q470" s="26"/>
      <c r="R470" s="16"/>
      <c r="S470" s="55"/>
    </row>
    <row r="471" spans="4:19" ht="13.5">
      <c r="D471" s="26"/>
      <c r="E471" s="41"/>
      <c r="F471" s="41"/>
      <c r="G471" s="41"/>
      <c r="M471" s="3"/>
      <c r="P471" s="16"/>
      <c r="Q471" s="26"/>
      <c r="R471" s="16"/>
      <c r="S471" s="55"/>
    </row>
    <row r="472" spans="4:19" ht="13.5">
      <c r="D472" s="26"/>
      <c r="E472" s="41"/>
      <c r="F472" s="41"/>
      <c r="G472" s="41"/>
      <c r="M472" s="3"/>
      <c r="P472" s="16"/>
      <c r="Q472" s="26"/>
      <c r="R472" s="16"/>
      <c r="S472" s="55"/>
    </row>
    <row r="473" spans="4:19" ht="13.5">
      <c r="D473" s="26"/>
      <c r="E473" s="41"/>
      <c r="F473" s="41"/>
      <c r="G473" s="41"/>
      <c r="M473" s="3"/>
      <c r="P473" s="16"/>
      <c r="Q473" s="26"/>
      <c r="R473" s="16"/>
      <c r="S473" s="55"/>
    </row>
    <row r="474" spans="4:19" ht="13.5">
      <c r="D474" s="26"/>
      <c r="E474" s="41"/>
      <c r="F474" s="41"/>
      <c r="G474" s="41"/>
      <c r="M474" s="3"/>
      <c r="P474" s="16"/>
      <c r="Q474" s="26"/>
      <c r="R474" s="16"/>
      <c r="S474" s="55"/>
    </row>
    <row r="475" spans="4:19" ht="13.5">
      <c r="D475" s="26"/>
      <c r="E475" s="41"/>
      <c r="F475" s="41"/>
      <c r="G475" s="41"/>
      <c r="M475" s="3"/>
      <c r="P475" s="16"/>
      <c r="Q475" s="26"/>
      <c r="R475" s="16"/>
      <c r="S475" s="55"/>
    </row>
    <row r="476" spans="4:19" ht="13.5">
      <c r="D476" s="26"/>
      <c r="E476" s="41"/>
      <c r="F476" s="41"/>
      <c r="G476" s="41"/>
      <c r="M476" s="3"/>
      <c r="P476" s="16"/>
      <c r="Q476" s="26"/>
      <c r="R476" s="16"/>
      <c r="S476" s="55"/>
    </row>
    <row r="477" spans="4:19" ht="13.5">
      <c r="D477" s="26"/>
      <c r="E477" s="41"/>
      <c r="F477" s="41"/>
      <c r="G477" s="41"/>
      <c r="M477" s="3"/>
      <c r="P477" s="16"/>
      <c r="Q477" s="26"/>
      <c r="R477" s="16"/>
      <c r="S477" s="55"/>
    </row>
    <row r="478" spans="4:19" ht="13.5">
      <c r="D478" s="26"/>
      <c r="E478" s="41"/>
      <c r="F478" s="41"/>
      <c r="G478" s="41"/>
      <c r="M478" s="3"/>
      <c r="P478" s="16"/>
      <c r="Q478" s="26"/>
      <c r="R478" s="16"/>
      <c r="S478" s="55"/>
    </row>
    <row r="479" spans="4:19" ht="13.5">
      <c r="D479" s="26"/>
      <c r="E479" s="41"/>
      <c r="F479" s="41"/>
      <c r="G479" s="41"/>
      <c r="M479" s="3"/>
      <c r="P479" s="16"/>
      <c r="Q479" s="26"/>
      <c r="R479" s="16"/>
      <c r="S479" s="55"/>
    </row>
    <row r="480" spans="4:19" ht="13.5">
      <c r="D480" s="26"/>
      <c r="E480" s="41"/>
      <c r="F480" s="41"/>
      <c r="G480" s="41"/>
      <c r="M480" s="3"/>
      <c r="P480" s="16"/>
      <c r="Q480" s="26"/>
      <c r="R480" s="16"/>
      <c r="S480" s="55"/>
    </row>
    <row r="481" spans="4:19" ht="13.5">
      <c r="D481" s="26"/>
      <c r="E481" s="41"/>
      <c r="F481" s="41"/>
      <c r="G481" s="41"/>
      <c r="M481" s="3"/>
      <c r="P481" s="16"/>
      <c r="Q481" s="26"/>
      <c r="R481" s="16"/>
      <c r="S481" s="55"/>
    </row>
    <row r="482" spans="4:19" ht="13.5">
      <c r="D482" s="26"/>
      <c r="E482" s="41"/>
      <c r="F482" s="41"/>
      <c r="G482" s="41"/>
      <c r="M482" s="3"/>
      <c r="P482" s="16"/>
      <c r="Q482" s="26"/>
      <c r="R482" s="16"/>
      <c r="S482" s="55"/>
    </row>
    <row r="483" spans="4:19" ht="13.5">
      <c r="D483" s="26"/>
      <c r="E483" s="41"/>
      <c r="F483" s="41"/>
      <c r="G483" s="41"/>
      <c r="M483" s="3"/>
      <c r="P483" s="16"/>
      <c r="Q483" s="26"/>
      <c r="R483" s="16"/>
      <c r="S483" s="55"/>
    </row>
    <row r="484" spans="4:19" ht="13.5">
      <c r="D484" s="26"/>
      <c r="E484" s="41"/>
      <c r="F484" s="41"/>
      <c r="G484" s="41"/>
      <c r="M484" s="3"/>
      <c r="P484" s="16"/>
      <c r="Q484" s="26"/>
      <c r="R484" s="16"/>
      <c r="S484" s="55"/>
    </row>
    <row r="485" spans="4:19" ht="13.5">
      <c r="D485" s="26"/>
      <c r="E485" s="41"/>
      <c r="F485" s="41"/>
      <c r="G485" s="41"/>
      <c r="M485" s="3"/>
      <c r="P485" s="16"/>
      <c r="Q485" s="26"/>
      <c r="R485" s="16"/>
      <c r="S485" s="55"/>
    </row>
    <row r="486" spans="4:19" ht="13.5">
      <c r="D486" s="26"/>
      <c r="E486" s="41"/>
      <c r="F486" s="41"/>
      <c r="G486" s="41"/>
      <c r="M486" s="3"/>
      <c r="P486" s="16"/>
      <c r="Q486" s="26"/>
      <c r="R486" s="16"/>
      <c r="S486" s="55"/>
    </row>
    <row r="487" spans="4:19" ht="13.5">
      <c r="D487" s="26"/>
      <c r="E487" s="41"/>
      <c r="F487" s="41"/>
      <c r="G487" s="41"/>
      <c r="M487" s="3"/>
      <c r="P487" s="16"/>
      <c r="Q487" s="26"/>
      <c r="R487" s="16"/>
      <c r="S487" s="55"/>
    </row>
    <row r="488" spans="4:19" ht="13.5">
      <c r="D488" s="26"/>
      <c r="E488" s="41"/>
      <c r="F488" s="41"/>
      <c r="G488" s="41"/>
      <c r="M488" s="3"/>
      <c r="P488" s="16"/>
      <c r="Q488" s="26"/>
      <c r="R488" s="16"/>
      <c r="S488" s="55"/>
    </row>
  </sheetData>
  <mergeCells count="5">
    <mergeCell ref="N4:O4"/>
    <mergeCell ref="N5:O5"/>
    <mergeCell ref="N6:O6"/>
    <mergeCell ref="P12:P13"/>
    <mergeCell ref="Y34:Z34"/>
  </mergeCells>
  <phoneticPr fontId="3"/>
  <pageMargins left="0.75" right="0.75" top="1" bottom="1" header="0.51200000000000001" footer="0.51200000000000001"/>
  <pageSetup paperSize="9" scale="60" orientation="portrait" horizontalDpi="4294967293" verticalDpi="0" r:id="rId1"/>
  <headerFooter alignWithMargins="0">
    <oddHeader>&amp;A</oddHeader>
    <oddFooter>- &amp;P -</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664B3-A36F-4F68-B113-9D7E1882845C}">
  <dimension ref="A1:AG488"/>
  <sheetViews>
    <sheetView topLeftCell="D1" workbookViewId="0">
      <selection activeCell="W29" sqref="W29"/>
    </sheetView>
  </sheetViews>
  <sheetFormatPr defaultRowHeight="11.25"/>
  <cols>
    <col min="1" max="1" width="6.875" style="2" customWidth="1"/>
    <col min="2" max="2" width="6.375" style="2" customWidth="1"/>
    <col min="3" max="3" width="3.5" style="2" customWidth="1"/>
    <col min="4" max="4" width="7.5" style="2" customWidth="1"/>
    <col min="5" max="8" width="6.25" style="2" customWidth="1"/>
    <col min="9" max="10" width="6.25" style="3" customWidth="1"/>
    <col min="11" max="11" width="3" style="3" customWidth="1"/>
    <col min="12" max="13" width="6.25" style="4" customWidth="1"/>
    <col min="14" max="15" width="9" style="2"/>
    <col min="16" max="16" width="8.375" style="2" customWidth="1"/>
    <col min="17" max="20" width="6" style="2" customWidth="1"/>
    <col min="21" max="32" width="9.125" style="2" customWidth="1"/>
    <col min="33" max="258" width="9" style="2"/>
    <col min="259" max="259" width="6.875" style="2" customWidth="1"/>
    <col min="260" max="260" width="6.375" style="2" customWidth="1"/>
    <col min="261" max="261" width="3.5" style="2" customWidth="1"/>
    <col min="262" max="262" width="7.5" style="2" customWidth="1"/>
    <col min="263" max="266" width="6.25" style="2" customWidth="1"/>
    <col min="267" max="267" width="3" style="2" customWidth="1"/>
    <col min="268" max="269" width="6.25" style="2" customWidth="1"/>
    <col min="270" max="271" width="9" style="2"/>
    <col min="272" max="276" width="6" style="2" customWidth="1"/>
    <col min="277" max="288" width="5.25" style="2" customWidth="1"/>
    <col min="289" max="514" width="9" style="2"/>
    <col min="515" max="515" width="6.875" style="2" customWidth="1"/>
    <col min="516" max="516" width="6.375" style="2" customWidth="1"/>
    <col min="517" max="517" width="3.5" style="2" customWidth="1"/>
    <col min="518" max="518" width="7.5" style="2" customWidth="1"/>
    <col min="519" max="522" width="6.25" style="2" customWidth="1"/>
    <col min="523" max="523" width="3" style="2" customWidth="1"/>
    <col min="524" max="525" width="6.25" style="2" customWidth="1"/>
    <col min="526" max="527" width="9" style="2"/>
    <col min="528" max="532" width="6" style="2" customWidth="1"/>
    <col min="533" max="544" width="5.25" style="2" customWidth="1"/>
    <col min="545" max="770" width="9" style="2"/>
    <col min="771" max="771" width="6.875" style="2" customWidth="1"/>
    <col min="772" max="772" width="6.375" style="2" customWidth="1"/>
    <col min="773" max="773" width="3.5" style="2" customWidth="1"/>
    <col min="774" max="774" width="7.5" style="2" customWidth="1"/>
    <col min="775" max="778" width="6.25" style="2" customWidth="1"/>
    <col min="779" max="779" width="3" style="2" customWidth="1"/>
    <col min="780" max="781" width="6.25" style="2" customWidth="1"/>
    <col min="782" max="783" width="9" style="2"/>
    <col min="784" max="788" width="6" style="2" customWidth="1"/>
    <col min="789" max="800" width="5.25" style="2" customWidth="1"/>
    <col min="801" max="1026" width="9" style="2"/>
    <col min="1027" max="1027" width="6.875" style="2" customWidth="1"/>
    <col min="1028" max="1028" width="6.375" style="2" customWidth="1"/>
    <col min="1029" max="1029" width="3.5" style="2" customWidth="1"/>
    <col min="1030" max="1030" width="7.5" style="2" customWidth="1"/>
    <col min="1031" max="1034" width="6.25" style="2" customWidth="1"/>
    <col min="1035" max="1035" width="3" style="2" customWidth="1"/>
    <col min="1036" max="1037" width="6.25" style="2" customWidth="1"/>
    <col min="1038" max="1039" width="9" style="2"/>
    <col min="1040" max="1044" width="6" style="2" customWidth="1"/>
    <col min="1045" max="1056" width="5.25" style="2" customWidth="1"/>
    <col min="1057" max="1282" width="9" style="2"/>
    <col min="1283" max="1283" width="6.875" style="2" customWidth="1"/>
    <col min="1284" max="1284" width="6.375" style="2" customWidth="1"/>
    <col min="1285" max="1285" width="3.5" style="2" customWidth="1"/>
    <col min="1286" max="1286" width="7.5" style="2" customWidth="1"/>
    <col min="1287" max="1290" width="6.25" style="2" customWidth="1"/>
    <col min="1291" max="1291" width="3" style="2" customWidth="1"/>
    <col min="1292" max="1293" width="6.25" style="2" customWidth="1"/>
    <col min="1294" max="1295" width="9" style="2"/>
    <col min="1296" max="1300" width="6" style="2" customWidth="1"/>
    <col min="1301" max="1312" width="5.25" style="2" customWidth="1"/>
    <col min="1313" max="1538" width="9" style="2"/>
    <col min="1539" max="1539" width="6.875" style="2" customWidth="1"/>
    <col min="1540" max="1540" width="6.375" style="2" customWidth="1"/>
    <col min="1541" max="1541" width="3.5" style="2" customWidth="1"/>
    <col min="1542" max="1542" width="7.5" style="2" customWidth="1"/>
    <col min="1543" max="1546" width="6.25" style="2" customWidth="1"/>
    <col min="1547" max="1547" width="3" style="2" customWidth="1"/>
    <col min="1548" max="1549" width="6.25" style="2" customWidth="1"/>
    <col min="1550" max="1551" width="9" style="2"/>
    <col min="1552" max="1556" width="6" style="2" customWidth="1"/>
    <col min="1557" max="1568" width="5.25" style="2" customWidth="1"/>
    <col min="1569" max="1794" width="9" style="2"/>
    <col min="1795" max="1795" width="6.875" style="2" customWidth="1"/>
    <col min="1796" max="1796" width="6.375" style="2" customWidth="1"/>
    <col min="1797" max="1797" width="3.5" style="2" customWidth="1"/>
    <col min="1798" max="1798" width="7.5" style="2" customWidth="1"/>
    <col min="1799" max="1802" width="6.25" style="2" customWidth="1"/>
    <col min="1803" max="1803" width="3" style="2" customWidth="1"/>
    <col min="1804" max="1805" width="6.25" style="2" customWidth="1"/>
    <col min="1806" max="1807" width="9" style="2"/>
    <col min="1808" max="1812" width="6" style="2" customWidth="1"/>
    <col min="1813" max="1824" width="5.25" style="2" customWidth="1"/>
    <col min="1825" max="2050" width="9" style="2"/>
    <col min="2051" max="2051" width="6.875" style="2" customWidth="1"/>
    <col min="2052" max="2052" width="6.375" style="2" customWidth="1"/>
    <col min="2053" max="2053" width="3.5" style="2" customWidth="1"/>
    <col min="2054" max="2054" width="7.5" style="2" customWidth="1"/>
    <col min="2055" max="2058" width="6.25" style="2" customWidth="1"/>
    <col min="2059" max="2059" width="3" style="2" customWidth="1"/>
    <col min="2060" max="2061" width="6.25" style="2" customWidth="1"/>
    <col min="2062" max="2063" width="9" style="2"/>
    <col min="2064" max="2068" width="6" style="2" customWidth="1"/>
    <col min="2069" max="2080" width="5.25" style="2" customWidth="1"/>
    <col min="2081" max="2306" width="9" style="2"/>
    <col min="2307" max="2307" width="6.875" style="2" customWidth="1"/>
    <col min="2308" max="2308" width="6.375" style="2" customWidth="1"/>
    <col min="2309" max="2309" width="3.5" style="2" customWidth="1"/>
    <col min="2310" max="2310" width="7.5" style="2" customWidth="1"/>
    <col min="2311" max="2314" width="6.25" style="2" customWidth="1"/>
    <col min="2315" max="2315" width="3" style="2" customWidth="1"/>
    <col min="2316" max="2317" width="6.25" style="2" customWidth="1"/>
    <col min="2318" max="2319" width="9" style="2"/>
    <col min="2320" max="2324" width="6" style="2" customWidth="1"/>
    <col min="2325" max="2336" width="5.25" style="2" customWidth="1"/>
    <col min="2337" max="2562" width="9" style="2"/>
    <col min="2563" max="2563" width="6.875" style="2" customWidth="1"/>
    <col min="2564" max="2564" width="6.375" style="2" customWidth="1"/>
    <col min="2565" max="2565" width="3.5" style="2" customWidth="1"/>
    <col min="2566" max="2566" width="7.5" style="2" customWidth="1"/>
    <col min="2567" max="2570" width="6.25" style="2" customWidth="1"/>
    <col min="2571" max="2571" width="3" style="2" customWidth="1"/>
    <col min="2572" max="2573" width="6.25" style="2" customWidth="1"/>
    <col min="2574" max="2575" width="9" style="2"/>
    <col min="2576" max="2580" width="6" style="2" customWidth="1"/>
    <col min="2581" max="2592" width="5.25" style="2" customWidth="1"/>
    <col min="2593" max="2818" width="9" style="2"/>
    <col min="2819" max="2819" width="6.875" style="2" customWidth="1"/>
    <col min="2820" max="2820" width="6.375" style="2" customWidth="1"/>
    <col min="2821" max="2821" width="3.5" style="2" customWidth="1"/>
    <col min="2822" max="2822" width="7.5" style="2" customWidth="1"/>
    <col min="2823" max="2826" width="6.25" style="2" customWidth="1"/>
    <col min="2827" max="2827" width="3" style="2" customWidth="1"/>
    <col min="2828" max="2829" width="6.25" style="2" customWidth="1"/>
    <col min="2830" max="2831" width="9" style="2"/>
    <col min="2832" max="2836" width="6" style="2" customWidth="1"/>
    <col min="2837" max="2848" width="5.25" style="2" customWidth="1"/>
    <col min="2849" max="3074" width="9" style="2"/>
    <col min="3075" max="3075" width="6.875" style="2" customWidth="1"/>
    <col min="3076" max="3076" width="6.375" style="2" customWidth="1"/>
    <col min="3077" max="3077" width="3.5" style="2" customWidth="1"/>
    <col min="3078" max="3078" width="7.5" style="2" customWidth="1"/>
    <col min="3079" max="3082" width="6.25" style="2" customWidth="1"/>
    <col min="3083" max="3083" width="3" style="2" customWidth="1"/>
    <col min="3084" max="3085" width="6.25" style="2" customWidth="1"/>
    <col min="3086" max="3087" width="9" style="2"/>
    <col min="3088" max="3092" width="6" style="2" customWidth="1"/>
    <col min="3093" max="3104" width="5.25" style="2" customWidth="1"/>
    <col min="3105" max="3330" width="9" style="2"/>
    <col min="3331" max="3331" width="6.875" style="2" customWidth="1"/>
    <col min="3332" max="3332" width="6.375" style="2" customWidth="1"/>
    <col min="3333" max="3333" width="3.5" style="2" customWidth="1"/>
    <col min="3334" max="3334" width="7.5" style="2" customWidth="1"/>
    <col min="3335" max="3338" width="6.25" style="2" customWidth="1"/>
    <col min="3339" max="3339" width="3" style="2" customWidth="1"/>
    <col min="3340" max="3341" width="6.25" style="2" customWidth="1"/>
    <col min="3342" max="3343" width="9" style="2"/>
    <col min="3344" max="3348" width="6" style="2" customWidth="1"/>
    <col min="3349" max="3360" width="5.25" style="2" customWidth="1"/>
    <col min="3361" max="3586" width="9" style="2"/>
    <col min="3587" max="3587" width="6.875" style="2" customWidth="1"/>
    <col min="3588" max="3588" width="6.375" style="2" customWidth="1"/>
    <col min="3589" max="3589" width="3.5" style="2" customWidth="1"/>
    <col min="3590" max="3590" width="7.5" style="2" customWidth="1"/>
    <col min="3591" max="3594" width="6.25" style="2" customWidth="1"/>
    <col min="3595" max="3595" width="3" style="2" customWidth="1"/>
    <col min="3596" max="3597" width="6.25" style="2" customWidth="1"/>
    <col min="3598" max="3599" width="9" style="2"/>
    <col min="3600" max="3604" width="6" style="2" customWidth="1"/>
    <col min="3605" max="3616" width="5.25" style="2" customWidth="1"/>
    <col min="3617" max="3842" width="9" style="2"/>
    <col min="3843" max="3843" width="6.875" style="2" customWidth="1"/>
    <col min="3844" max="3844" width="6.375" style="2" customWidth="1"/>
    <col min="3845" max="3845" width="3.5" style="2" customWidth="1"/>
    <col min="3846" max="3846" width="7.5" style="2" customWidth="1"/>
    <col min="3847" max="3850" width="6.25" style="2" customWidth="1"/>
    <col min="3851" max="3851" width="3" style="2" customWidth="1"/>
    <col min="3852" max="3853" width="6.25" style="2" customWidth="1"/>
    <col min="3854" max="3855" width="9" style="2"/>
    <col min="3856" max="3860" width="6" style="2" customWidth="1"/>
    <col min="3861" max="3872" width="5.25" style="2" customWidth="1"/>
    <col min="3873" max="4098" width="9" style="2"/>
    <col min="4099" max="4099" width="6.875" style="2" customWidth="1"/>
    <col min="4100" max="4100" width="6.375" style="2" customWidth="1"/>
    <col min="4101" max="4101" width="3.5" style="2" customWidth="1"/>
    <col min="4102" max="4102" width="7.5" style="2" customWidth="1"/>
    <col min="4103" max="4106" width="6.25" style="2" customWidth="1"/>
    <col min="4107" max="4107" width="3" style="2" customWidth="1"/>
    <col min="4108" max="4109" width="6.25" style="2" customWidth="1"/>
    <col min="4110" max="4111" width="9" style="2"/>
    <col min="4112" max="4116" width="6" style="2" customWidth="1"/>
    <col min="4117" max="4128" width="5.25" style="2" customWidth="1"/>
    <col min="4129" max="4354" width="9" style="2"/>
    <col min="4355" max="4355" width="6.875" style="2" customWidth="1"/>
    <col min="4356" max="4356" width="6.375" style="2" customWidth="1"/>
    <col min="4357" max="4357" width="3.5" style="2" customWidth="1"/>
    <col min="4358" max="4358" width="7.5" style="2" customWidth="1"/>
    <col min="4359" max="4362" width="6.25" style="2" customWidth="1"/>
    <col min="4363" max="4363" width="3" style="2" customWidth="1"/>
    <col min="4364" max="4365" width="6.25" style="2" customWidth="1"/>
    <col min="4366" max="4367" width="9" style="2"/>
    <col min="4368" max="4372" width="6" style="2" customWidth="1"/>
    <col min="4373" max="4384" width="5.25" style="2" customWidth="1"/>
    <col min="4385" max="4610" width="9" style="2"/>
    <col min="4611" max="4611" width="6.875" style="2" customWidth="1"/>
    <col min="4612" max="4612" width="6.375" style="2" customWidth="1"/>
    <col min="4613" max="4613" width="3.5" style="2" customWidth="1"/>
    <col min="4614" max="4614" width="7.5" style="2" customWidth="1"/>
    <col min="4615" max="4618" width="6.25" style="2" customWidth="1"/>
    <col min="4619" max="4619" width="3" style="2" customWidth="1"/>
    <col min="4620" max="4621" width="6.25" style="2" customWidth="1"/>
    <col min="4622" max="4623" width="9" style="2"/>
    <col min="4624" max="4628" width="6" style="2" customWidth="1"/>
    <col min="4629" max="4640" width="5.25" style="2" customWidth="1"/>
    <col min="4641" max="4866" width="9" style="2"/>
    <col min="4867" max="4867" width="6.875" style="2" customWidth="1"/>
    <col min="4868" max="4868" width="6.375" style="2" customWidth="1"/>
    <col min="4869" max="4869" width="3.5" style="2" customWidth="1"/>
    <col min="4870" max="4870" width="7.5" style="2" customWidth="1"/>
    <col min="4871" max="4874" width="6.25" style="2" customWidth="1"/>
    <col min="4875" max="4875" width="3" style="2" customWidth="1"/>
    <col min="4876" max="4877" width="6.25" style="2" customWidth="1"/>
    <col min="4878" max="4879" width="9" style="2"/>
    <col min="4880" max="4884" width="6" style="2" customWidth="1"/>
    <col min="4885" max="4896" width="5.25" style="2" customWidth="1"/>
    <col min="4897" max="5122" width="9" style="2"/>
    <col min="5123" max="5123" width="6.875" style="2" customWidth="1"/>
    <col min="5124" max="5124" width="6.375" style="2" customWidth="1"/>
    <col min="5125" max="5125" width="3.5" style="2" customWidth="1"/>
    <col min="5126" max="5126" width="7.5" style="2" customWidth="1"/>
    <col min="5127" max="5130" width="6.25" style="2" customWidth="1"/>
    <col min="5131" max="5131" width="3" style="2" customWidth="1"/>
    <col min="5132" max="5133" width="6.25" style="2" customWidth="1"/>
    <col min="5134" max="5135" width="9" style="2"/>
    <col min="5136" max="5140" width="6" style="2" customWidth="1"/>
    <col min="5141" max="5152" width="5.25" style="2" customWidth="1"/>
    <col min="5153" max="5378" width="9" style="2"/>
    <col min="5379" max="5379" width="6.875" style="2" customWidth="1"/>
    <col min="5380" max="5380" width="6.375" style="2" customWidth="1"/>
    <col min="5381" max="5381" width="3.5" style="2" customWidth="1"/>
    <col min="5382" max="5382" width="7.5" style="2" customWidth="1"/>
    <col min="5383" max="5386" width="6.25" style="2" customWidth="1"/>
    <col min="5387" max="5387" width="3" style="2" customWidth="1"/>
    <col min="5388" max="5389" width="6.25" style="2" customWidth="1"/>
    <col min="5390" max="5391" width="9" style="2"/>
    <col min="5392" max="5396" width="6" style="2" customWidth="1"/>
    <col min="5397" max="5408" width="5.25" style="2" customWidth="1"/>
    <col min="5409" max="5634" width="9" style="2"/>
    <col min="5635" max="5635" width="6.875" style="2" customWidth="1"/>
    <col min="5636" max="5636" width="6.375" style="2" customWidth="1"/>
    <col min="5637" max="5637" width="3.5" style="2" customWidth="1"/>
    <col min="5638" max="5638" width="7.5" style="2" customWidth="1"/>
    <col min="5639" max="5642" width="6.25" style="2" customWidth="1"/>
    <col min="5643" max="5643" width="3" style="2" customWidth="1"/>
    <col min="5644" max="5645" width="6.25" style="2" customWidth="1"/>
    <col min="5646" max="5647" width="9" style="2"/>
    <col min="5648" max="5652" width="6" style="2" customWidth="1"/>
    <col min="5653" max="5664" width="5.25" style="2" customWidth="1"/>
    <col min="5665" max="5890" width="9" style="2"/>
    <col min="5891" max="5891" width="6.875" style="2" customWidth="1"/>
    <col min="5892" max="5892" width="6.375" style="2" customWidth="1"/>
    <col min="5893" max="5893" width="3.5" style="2" customWidth="1"/>
    <col min="5894" max="5894" width="7.5" style="2" customWidth="1"/>
    <col min="5895" max="5898" width="6.25" style="2" customWidth="1"/>
    <col min="5899" max="5899" width="3" style="2" customWidth="1"/>
    <col min="5900" max="5901" width="6.25" style="2" customWidth="1"/>
    <col min="5902" max="5903" width="9" style="2"/>
    <col min="5904" max="5908" width="6" style="2" customWidth="1"/>
    <col min="5909" max="5920" width="5.25" style="2" customWidth="1"/>
    <col min="5921" max="6146" width="9" style="2"/>
    <col min="6147" max="6147" width="6.875" style="2" customWidth="1"/>
    <col min="6148" max="6148" width="6.375" style="2" customWidth="1"/>
    <col min="6149" max="6149" width="3.5" style="2" customWidth="1"/>
    <col min="6150" max="6150" width="7.5" style="2" customWidth="1"/>
    <col min="6151" max="6154" width="6.25" style="2" customWidth="1"/>
    <col min="6155" max="6155" width="3" style="2" customWidth="1"/>
    <col min="6156" max="6157" width="6.25" style="2" customWidth="1"/>
    <col min="6158" max="6159" width="9" style="2"/>
    <col min="6160" max="6164" width="6" style="2" customWidth="1"/>
    <col min="6165" max="6176" width="5.25" style="2" customWidth="1"/>
    <col min="6177" max="6402" width="9" style="2"/>
    <col min="6403" max="6403" width="6.875" style="2" customWidth="1"/>
    <col min="6404" max="6404" width="6.375" style="2" customWidth="1"/>
    <col min="6405" max="6405" width="3.5" style="2" customWidth="1"/>
    <col min="6406" max="6406" width="7.5" style="2" customWidth="1"/>
    <col min="6407" max="6410" width="6.25" style="2" customWidth="1"/>
    <col min="6411" max="6411" width="3" style="2" customWidth="1"/>
    <col min="6412" max="6413" width="6.25" style="2" customWidth="1"/>
    <col min="6414" max="6415" width="9" style="2"/>
    <col min="6416" max="6420" width="6" style="2" customWidth="1"/>
    <col min="6421" max="6432" width="5.25" style="2" customWidth="1"/>
    <col min="6433" max="6658" width="9" style="2"/>
    <col min="6659" max="6659" width="6.875" style="2" customWidth="1"/>
    <col min="6660" max="6660" width="6.375" style="2" customWidth="1"/>
    <col min="6661" max="6661" width="3.5" style="2" customWidth="1"/>
    <col min="6662" max="6662" width="7.5" style="2" customWidth="1"/>
    <col min="6663" max="6666" width="6.25" style="2" customWidth="1"/>
    <col min="6667" max="6667" width="3" style="2" customWidth="1"/>
    <col min="6668" max="6669" width="6.25" style="2" customWidth="1"/>
    <col min="6670" max="6671" width="9" style="2"/>
    <col min="6672" max="6676" width="6" style="2" customWidth="1"/>
    <col min="6677" max="6688" width="5.25" style="2" customWidth="1"/>
    <col min="6689" max="6914" width="9" style="2"/>
    <col min="6915" max="6915" width="6.875" style="2" customWidth="1"/>
    <col min="6916" max="6916" width="6.375" style="2" customWidth="1"/>
    <col min="6917" max="6917" width="3.5" style="2" customWidth="1"/>
    <col min="6918" max="6918" width="7.5" style="2" customWidth="1"/>
    <col min="6919" max="6922" width="6.25" style="2" customWidth="1"/>
    <col min="6923" max="6923" width="3" style="2" customWidth="1"/>
    <col min="6924" max="6925" width="6.25" style="2" customWidth="1"/>
    <col min="6926" max="6927" width="9" style="2"/>
    <col min="6928" max="6932" width="6" style="2" customWidth="1"/>
    <col min="6933" max="6944" width="5.25" style="2" customWidth="1"/>
    <col min="6945" max="7170" width="9" style="2"/>
    <col min="7171" max="7171" width="6.875" style="2" customWidth="1"/>
    <col min="7172" max="7172" width="6.375" style="2" customWidth="1"/>
    <col min="7173" max="7173" width="3.5" style="2" customWidth="1"/>
    <col min="7174" max="7174" width="7.5" style="2" customWidth="1"/>
    <col min="7175" max="7178" width="6.25" style="2" customWidth="1"/>
    <col min="7179" max="7179" width="3" style="2" customWidth="1"/>
    <col min="7180" max="7181" width="6.25" style="2" customWidth="1"/>
    <col min="7182" max="7183" width="9" style="2"/>
    <col min="7184" max="7188" width="6" style="2" customWidth="1"/>
    <col min="7189" max="7200" width="5.25" style="2" customWidth="1"/>
    <col min="7201" max="7426" width="9" style="2"/>
    <col min="7427" max="7427" width="6.875" style="2" customWidth="1"/>
    <col min="7428" max="7428" width="6.375" style="2" customWidth="1"/>
    <col min="7429" max="7429" width="3.5" style="2" customWidth="1"/>
    <col min="7430" max="7430" width="7.5" style="2" customWidth="1"/>
    <col min="7431" max="7434" width="6.25" style="2" customWidth="1"/>
    <col min="7435" max="7435" width="3" style="2" customWidth="1"/>
    <col min="7436" max="7437" width="6.25" style="2" customWidth="1"/>
    <col min="7438" max="7439" width="9" style="2"/>
    <col min="7440" max="7444" width="6" style="2" customWidth="1"/>
    <col min="7445" max="7456" width="5.25" style="2" customWidth="1"/>
    <col min="7457" max="7682" width="9" style="2"/>
    <col min="7683" max="7683" width="6.875" style="2" customWidth="1"/>
    <col min="7684" max="7684" width="6.375" style="2" customWidth="1"/>
    <col min="7685" max="7685" width="3.5" style="2" customWidth="1"/>
    <col min="7686" max="7686" width="7.5" style="2" customWidth="1"/>
    <col min="7687" max="7690" width="6.25" style="2" customWidth="1"/>
    <col min="7691" max="7691" width="3" style="2" customWidth="1"/>
    <col min="7692" max="7693" width="6.25" style="2" customWidth="1"/>
    <col min="7694" max="7695" width="9" style="2"/>
    <col min="7696" max="7700" width="6" style="2" customWidth="1"/>
    <col min="7701" max="7712" width="5.25" style="2" customWidth="1"/>
    <col min="7713" max="7938" width="9" style="2"/>
    <col min="7939" max="7939" width="6.875" style="2" customWidth="1"/>
    <col min="7940" max="7940" width="6.375" style="2" customWidth="1"/>
    <col min="7941" max="7941" width="3.5" style="2" customWidth="1"/>
    <col min="7942" max="7942" width="7.5" style="2" customWidth="1"/>
    <col min="7943" max="7946" width="6.25" style="2" customWidth="1"/>
    <col min="7947" max="7947" width="3" style="2" customWidth="1"/>
    <col min="7948" max="7949" width="6.25" style="2" customWidth="1"/>
    <col min="7950" max="7951" width="9" style="2"/>
    <col min="7952" max="7956" width="6" style="2" customWidth="1"/>
    <col min="7957" max="7968" width="5.25" style="2" customWidth="1"/>
    <col min="7969" max="8194" width="9" style="2"/>
    <col min="8195" max="8195" width="6.875" style="2" customWidth="1"/>
    <col min="8196" max="8196" width="6.375" style="2" customWidth="1"/>
    <col min="8197" max="8197" width="3.5" style="2" customWidth="1"/>
    <col min="8198" max="8198" width="7.5" style="2" customWidth="1"/>
    <col min="8199" max="8202" width="6.25" style="2" customWidth="1"/>
    <col min="8203" max="8203" width="3" style="2" customWidth="1"/>
    <col min="8204" max="8205" width="6.25" style="2" customWidth="1"/>
    <col min="8206" max="8207" width="9" style="2"/>
    <col min="8208" max="8212" width="6" style="2" customWidth="1"/>
    <col min="8213" max="8224" width="5.25" style="2" customWidth="1"/>
    <col min="8225" max="8450" width="9" style="2"/>
    <col min="8451" max="8451" width="6.875" style="2" customWidth="1"/>
    <col min="8452" max="8452" width="6.375" style="2" customWidth="1"/>
    <col min="8453" max="8453" width="3.5" style="2" customWidth="1"/>
    <col min="8454" max="8454" width="7.5" style="2" customWidth="1"/>
    <col min="8455" max="8458" width="6.25" style="2" customWidth="1"/>
    <col min="8459" max="8459" width="3" style="2" customWidth="1"/>
    <col min="8460" max="8461" width="6.25" style="2" customWidth="1"/>
    <col min="8462" max="8463" width="9" style="2"/>
    <col min="8464" max="8468" width="6" style="2" customWidth="1"/>
    <col min="8469" max="8480" width="5.25" style="2" customWidth="1"/>
    <col min="8481" max="8706" width="9" style="2"/>
    <col min="8707" max="8707" width="6.875" style="2" customWidth="1"/>
    <col min="8708" max="8708" width="6.375" style="2" customWidth="1"/>
    <col min="8709" max="8709" width="3.5" style="2" customWidth="1"/>
    <col min="8710" max="8710" width="7.5" style="2" customWidth="1"/>
    <col min="8711" max="8714" width="6.25" style="2" customWidth="1"/>
    <col min="8715" max="8715" width="3" style="2" customWidth="1"/>
    <col min="8716" max="8717" width="6.25" style="2" customWidth="1"/>
    <col min="8718" max="8719" width="9" style="2"/>
    <col min="8720" max="8724" width="6" style="2" customWidth="1"/>
    <col min="8725" max="8736" width="5.25" style="2" customWidth="1"/>
    <col min="8737" max="8962" width="9" style="2"/>
    <col min="8963" max="8963" width="6.875" style="2" customWidth="1"/>
    <col min="8964" max="8964" width="6.375" style="2" customWidth="1"/>
    <col min="8965" max="8965" width="3.5" style="2" customWidth="1"/>
    <col min="8966" max="8966" width="7.5" style="2" customWidth="1"/>
    <col min="8967" max="8970" width="6.25" style="2" customWidth="1"/>
    <col min="8971" max="8971" width="3" style="2" customWidth="1"/>
    <col min="8972" max="8973" width="6.25" style="2" customWidth="1"/>
    <col min="8974" max="8975" width="9" style="2"/>
    <col min="8976" max="8980" width="6" style="2" customWidth="1"/>
    <col min="8981" max="8992" width="5.25" style="2" customWidth="1"/>
    <col min="8993" max="9218" width="9" style="2"/>
    <col min="9219" max="9219" width="6.875" style="2" customWidth="1"/>
    <col min="9220" max="9220" width="6.375" style="2" customWidth="1"/>
    <col min="9221" max="9221" width="3.5" style="2" customWidth="1"/>
    <col min="9222" max="9222" width="7.5" style="2" customWidth="1"/>
    <col min="9223" max="9226" width="6.25" style="2" customWidth="1"/>
    <col min="9227" max="9227" width="3" style="2" customWidth="1"/>
    <col min="9228" max="9229" width="6.25" style="2" customWidth="1"/>
    <col min="9230" max="9231" width="9" style="2"/>
    <col min="9232" max="9236" width="6" style="2" customWidth="1"/>
    <col min="9237" max="9248" width="5.25" style="2" customWidth="1"/>
    <col min="9249" max="9474" width="9" style="2"/>
    <col min="9475" max="9475" width="6.875" style="2" customWidth="1"/>
    <col min="9476" max="9476" width="6.375" style="2" customWidth="1"/>
    <col min="9477" max="9477" width="3.5" style="2" customWidth="1"/>
    <col min="9478" max="9478" width="7.5" style="2" customWidth="1"/>
    <col min="9479" max="9482" width="6.25" style="2" customWidth="1"/>
    <col min="9483" max="9483" width="3" style="2" customWidth="1"/>
    <col min="9484" max="9485" width="6.25" style="2" customWidth="1"/>
    <col min="9486" max="9487" width="9" style="2"/>
    <col min="9488" max="9492" width="6" style="2" customWidth="1"/>
    <col min="9493" max="9504" width="5.25" style="2" customWidth="1"/>
    <col min="9505" max="9730" width="9" style="2"/>
    <col min="9731" max="9731" width="6.875" style="2" customWidth="1"/>
    <col min="9732" max="9732" width="6.375" style="2" customWidth="1"/>
    <col min="9733" max="9733" width="3.5" style="2" customWidth="1"/>
    <col min="9734" max="9734" width="7.5" style="2" customWidth="1"/>
    <col min="9735" max="9738" width="6.25" style="2" customWidth="1"/>
    <col min="9739" max="9739" width="3" style="2" customWidth="1"/>
    <col min="9740" max="9741" width="6.25" style="2" customWidth="1"/>
    <col min="9742" max="9743" width="9" style="2"/>
    <col min="9744" max="9748" width="6" style="2" customWidth="1"/>
    <col min="9749" max="9760" width="5.25" style="2" customWidth="1"/>
    <col min="9761" max="9986" width="9" style="2"/>
    <col min="9987" max="9987" width="6.875" style="2" customWidth="1"/>
    <col min="9988" max="9988" width="6.375" style="2" customWidth="1"/>
    <col min="9989" max="9989" width="3.5" style="2" customWidth="1"/>
    <col min="9990" max="9990" width="7.5" style="2" customWidth="1"/>
    <col min="9991" max="9994" width="6.25" style="2" customWidth="1"/>
    <col min="9995" max="9995" width="3" style="2" customWidth="1"/>
    <col min="9996" max="9997" width="6.25" style="2" customWidth="1"/>
    <col min="9998" max="9999" width="9" style="2"/>
    <col min="10000" max="10004" width="6" style="2" customWidth="1"/>
    <col min="10005" max="10016" width="5.25" style="2" customWidth="1"/>
    <col min="10017" max="10242" width="9" style="2"/>
    <col min="10243" max="10243" width="6.875" style="2" customWidth="1"/>
    <col min="10244" max="10244" width="6.375" style="2" customWidth="1"/>
    <col min="10245" max="10245" width="3.5" style="2" customWidth="1"/>
    <col min="10246" max="10246" width="7.5" style="2" customWidth="1"/>
    <col min="10247" max="10250" width="6.25" style="2" customWidth="1"/>
    <col min="10251" max="10251" width="3" style="2" customWidth="1"/>
    <col min="10252" max="10253" width="6.25" style="2" customWidth="1"/>
    <col min="10254" max="10255" width="9" style="2"/>
    <col min="10256" max="10260" width="6" style="2" customWidth="1"/>
    <col min="10261" max="10272" width="5.25" style="2" customWidth="1"/>
    <col min="10273" max="10498" width="9" style="2"/>
    <col min="10499" max="10499" width="6.875" style="2" customWidth="1"/>
    <col min="10500" max="10500" width="6.375" style="2" customWidth="1"/>
    <col min="10501" max="10501" width="3.5" style="2" customWidth="1"/>
    <col min="10502" max="10502" width="7.5" style="2" customWidth="1"/>
    <col min="10503" max="10506" width="6.25" style="2" customWidth="1"/>
    <col min="10507" max="10507" width="3" style="2" customWidth="1"/>
    <col min="10508" max="10509" width="6.25" style="2" customWidth="1"/>
    <col min="10510" max="10511" width="9" style="2"/>
    <col min="10512" max="10516" width="6" style="2" customWidth="1"/>
    <col min="10517" max="10528" width="5.25" style="2" customWidth="1"/>
    <col min="10529" max="10754" width="9" style="2"/>
    <col min="10755" max="10755" width="6.875" style="2" customWidth="1"/>
    <col min="10756" max="10756" width="6.375" style="2" customWidth="1"/>
    <col min="10757" max="10757" width="3.5" style="2" customWidth="1"/>
    <col min="10758" max="10758" width="7.5" style="2" customWidth="1"/>
    <col min="10759" max="10762" width="6.25" style="2" customWidth="1"/>
    <col min="10763" max="10763" width="3" style="2" customWidth="1"/>
    <col min="10764" max="10765" width="6.25" style="2" customWidth="1"/>
    <col min="10766" max="10767" width="9" style="2"/>
    <col min="10768" max="10772" width="6" style="2" customWidth="1"/>
    <col min="10773" max="10784" width="5.25" style="2" customWidth="1"/>
    <col min="10785" max="11010" width="9" style="2"/>
    <col min="11011" max="11011" width="6.875" style="2" customWidth="1"/>
    <col min="11012" max="11012" width="6.375" style="2" customWidth="1"/>
    <col min="11013" max="11013" width="3.5" style="2" customWidth="1"/>
    <col min="11014" max="11014" width="7.5" style="2" customWidth="1"/>
    <col min="11015" max="11018" width="6.25" style="2" customWidth="1"/>
    <col min="11019" max="11019" width="3" style="2" customWidth="1"/>
    <col min="11020" max="11021" width="6.25" style="2" customWidth="1"/>
    <col min="11022" max="11023" width="9" style="2"/>
    <col min="11024" max="11028" width="6" style="2" customWidth="1"/>
    <col min="11029" max="11040" width="5.25" style="2" customWidth="1"/>
    <col min="11041" max="11266" width="9" style="2"/>
    <col min="11267" max="11267" width="6.875" style="2" customWidth="1"/>
    <col min="11268" max="11268" width="6.375" style="2" customWidth="1"/>
    <col min="11269" max="11269" width="3.5" style="2" customWidth="1"/>
    <col min="11270" max="11270" width="7.5" style="2" customWidth="1"/>
    <col min="11271" max="11274" width="6.25" style="2" customWidth="1"/>
    <col min="11275" max="11275" width="3" style="2" customWidth="1"/>
    <col min="11276" max="11277" width="6.25" style="2" customWidth="1"/>
    <col min="11278" max="11279" width="9" style="2"/>
    <col min="11280" max="11284" width="6" style="2" customWidth="1"/>
    <col min="11285" max="11296" width="5.25" style="2" customWidth="1"/>
    <col min="11297" max="11522" width="9" style="2"/>
    <col min="11523" max="11523" width="6.875" style="2" customWidth="1"/>
    <col min="11524" max="11524" width="6.375" style="2" customWidth="1"/>
    <col min="11525" max="11525" width="3.5" style="2" customWidth="1"/>
    <col min="11526" max="11526" width="7.5" style="2" customWidth="1"/>
    <col min="11527" max="11530" width="6.25" style="2" customWidth="1"/>
    <col min="11531" max="11531" width="3" style="2" customWidth="1"/>
    <col min="11532" max="11533" width="6.25" style="2" customWidth="1"/>
    <col min="11534" max="11535" width="9" style="2"/>
    <col min="11536" max="11540" width="6" style="2" customWidth="1"/>
    <col min="11541" max="11552" width="5.25" style="2" customWidth="1"/>
    <col min="11553" max="11778" width="9" style="2"/>
    <col min="11779" max="11779" width="6.875" style="2" customWidth="1"/>
    <col min="11780" max="11780" width="6.375" style="2" customWidth="1"/>
    <col min="11781" max="11781" width="3.5" style="2" customWidth="1"/>
    <col min="11782" max="11782" width="7.5" style="2" customWidth="1"/>
    <col min="11783" max="11786" width="6.25" style="2" customWidth="1"/>
    <col min="11787" max="11787" width="3" style="2" customWidth="1"/>
    <col min="11788" max="11789" width="6.25" style="2" customWidth="1"/>
    <col min="11790" max="11791" width="9" style="2"/>
    <col min="11792" max="11796" width="6" style="2" customWidth="1"/>
    <col min="11797" max="11808" width="5.25" style="2" customWidth="1"/>
    <col min="11809" max="12034" width="9" style="2"/>
    <col min="12035" max="12035" width="6.875" style="2" customWidth="1"/>
    <col min="12036" max="12036" width="6.375" style="2" customWidth="1"/>
    <col min="12037" max="12037" width="3.5" style="2" customWidth="1"/>
    <col min="12038" max="12038" width="7.5" style="2" customWidth="1"/>
    <col min="12039" max="12042" width="6.25" style="2" customWidth="1"/>
    <col min="12043" max="12043" width="3" style="2" customWidth="1"/>
    <col min="12044" max="12045" width="6.25" style="2" customWidth="1"/>
    <col min="12046" max="12047" width="9" style="2"/>
    <col min="12048" max="12052" width="6" style="2" customWidth="1"/>
    <col min="12053" max="12064" width="5.25" style="2" customWidth="1"/>
    <col min="12065" max="12290" width="9" style="2"/>
    <col min="12291" max="12291" width="6.875" style="2" customWidth="1"/>
    <col min="12292" max="12292" width="6.375" style="2" customWidth="1"/>
    <col min="12293" max="12293" width="3.5" style="2" customWidth="1"/>
    <col min="12294" max="12294" width="7.5" style="2" customWidth="1"/>
    <col min="12295" max="12298" width="6.25" style="2" customWidth="1"/>
    <col min="12299" max="12299" width="3" style="2" customWidth="1"/>
    <col min="12300" max="12301" width="6.25" style="2" customWidth="1"/>
    <col min="12302" max="12303" width="9" style="2"/>
    <col min="12304" max="12308" width="6" style="2" customWidth="1"/>
    <col min="12309" max="12320" width="5.25" style="2" customWidth="1"/>
    <col min="12321" max="12546" width="9" style="2"/>
    <col min="12547" max="12547" width="6.875" style="2" customWidth="1"/>
    <col min="12548" max="12548" width="6.375" style="2" customWidth="1"/>
    <col min="12549" max="12549" width="3.5" style="2" customWidth="1"/>
    <col min="12550" max="12550" width="7.5" style="2" customWidth="1"/>
    <col min="12551" max="12554" width="6.25" style="2" customWidth="1"/>
    <col min="12555" max="12555" width="3" style="2" customWidth="1"/>
    <col min="12556" max="12557" width="6.25" style="2" customWidth="1"/>
    <col min="12558" max="12559" width="9" style="2"/>
    <col min="12560" max="12564" width="6" style="2" customWidth="1"/>
    <col min="12565" max="12576" width="5.25" style="2" customWidth="1"/>
    <col min="12577" max="12802" width="9" style="2"/>
    <col min="12803" max="12803" width="6.875" style="2" customWidth="1"/>
    <col min="12804" max="12804" width="6.375" style="2" customWidth="1"/>
    <col min="12805" max="12805" width="3.5" style="2" customWidth="1"/>
    <col min="12806" max="12806" width="7.5" style="2" customWidth="1"/>
    <col min="12807" max="12810" width="6.25" style="2" customWidth="1"/>
    <col min="12811" max="12811" width="3" style="2" customWidth="1"/>
    <col min="12812" max="12813" width="6.25" style="2" customWidth="1"/>
    <col min="12814" max="12815" width="9" style="2"/>
    <col min="12816" max="12820" width="6" style="2" customWidth="1"/>
    <col min="12821" max="12832" width="5.25" style="2" customWidth="1"/>
    <col min="12833" max="13058" width="9" style="2"/>
    <col min="13059" max="13059" width="6.875" style="2" customWidth="1"/>
    <col min="13060" max="13060" width="6.375" style="2" customWidth="1"/>
    <col min="13061" max="13061" width="3.5" style="2" customWidth="1"/>
    <col min="13062" max="13062" width="7.5" style="2" customWidth="1"/>
    <col min="13063" max="13066" width="6.25" style="2" customWidth="1"/>
    <col min="13067" max="13067" width="3" style="2" customWidth="1"/>
    <col min="13068" max="13069" width="6.25" style="2" customWidth="1"/>
    <col min="13070" max="13071" width="9" style="2"/>
    <col min="13072" max="13076" width="6" style="2" customWidth="1"/>
    <col min="13077" max="13088" width="5.25" style="2" customWidth="1"/>
    <col min="13089" max="13314" width="9" style="2"/>
    <col min="13315" max="13315" width="6.875" style="2" customWidth="1"/>
    <col min="13316" max="13316" width="6.375" style="2" customWidth="1"/>
    <col min="13317" max="13317" width="3.5" style="2" customWidth="1"/>
    <col min="13318" max="13318" width="7.5" style="2" customWidth="1"/>
    <col min="13319" max="13322" width="6.25" style="2" customWidth="1"/>
    <col min="13323" max="13323" width="3" style="2" customWidth="1"/>
    <col min="13324" max="13325" width="6.25" style="2" customWidth="1"/>
    <col min="13326" max="13327" width="9" style="2"/>
    <col min="13328" max="13332" width="6" style="2" customWidth="1"/>
    <col min="13333" max="13344" width="5.25" style="2" customWidth="1"/>
    <col min="13345" max="13570" width="9" style="2"/>
    <col min="13571" max="13571" width="6.875" style="2" customWidth="1"/>
    <col min="13572" max="13572" width="6.375" style="2" customWidth="1"/>
    <col min="13573" max="13573" width="3.5" style="2" customWidth="1"/>
    <col min="13574" max="13574" width="7.5" style="2" customWidth="1"/>
    <col min="13575" max="13578" width="6.25" style="2" customWidth="1"/>
    <col min="13579" max="13579" width="3" style="2" customWidth="1"/>
    <col min="13580" max="13581" width="6.25" style="2" customWidth="1"/>
    <col min="13582" max="13583" width="9" style="2"/>
    <col min="13584" max="13588" width="6" style="2" customWidth="1"/>
    <col min="13589" max="13600" width="5.25" style="2" customWidth="1"/>
    <col min="13601" max="13826" width="9" style="2"/>
    <col min="13827" max="13827" width="6.875" style="2" customWidth="1"/>
    <col min="13828" max="13828" width="6.375" style="2" customWidth="1"/>
    <col min="13829" max="13829" width="3.5" style="2" customWidth="1"/>
    <col min="13830" max="13830" width="7.5" style="2" customWidth="1"/>
    <col min="13831" max="13834" width="6.25" style="2" customWidth="1"/>
    <col min="13835" max="13835" width="3" style="2" customWidth="1"/>
    <col min="13836" max="13837" width="6.25" style="2" customWidth="1"/>
    <col min="13838" max="13839" width="9" style="2"/>
    <col min="13840" max="13844" width="6" style="2" customWidth="1"/>
    <col min="13845" max="13856" width="5.25" style="2" customWidth="1"/>
    <col min="13857" max="14082" width="9" style="2"/>
    <col min="14083" max="14083" width="6.875" style="2" customWidth="1"/>
    <col min="14084" max="14084" width="6.375" style="2" customWidth="1"/>
    <col min="14085" max="14085" width="3.5" style="2" customWidth="1"/>
    <col min="14086" max="14086" width="7.5" style="2" customWidth="1"/>
    <col min="14087" max="14090" width="6.25" style="2" customWidth="1"/>
    <col min="14091" max="14091" width="3" style="2" customWidth="1"/>
    <col min="14092" max="14093" width="6.25" style="2" customWidth="1"/>
    <col min="14094" max="14095" width="9" style="2"/>
    <col min="14096" max="14100" width="6" style="2" customWidth="1"/>
    <col min="14101" max="14112" width="5.25" style="2" customWidth="1"/>
    <col min="14113" max="14338" width="9" style="2"/>
    <col min="14339" max="14339" width="6.875" style="2" customWidth="1"/>
    <col min="14340" max="14340" width="6.375" style="2" customWidth="1"/>
    <col min="14341" max="14341" width="3.5" style="2" customWidth="1"/>
    <col min="14342" max="14342" width="7.5" style="2" customWidth="1"/>
    <col min="14343" max="14346" width="6.25" style="2" customWidth="1"/>
    <col min="14347" max="14347" width="3" style="2" customWidth="1"/>
    <col min="14348" max="14349" width="6.25" style="2" customWidth="1"/>
    <col min="14350" max="14351" width="9" style="2"/>
    <col min="14352" max="14356" width="6" style="2" customWidth="1"/>
    <col min="14357" max="14368" width="5.25" style="2" customWidth="1"/>
    <col min="14369" max="14594" width="9" style="2"/>
    <col min="14595" max="14595" width="6.875" style="2" customWidth="1"/>
    <col min="14596" max="14596" width="6.375" style="2" customWidth="1"/>
    <col min="14597" max="14597" width="3.5" style="2" customWidth="1"/>
    <col min="14598" max="14598" width="7.5" style="2" customWidth="1"/>
    <col min="14599" max="14602" width="6.25" style="2" customWidth="1"/>
    <col min="14603" max="14603" width="3" style="2" customWidth="1"/>
    <col min="14604" max="14605" width="6.25" style="2" customWidth="1"/>
    <col min="14606" max="14607" width="9" style="2"/>
    <col min="14608" max="14612" width="6" style="2" customWidth="1"/>
    <col min="14613" max="14624" width="5.25" style="2" customWidth="1"/>
    <col min="14625" max="14850" width="9" style="2"/>
    <col min="14851" max="14851" width="6.875" style="2" customWidth="1"/>
    <col min="14852" max="14852" width="6.375" style="2" customWidth="1"/>
    <col min="14853" max="14853" width="3.5" style="2" customWidth="1"/>
    <col min="14854" max="14854" width="7.5" style="2" customWidth="1"/>
    <col min="14855" max="14858" width="6.25" style="2" customWidth="1"/>
    <col min="14859" max="14859" width="3" style="2" customWidth="1"/>
    <col min="14860" max="14861" width="6.25" style="2" customWidth="1"/>
    <col min="14862" max="14863" width="9" style="2"/>
    <col min="14864" max="14868" width="6" style="2" customWidth="1"/>
    <col min="14869" max="14880" width="5.25" style="2" customWidth="1"/>
    <col min="14881" max="15106" width="9" style="2"/>
    <col min="15107" max="15107" width="6.875" style="2" customWidth="1"/>
    <col min="15108" max="15108" width="6.375" style="2" customWidth="1"/>
    <col min="15109" max="15109" width="3.5" style="2" customWidth="1"/>
    <col min="15110" max="15110" width="7.5" style="2" customWidth="1"/>
    <col min="15111" max="15114" width="6.25" style="2" customWidth="1"/>
    <col min="15115" max="15115" width="3" style="2" customWidth="1"/>
    <col min="15116" max="15117" width="6.25" style="2" customWidth="1"/>
    <col min="15118" max="15119" width="9" style="2"/>
    <col min="15120" max="15124" width="6" style="2" customWidth="1"/>
    <col min="15125" max="15136" width="5.25" style="2" customWidth="1"/>
    <col min="15137" max="15362" width="9" style="2"/>
    <col min="15363" max="15363" width="6.875" style="2" customWidth="1"/>
    <col min="15364" max="15364" width="6.375" style="2" customWidth="1"/>
    <col min="15365" max="15365" width="3.5" style="2" customWidth="1"/>
    <col min="15366" max="15366" width="7.5" style="2" customWidth="1"/>
    <col min="15367" max="15370" width="6.25" style="2" customWidth="1"/>
    <col min="15371" max="15371" width="3" style="2" customWidth="1"/>
    <col min="15372" max="15373" width="6.25" style="2" customWidth="1"/>
    <col min="15374" max="15375" width="9" style="2"/>
    <col min="15376" max="15380" width="6" style="2" customWidth="1"/>
    <col min="15381" max="15392" width="5.25" style="2" customWidth="1"/>
    <col min="15393" max="15618" width="9" style="2"/>
    <col min="15619" max="15619" width="6.875" style="2" customWidth="1"/>
    <col min="15620" max="15620" width="6.375" style="2" customWidth="1"/>
    <col min="15621" max="15621" width="3.5" style="2" customWidth="1"/>
    <col min="15622" max="15622" width="7.5" style="2" customWidth="1"/>
    <col min="15623" max="15626" width="6.25" style="2" customWidth="1"/>
    <col min="15627" max="15627" width="3" style="2" customWidth="1"/>
    <col min="15628" max="15629" width="6.25" style="2" customWidth="1"/>
    <col min="15630" max="15631" width="9" style="2"/>
    <col min="15632" max="15636" width="6" style="2" customWidth="1"/>
    <col min="15637" max="15648" width="5.25" style="2" customWidth="1"/>
    <col min="15649" max="15874" width="9" style="2"/>
    <col min="15875" max="15875" width="6.875" style="2" customWidth="1"/>
    <col min="15876" max="15876" width="6.375" style="2" customWidth="1"/>
    <col min="15877" max="15877" width="3.5" style="2" customWidth="1"/>
    <col min="15878" max="15878" width="7.5" style="2" customWidth="1"/>
    <col min="15879" max="15882" width="6.25" style="2" customWidth="1"/>
    <col min="15883" max="15883" width="3" style="2" customWidth="1"/>
    <col min="15884" max="15885" width="6.25" style="2" customWidth="1"/>
    <col min="15886" max="15887" width="9" style="2"/>
    <col min="15888" max="15892" width="6" style="2" customWidth="1"/>
    <col min="15893" max="15904" width="5.25" style="2" customWidth="1"/>
    <col min="15905" max="16130" width="9" style="2"/>
    <col min="16131" max="16131" width="6.875" style="2" customWidth="1"/>
    <col min="16132" max="16132" width="6.375" style="2" customWidth="1"/>
    <col min="16133" max="16133" width="3.5" style="2" customWidth="1"/>
    <col min="16134" max="16134" width="7.5" style="2" customWidth="1"/>
    <col min="16135" max="16138" width="6.25" style="2" customWidth="1"/>
    <col min="16139" max="16139" width="3" style="2" customWidth="1"/>
    <col min="16140" max="16141" width="6.25" style="2" customWidth="1"/>
    <col min="16142" max="16143" width="9" style="2"/>
    <col min="16144" max="16148" width="6" style="2" customWidth="1"/>
    <col min="16149" max="16160" width="5.25" style="2" customWidth="1"/>
    <col min="16161" max="16384" width="9" style="2"/>
  </cols>
  <sheetData>
    <row r="1" spans="1:32" ht="13.5">
      <c r="A1" s="1"/>
      <c r="H1" s="76" t="s">
        <v>86</v>
      </c>
      <c r="I1" s="77"/>
      <c r="J1" s="77"/>
      <c r="N1" s="54" t="s">
        <v>85</v>
      </c>
      <c r="O1" s="42"/>
      <c r="P1" s="42"/>
    </row>
    <row r="2" spans="1:32" ht="18" thickBot="1">
      <c r="A2" s="20" t="s">
        <v>10</v>
      </c>
      <c r="E2" s="6"/>
      <c r="F2" s="6"/>
      <c r="G2" s="6"/>
      <c r="H2" s="6"/>
      <c r="N2" s="38"/>
      <c r="O2" s="15" t="s">
        <v>126</v>
      </c>
      <c r="U2" s="38"/>
      <c r="X2" s="57"/>
    </row>
    <row r="3" spans="1:32" ht="12" thickBot="1">
      <c r="A3" s="33" t="s">
        <v>1</v>
      </c>
      <c r="B3" s="88">
        <v>17614.477755669122</v>
      </c>
      <c r="D3" s="8"/>
      <c r="P3" s="69"/>
      <c r="V3" s="38"/>
      <c r="W3" s="38"/>
    </row>
    <row r="4" spans="1:32" ht="14.25" thickBot="1">
      <c r="A4" s="72" t="s">
        <v>2</v>
      </c>
      <c r="B4" s="89">
        <v>16871.537430175285</v>
      </c>
      <c r="E4" s="9"/>
      <c r="F4" s="9"/>
      <c r="G4" s="9"/>
      <c r="H4" s="33" t="s">
        <v>11</v>
      </c>
      <c r="I4" s="34" t="s">
        <v>12</v>
      </c>
      <c r="J4" s="2"/>
      <c r="N4" s="242" t="s">
        <v>118</v>
      </c>
      <c r="O4" s="243"/>
      <c r="P4" s="61">
        <f>鶏シート!F9/10</f>
        <v>5.7763412857142855</v>
      </c>
      <c r="Q4" s="7" t="s">
        <v>0</v>
      </c>
      <c r="R4" s="10"/>
      <c r="S4" s="10"/>
    </row>
    <row r="5" spans="1:32" ht="12" thickBot="1">
      <c r="A5" s="72" t="s">
        <v>3</v>
      </c>
      <c r="B5" s="3">
        <f>B10-B9</f>
        <v>18.137956390245542</v>
      </c>
      <c r="D5" s="38"/>
      <c r="H5" s="35">
        <f>鶏シート!G11*(1-P7/100)</f>
        <v>92.285714285714278</v>
      </c>
      <c r="I5" s="110"/>
      <c r="N5" s="242" t="s">
        <v>36</v>
      </c>
      <c r="O5" s="243"/>
      <c r="P5" s="61">
        <f>P4/(1-P7/100)</f>
        <v>6.2591933436532505</v>
      </c>
      <c r="Q5" s="7" t="s">
        <v>0</v>
      </c>
      <c r="R5" s="2" t="s">
        <v>4</v>
      </c>
      <c r="S5" s="75"/>
      <c r="T5" s="75"/>
      <c r="W5" s="31"/>
      <c r="AC5" s="11"/>
      <c r="AD5" s="12"/>
      <c r="AF5" s="13"/>
    </row>
    <row r="6" spans="1:32" ht="12" thickBot="1">
      <c r="A6" s="72" t="s">
        <v>5</v>
      </c>
      <c r="B6" s="3">
        <f>3.0725*P5-3.1875</f>
        <v>16.043871548374611</v>
      </c>
      <c r="D6" s="38"/>
      <c r="H6" s="36"/>
      <c r="I6" s="37" t="s">
        <v>25</v>
      </c>
      <c r="N6" s="244" t="s">
        <v>6</v>
      </c>
      <c r="O6" s="245"/>
      <c r="P6" s="104">
        <f>鶏シート!K9/(1-P7/100)</f>
        <v>4.9956733746130038</v>
      </c>
      <c r="Q6" s="7" t="s">
        <v>0</v>
      </c>
      <c r="R6" s="14"/>
      <c r="S6" s="14"/>
      <c r="V6" s="157"/>
    </row>
    <row r="7" spans="1:32" ht="14.25" thickBot="1">
      <c r="A7" s="72" t="s">
        <v>7</v>
      </c>
      <c r="B7" s="73">
        <v>0.92053630400330488</v>
      </c>
      <c r="D7" s="38"/>
      <c r="E7" s="16"/>
      <c r="F7" s="16"/>
      <c r="G7" s="16"/>
      <c r="H7" s="16"/>
      <c r="L7" s="17"/>
      <c r="M7" s="17"/>
      <c r="O7" s="18" t="s">
        <v>8</v>
      </c>
      <c r="P7" s="61">
        <f>鶏シート!E9</f>
        <v>7.7142857142857224</v>
      </c>
      <c r="Q7" s="2" t="s">
        <v>24</v>
      </c>
      <c r="V7" s="157"/>
      <c r="Y7" s="19"/>
    </row>
    <row r="8" spans="1:32">
      <c r="A8" s="72" t="s">
        <v>9</v>
      </c>
      <c r="B8" s="73">
        <v>3.0601058262915107E-2</v>
      </c>
      <c r="F8" s="20"/>
      <c r="G8" s="20"/>
      <c r="V8" s="159"/>
    </row>
    <row r="9" spans="1:32" ht="12" thickBot="1">
      <c r="A9" s="36" t="s">
        <v>13</v>
      </c>
      <c r="B9" s="105">
        <f>P6</f>
        <v>4.9956733746130038</v>
      </c>
      <c r="E9" s="20"/>
      <c r="F9" s="20"/>
      <c r="G9" s="20"/>
      <c r="O9" s="2" t="s">
        <v>14</v>
      </c>
      <c r="V9" s="15"/>
    </row>
    <row r="10" spans="1:32">
      <c r="A10" s="2" t="s">
        <v>80</v>
      </c>
      <c r="B10" s="90">
        <f>P5*P5-3.0725*P5+3.1875</f>
        <v>23.133629764858547</v>
      </c>
      <c r="E10" s="20"/>
      <c r="F10" s="20"/>
      <c r="G10" s="20"/>
      <c r="H10" s="20"/>
      <c r="V10" s="15"/>
    </row>
    <row r="11" spans="1:32">
      <c r="E11" s="20"/>
      <c r="F11" s="20"/>
      <c r="G11" s="20"/>
      <c r="H11" s="20"/>
      <c r="R11" s="16"/>
      <c r="S11" s="30"/>
      <c r="V11" s="15"/>
    </row>
    <row r="12" spans="1:32" ht="13.5" customHeight="1">
      <c r="E12" s="20"/>
      <c r="F12" s="20"/>
      <c r="G12" s="20"/>
      <c r="H12" s="20"/>
      <c r="I12" s="2" t="s">
        <v>16</v>
      </c>
      <c r="J12" s="2"/>
      <c r="K12" s="2"/>
      <c r="L12" s="2" t="s">
        <v>17</v>
      </c>
      <c r="M12" s="2"/>
      <c r="P12" s="246" t="s">
        <v>32</v>
      </c>
      <c r="R12" s="21" t="s">
        <v>76</v>
      </c>
      <c r="S12" s="53" t="s">
        <v>35</v>
      </c>
      <c r="T12" s="21"/>
    </row>
    <row r="13" spans="1:32">
      <c r="D13" s="2" t="s">
        <v>19</v>
      </c>
      <c r="E13" s="21" t="s">
        <v>62</v>
      </c>
      <c r="F13" s="21" t="s">
        <v>63</v>
      </c>
      <c r="G13" s="21"/>
      <c r="H13" s="21"/>
      <c r="I13" s="22" t="s">
        <v>21</v>
      </c>
      <c r="J13" s="48"/>
      <c r="K13" s="23"/>
      <c r="L13" s="24" t="s">
        <v>21</v>
      </c>
      <c r="M13" s="48"/>
      <c r="O13" s="2" t="s">
        <v>22</v>
      </c>
      <c r="P13" s="246"/>
      <c r="Q13" s="25"/>
      <c r="R13" s="21" t="s">
        <v>18</v>
      </c>
      <c r="S13" s="53" t="s">
        <v>18</v>
      </c>
      <c r="T13" s="21"/>
      <c r="U13" s="25"/>
      <c r="V13" s="25"/>
      <c r="W13" s="25"/>
      <c r="X13" s="25"/>
      <c r="Y13" s="25"/>
      <c r="Z13" s="25"/>
      <c r="AA13" s="25"/>
      <c r="AB13" s="25"/>
    </row>
    <row r="14" spans="1:32" ht="13.5">
      <c r="C14" s="2">
        <v>0</v>
      </c>
      <c r="D14" s="26">
        <f>_xlfn.XLOOKUP(鶏シート!G15,鶏参照セル!I4:I306,鶏参照セル!K4:K306)</f>
        <v>46174</v>
      </c>
      <c r="E14" s="41">
        <f ca="1">鶏気温!A6</f>
        <v>21.5</v>
      </c>
      <c r="F14" s="163">
        <f ca="1">IF(鶏シート!$G$13="独自地温",鶏気温!A6,IF(鶏シート!$G$16&gt;=D14,E14*$AD$26+$AE$26,IF(鶏気温!$A$4&lt;200,IF($D14&lt;$AF$30,E14*$AD$30+$AE$30,E14*$AD$31+$AE$31),IF($D14&lt;$AF$34,E14*$AD$34+$AE$34,E14*$AD$35+$AE$35))))</f>
        <v>23.474999999999998</v>
      </c>
      <c r="G14" s="41"/>
      <c r="H14" s="27"/>
      <c r="I14" s="3">
        <f t="shared" ref="I14:I77" ca="1" si="0">EXP($B$3*(E14-25)/(1.987*(273+E14)*298))</f>
        <v>0.70219800246046615</v>
      </c>
      <c r="L14" s="4">
        <f t="shared" ref="L14:L77" ca="1" si="1">EXP($B$4*(E14-25)/(1.987*(273+E14)*298))</f>
        <v>0.7127473150013961</v>
      </c>
      <c r="M14" s="3"/>
      <c r="O14" s="2">
        <v>0</v>
      </c>
      <c r="P14" s="16">
        <f>$P$6</f>
        <v>4.9956733746130038</v>
      </c>
      <c r="Q14" s="26">
        <f>D14</f>
        <v>46174</v>
      </c>
      <c r="R14" s="14">
        <f t="shared" ref="R14:R77" si="2">$H$5/1000*$P14</f>
        <v>0.46102928571428575</v>
      </c>
      <c r="S14" s="55">
        <f>鶏硝化モデル!K14</f>
        <v>0</v>
      </c>
      <c r="T14" s="16"/>
      <c r="U14" s="16"/>
      <c r="V14" s="16"/>
      <c r="W14" s="16"/>
      <c r="X14" s="16"/>
      <c r="Y14" s="16"/>
      <c r="Z14" s="16"/>
      <c r="AA14" s="16"/>
      <c r="AB14" s="16"/>
    </row>
    <row r="15" spans="1:32" ht="13.5">
      <c r="C15" s="2">
        <v>1</v>
      </c>
      <c r="D15" s="26">
        <f>IF(D14&gt;=鶏シート!$G$18+30,"",D14+1)</f>
        <v>46175</v>
      </c>
      <c r="E15" s="41">
        <f ca="1">鶏気温!A7</f>
        <v>21.6</v>
      </c>
      <c r="F15" s="163">
        <f ca="1">IF(鶏シート!$G$13="独自地温",鶏気温!A7,IF(鶏シート!$G$16&gt;=D15,E15*$AD$26+$AE$26,IF(鶏気温!$A$4&lt;200,IF($D15&lt;$AF$30,E15*$AD$30+$AE$30,E15*$AD$31+$AE$31),IF($D15&lt;$AF$34,E15*$AD$34+$AE$34,E15*$AD$35+$AE$35))))</f>
        <v>23.580000000000002</v>
      </c>
      <c r="G15" s="41"/>
      <c r="H15" s="27"/>
      <c r="I15" s="3">
        <f t="shared" ca="1" si="0"/>
        <v>0.70940964331998158</v>
      </c>
      <c r="J15" s="3">
        <f ca="1">I14</f>
        <v>0.70219800246046615</v>
      </c>
      <c r="L15" s="4">
        <f t="shared" ca="1" si="1"/>
        <v>0.71975704421079223</v>
      </c>
      <c r="M15" s="3">
        <f ca="1">L14</f>
        <v>0.7127473150013961</v>
      </c>
      <c r="O15" s="2">
        <v>1</v>
      </c>
      <c r="P15" s="16">
        <f t="shared" ref="P15:P78" ca="1" si="3">$B$5*(1-EXP(-$B$7*J15))+$B$6*(1-EXP(-$B$8*M15))+$P$6</f>
        <v>13.976766612941329</v>
      </c>
      <c r="Q15" s="26">
        <f t="shared" ref="Q15:Q78" si="4">D15</f>
        <v>46175</v>
      </c>
      <c r="R15" s="14">
        <f t="shared" ca="1" si="2"/>
        <v>1.2898558902800139</v>
      </c>
      <c r="S15" s="55">
        <f>鶏硝化モデル!K15</f>
        <v>0</v>
      </c>
      <c r="T15" s="16"/>
      <c r="U15" s="16"/>
      <c r="V15" s="16"/>
      <c r="W15" s="16"/>
      <c r="X15" s="16"/>
      <c r="Y15" s="16"/>
      <c r="Z15" s="16"/>
      <c r="AA15" s="16"/>
      <c r="AB15" s="16"/>
    </row>
    <row r="16" spans="1:32" ht="13.5">
      <c r="C16" s="2">
        <v>2</v>
      </c>
      <c r="D16" s="26">
        <f>IF(D15&gt;=鶏シート!$G$18+30,"",D15+1)</f>
        <v>46176</v>
      </c>
      <c r="E16" s="41">
        <f ca="1">鶏気温!A8</f>
        <v>21.7</v>
      </c>
      <c r="F16" s="163">
        <f ca="1">IF(鶏シート!$G$13="独自地温",鶏気温!A8,IF(鶏シート!$G$16&gt;=D16,E16*$AD$26+$AE$26,IF(鶏気温!$A$4&lt;200,IF($D16&lt;$AF$30,E16*$AD$30+$AE$30,E16*$AD$31+$AE$31),IF($D16&lt;$AF$34,E16*$AD$34+$AE$34,E16*$AD$35+$AE$35))))</f>
        <v>23.684999999999999</v>
      </c>
      <c r="G16" s="41"/>
      <c r="H16" s="27"/>
      <c r="I16" s="3">
        <f t="shared" ca="1" si="0"/>
        <v>0.71669037864719987</v>
      </c>
      <c r="J16" s="3">
        <f t="shared" ref="J16:J79" ca="1" si="5">J15+I15</f>
        <v>1.4116076457804478</v>
      </c>
      <c r="L16" s="4">
        <f t="shared" ca="1" si="1"/>
        <v>0.72683088521114037</v>
      </c>
      <c r="M16" s="3">
        <f t="shared" ref="M16:M79" ca="1" si="6">M15+L15</f>
        <v>1.4325043592121882</v>
      </c>
      <c r="O16" s="2">
        <v>2</v>
      </c>
      <c r="P16" s="16">
        <f t="shared" ca="1" si="3"/>
        <v>18.875781005495547</v>
      </c>
      <c r="Q16" s="26">
        <f t="shared" si="4"/>
        <v>46176</v>
      </c>
      <c r="R16" s="14">
        <f t="shared" ca="1" si="2"/>
        <v>1.7419649327928746</v>
      </c>
      <c r="S16" s="55">
        <f ca="1">鶏硝化モデル!K16</f>
        <v>0</v>
      </c>
      <c r="T16" s="16"/>
      <c r="U16" s="16"/>
      <c r="V16" s="16"/>
      <c r="W16" s="16"/>
      <c r="X16" s="16"/>
      <c r="Y16" s="16"/>
      <c r="Z16" s="16"/>
      <c r="AA16" s="16"/>
      <c r="AB16" s="16"/>
    </row>
    <row r="17" spans="3:32" ht="13.5">
      <c r="C17" s="2">
        <v>3</v>
      </c>
      <c r="D17" s="26">
        <f>IF(D16&gt;=鶏シート!$G$18+30,"",D16+1)</f>
        <v>46177</v>
      </c>
      <c r="E17" s="41">
        <f ca="1">鶏気温!A9</f>
        <v>21.8</v>
      </c>
      <c r="F17" s="163">
        <f ca="1">IF(鶏シート!$G$13="独自地温",鶏気温!A9,IF(鶏シート!$G$16&gt;=D17,E17*$AD$26+$AE$26,IF(鶏気温!$A$4&lt;200,IF($D17&lt;$AF$30,E17*$AD$30+$AE$30,E17*$AD$31+$AE$31),IF($D17&lt;$AF$34,E17*$AD$34+$AE$34,E17*$AD$35+$AE$35))))</f>
        <v>23.79</v>
      </c>
      <c r="G17" s="41"/>
      <c r="H17" s="27"/>
      <c r="I17" s="3">
        <f t="shared" ca="1" si="0"/>
        <v>0.72404082118252178</v>
      </c>
      <c r="J17" s="3">
        <f t="shared" ca="1" si="5"/>
        <v>2.1282980244276475</v>
      </c>
      <c r="L17" s="4">
        <f t="shared" ca="1" si="1"/>
        <v>0.73396937863201939</v>
      </c>
      <c r="M17" s="3">
        <f t="shared" ca="1" si="6"/>
        <v>2.1593352444233287</v>
      </c>
      <c r="O17" s="2">
        <v>3</v>
      </c>
      <c r="P17" s="16">
        <f t="shared" ca="1" si="3"/>
        <v>21.602517558785337</v>
      </c>
      <c r="Q17" s="26">
        <f t="shared" si="4"/>
        <v>46177</v>
      </c>
      <c r="R17" s="14">
        <f t="shared" ca="1" si="2"/>
        <v>1.9936037632821895</v>
      </c>
      <c r="S17" s="55">
        <f ca="1">鶏硝化モデル!K17</f>
        <v>0</v>
      </c>
      <c r="T17" s="16"/>
      <c r="U17" s="16"/>
      <c r="V17" s="16"/>
      <c r="W17" s="16"/>
      <c r="X17" s="16"/>
      <c r="Y17" s="16"/>
      <c r="Z17" s="16"/>
      <c r="AA17" s="16"/>
      <c r="AB17" s="16"/>
    </row>
    <row r="18" spans="3:32" ht="13.5">
      <c r="C18" s="2">
        <v>4</v>
      </c>
      <c r="D18" s="26">
        <f>IF(D17&gt;=鶏シート!$G$18+30,"",D17+1)</f>
        <v>46178</v>
      </c>
      <c r="E18" s="41">
        <f ca="1">鶏気温!A10</f>
        <v>22</v>
      </c>
      <c r="F18" s="163">
        <f ca="1">IF(鶏シート!$G$13="独自地温",鶏気温!A10,IF(鶏シート!$G$16&gt;=D18,E18*$AD$26+$AE$26,IF(鶏気温!$A$4&lt;200,IF($D18&lt;$AF$30,E18*$AD$30+$AE$30,E18*$AD$31+$AE$31),IF($D18&lt;$AF$34,E18*$AD$34+$AE$34,E18*$AD$35+$AE$35))))</f>
        <v>24</v>
      </c>
      <c r="G18" s="41"/>
      <c r="H18" s="27"/>
      <c r="I18" s="3">
        <f t="shared" ca="1" si="0"/>
        <v>0.73895330377097845</v>
      </c>
      <c r="J18" s="3">
        <f t="shared" ca="1" si="5"/>
        <v>2.852338845610169</v>
      </c>
      <c r="L18" s="4">
        <f t="shared" ca="1" si="1"/>
        <v>0.74844250606394369</v>
      </c>
      <c r="M18" s="3">
        <f t="shared" ca="1" si="6"/>
        <v>2.8933046230553483</v>
      </c>
      <c r="O18" s="2">
        <v>4</v>
      </c>
      <c r="P18" s="16">
        <f t="shared" ca="1" si="3"/>
        <v>23.180042404457375</v>
      </c>
      <c r="Q18" s="26">
        <f t="shared" si="4"/>
        <v>46178</v>
      </c>
      <c r="R18" s="14">
        <f t="shared" ca="1" si="2"/>
        <v>2.1391867704684948</v>
      </c>
      <c r="S18" s="55">
        <f ca="1">鶏硝化モデル!K18</f>
        <v>0</v>
      </c>
      <c r="T18" s="16"/>
      <c r="U18" s="16"/>
      <c r="V18" s="16"/>
      <c r="W18" s="16"/>
      <c r="X18" s="16"/>
      <c r="Y18" s="16"/>
      <c r="Z18" s="16"/>
      <c r="AA18" s="16"/>
      <c r="AB18" s="16"/>
    </row>
    <row r="19" spans="3:32" ht="13.5">
      <c r="C19" s="2">
        <v>5</v>
      </c>
      <c r="D19" s="26">
        <f>IF(D18&gt;=鶏シート!$G$18+30,"",D18+1)</f>
        <v>46179</v>
      </c>
      <c r="E19" s="41">
        <f ca="1">鶏気温!A11</f>
        <v>22.1</v>
      </c>
      <c r="F19" s="163">
        <f ca="1">IF(鶏シート!$G$13="独自地温",鶏気温!A11,IF(鶏シート!$G$16&gt;=D19,E19*$AD$26+$AE$26,IF(鶏気温!$A$4&lt;200,IF($D19&lt;$AF$30,E19*$AD$30+$AE$30,E19*$AD$31+$AE$31),IF($D19&lt;$AF$34,E19*$AD$34+$AE$34,E19*$AD$35+$AE$35))))</f>
        <v>24.105</v>
      </c>
      <c r="G19" s="41"/>
      <c r="H19" s="27"/>
      <c r="I19" s="3">
        <f t="shared" ca="1" si="0"/>
        <v>0.74651659434678108</v>
      </c>
      <c r="J19" s="3">
        <f t="shared" ca="1" si="5"/>
        <v>3.5912921493811476</v>
      </c>
      <c r="L19" s="4">
        <f t="shared" ca="1" si="1"/>
        <v>0.75577824223064871</v>
      </c>
      <c r="M19" s="3">
        <f t="shared" ca="1" si="6"/>
        <v>3.6417471291192918</v>
      </c>
      <c r="O19" s="2">
        <v>5</v>
      </c>
      <c r="P19" s="16">
        <f t="shared" ca="1" si="3"/>
        <v>24.160514078916499</v>
      </c>
      <c r="Q19" s="26">
        <f t="shared" si="4"/>
        <v>46179</v>
      </c>
      <c r="R19" s="14">
        <f t="shared" ca="1" si="2"/>
        <v>2.2296702992828652</v>
      </c>
      <c r="S19" s="55">
        <f ca="1">鶏硝化モデル!K19</f>
        <v>0</v>
      </c>
      <c r="T19" s="16"/>
      <c r="U19" s="16"/>
      <c r="V19" s="16"/>
      <c r="W19" s="16"/>
      <c r="X19" s="16"/>
      <c r="Y19" s="16"/>
      <c r="Z19" s="16"/>
      <c r="AA19" s="16"/>
      <c r="AB19" s="16"/>
    </row>
    <row r="20" spans="3:32" ht="13.5">
      <c r="C20" s="2">
        <v>6</v>
      </c>
      <c r="D20" s="26">
        <f>IF(D19&gt;=鶏シート!$G$18+30,"",D19+1)</f>
        <v>46180</v>
      </c>
      <c r="E20" s="41">
        <f ca="1">鶏気温!A12</f>
        <v>22.2</v>
      </c>
      <c r="F20" s="163">
        <f ca="1">IF(鶏シート!$G$13="独自地温",鶏気温!A12,IF(鶏シート!$G$16&gt;=D20,E20*$AD$26+$AE$26,IF(鶏気温!$A$4&lt;200,IF($D20&lt;$AF$30,E20*$AD$30+$AE$30,E20*$AD$31+$AE$31),IF($D20&lt;$AF$34,E20*$AD$34+$AE$34,E20*$AD$35+$AE$35))))</f>
        <v>23.322869645435059</v>
      </c>
      <c r="G20" s="41"/>
      <c r="H20" s="27"/>
      <c r="I20" s="3">
        <f t="shared" ca="1" si="0"/>
        <v>0.75415209324988819</v>
      </c>
      <c r="J20" s="3">
        <f t="shared" ca="1" si="5"/>
        <v>4.3378087437279289</v>
      </c>
      <c r="L20" s="4">
        <f t="shared" ca="1" si="1"/>
        <v>0.76318083518710422</v>
      </c>
      <c r="M20" s="3">
        <f t="shared" ca="1" si="6"/>
        <v>4.3975253713499409</v>
      </c>
      <c r="O20" s="2">
        <v>6</v>
      </c>
      <c r="P20" s="16">
        <f t="shared" ca="1" si="3"/>
        <v>24.819166573748255</v>
      </c>
      <c r="Q20" s="26">
        <f t="shared" si="4"/>
        <v>46180</v>
      </c>
      <c r="R20" s="14">
        <f t="shared" ca="1" si="2"/>
        <v>2.2904545152344817</v>
      </c>
      <c r="S20" s="55">
        <f ca="1">鶏硝化モデル!K20</f>
        <v>0</v>
      </c>
      <c r="T20" s="16"/>
      <c r="U20" s="16"/>
      <c r="V20" s="16"/>
      <c r="W20" s="16"/>
      <c r="X20" s="16"/>
      <c r="Y20" s="16"/>
      <c r="Z20" s="16"/>
      <c r="AA20" s="16"/>
      <c r="AB20" s="16"/>
      <c r="AC20" s="38"/>
      <c r="AD20" s="38"/>
      <c r="AE20" s="38"/>
      <c r="AF20" s="38"/>
    </row>
    <row r="21" spans="3:32" ht="13.5">
      <c r="C21" s="2">
        <v>7</v>
      </c>
      <c r="D21" s="26">
        <f>IF(D20&gt;=鶏シート!$G$18+30,"",D20+1)</f>
        <v>46181</v>
      </c>
      <c r="E21" s="41">
        <f ca="1">鶏気温!A13</f>
        <v>22.3</v>
      </c>
      <c r="F21" s="163">
        <f ca="1">IF(鶏シート!$G$13="独自地温",鶏気温!A13,IF(鶏シート!$G$16&gt;=D21,E21*$AD$26+$AE$26,IF(鶏気温!$A$4&lt;200,IF($D21&lt;$AF$30,E21*$AD$30+$AE$30,E21*$AD$31+$AE$31),IF($D21&lt;$AF$34,E21*$AD$34+$AE$34,E21*$AD$35+$AE$35))))</f>
        <v>23.406958149663414</v>
      </c>
      <c r="G21" s="41"/>
      <c r="H21" s="27"/>
      <c r="I21" s="3">
        <f t="shared" ca="1" si="0"/>
        <v>0.76186043848417018</v>
      </c>
      <c r="J21" s="3">
        <f t="shared" ca="1" si="5"/>
        <v>5.0919608369778171</v>
      </c>
      <c r="L21" s="4">
        <f t="shared" ca="1" si="1"/>
        <v>0.77065084663309757</v>
      </c>
      <c r="M21" s="3">
        <f t="shared" ca="1" si="6"/>
        <v>5.1607062065370455</v>
      </c>
      <c r="O21" s="2">
        <v>7</v>
      </c>
      <c r="P21" s="16">
        <f t="shared" ca="1" si="3"/>
        <v>25.310318798777104</v>
      </c>
      <c r="Q21" s="26">
        <f t="shared" si="4"/>
        <v>46181</v>
      </c>
      <c r="R21" s="14">
        <f t="shared" ca="1" si="2"/>
        <v>2.3357808491442866</v>
      </c>
      <c r="S21" s="55">
        <f ca="1">鶏硝化モデル!K21</f>
        <v>0</v>
      </c>
      <c r="T21" s="16"/>
      <c r="U21" s="16"/>
      <c r="V21" s="16"/>
      <c r="W21" s="16"/>
      <c r="X21" s="16"/>
      <c r="Y21" s="16"/>
      <c r="Z21" s="16"/>
      <c r="AA21" s="16"/>
      <c r="AB21" s="16"/>
      <c r="AC21" s="38"/>
      <c r="AD21" s="38"/>
      <c r="AE21" s="38"/>
      <c r="AF21" s="38"/>
    </row>
    <row r="22" spans="3:32" ht="13.5">
      <c r="C22" s="2">
        <v>8</v>
      </c>
      <c r="D22" s="26">
        <f>IF(D21&gt;=鶏シート!$G$18+30,"",D21+1)</f>
        <v>46182</v>
      </c>
      <c r="E22" s="41">
        <f ca="1">鶏気温!A14</f>
        <v>22.4</v>
      </c>
      <c r="F22" s="163">
        <f ca="1">IF(鶏シート!$G$13="独自地温",鶏気温!A14,IF(鶏シート!$G$16&gt;=D22,E22*$AD$26+$AE$26,IF(鶏気温!$A$4&lt;200,IF($D22&lt;$AF$30,E22*$AD$30+$AE$30,E22*$AD$31+$AE$31),IF($D22&lt;$AF$34,E22*$AD$34+$AE$34,E22*$AD$35+$AE$35))))</f>
        <v>23.491046653891765</v>
      </c>
      <c r="G22" s="41"/>
      <c r="H22" s="27"/>
      <c r="I22" s="3">
        <f t="shared" ca="1" si="0"/>
        <v>0.76964227321783407</v>
      </c>
      <c r="J22" s="3">
        <f t="shared" ca="1" si="5"/>
        <v>5.8538212754619874</v>
      </c>
      <c r="L22" s="4">
        <f t="shared" ca="1" si="1"/>
        <v>0.77818884256992371</v>
      </c>
      <c r="M22" s="3">
        <f t="shared" ca="1" si="6"/>
        <v>5.9313570531701432</v>
      </c>
      <c r="O22" s="2">
        <v>8</v>
      </c>
      <c r="P22" s="16">
        <f t="shared" ca="1" si="3"/>
        <v>25.713841122383279</v>
      </c>
      <c r="Q22" s="26">
        <f t="shared" si="4"/>
        <v>46182</v>
      </c>
      <c r="R22" s="14">
        <f t="shared" ca="1" si="2"/>
        <v>2.3730201950085137</v>
      </c>
      <c r="S22" s="55">
        <f ca="1">鶏硝化モデル!K22</f>
        <v>0</v>
      </c>
      <c r="T22" s="16"/>
      <c r="U22" s="16"/>
      <c r="V22" s="16"/>
      <c r="W22" s="16"/>
      <c r="X22" s="16"/>
      <c r="Y22" s="16"/>
      <c r="Z22" s="16"/>
      <c r="AA22" s="16"/>
      <c r="AB22" s="16"/>
      <c r="AC22" s="38"/>
      <c r="AD22" s="38"/>
      <c r="AE22" s="38"/>
      <c r="AF22" s="38"/>
    </row>
    <row r="23" spans="3:32" ht="13.5">
      <c r="C23" s="2">
        <v>9</v>
      </c>
      <c r="D23" s="26">
        <f>IF(D22&gt;=鶏シート!$G$18+30,"",D22+1)</f>
        <v>46183</v>
      </c>
      <c r="E23" s="41">
        <f ca="1">鶏気温!A15</f>
        <v>22.5</v>
      </c>
      <c r="F23" s="163">
        <f ca="1">IF(鶏シート!$G$13="独自地温",鶏気温!A15,IF(鶏シート!$G$16&gt;=D23,E23*$AD$26+$AE$26,IF(鶏気温!$A$4&lt;200,IF($D23&lt;$AF$30,E23*$AD$30+$AE$30,E23*$AD$31+$AE$31),IF($D23&lt;$AF$34,E23*$AD$34+$AE$34,E23*$AD$35+$AE$35))))</f>
        <v>23.575135158120119</v>
      </c>
      <c r="G23" s="41"/>
      <c r="H23" s="27"/>
      <c r="I23" s="3">
        <f t="shared" ca="1" si="0"/>
        <v>0.77749824582120575</v>
      </c>
      <c r="J23" s="3">
        <f t="shared" ca="1" si="5"/>
        <v>6.6234635486798217</v>
      </c>
      <c r="L23" s="4">
        <f t="shared" ca="1" si="1"/>
        <v>0.78579539332995585</v>
      </c>
      <c r="M23" s="3">
        <f t="shared" ca="1" si="6"/>
        <v>6.7095458957400673</v>
      </c>
      <c r="O23" s="2">
        <v>9</v>
      </c>
      <c r="P23" s="16">
        <f t="shared" ca="1" si="3"/>
        <v>26.070778178261008</v>
      </c>
      <c r="Q23" s="26">
        <f t="shared" si="4"/>
        <v>46183</v>
      </c>
      <c r="R23" s="14">
        <f t="shared" ca="1" si="2"/>
        <v>2.4059603861652299</v>
      </c>
      <c r="S23" s="55">
        <f ca="1">鶏硝化モデル!K23</f>
        <v>1.0565927970254947</v>
      </c>
      <c r="U23" s="16"/>
      <c r="V23" s="16"/>
      <c r="W23" s="16"/>
      <c r="X23" s="16"/>
      <c r="Y23" s="16"/>
      <c r="Z23" s="16"/>
      <c r="AA23" s="16"/>
      <c r="AB23" s="16"/>
      <c r="AC23" s="100" t="s">
        <v>115</v>
      </c>
      <c r="AD23" s="92"/>
      <c r="AE23" s="92"/>
      <c r="AF23" s="92"/>
    </row>
    <row r="24" spans="3:32" ht="13.5">
      <c r="C24" s="2">
        <v>10</v>
      </c>
      <c r="D24" s="26">
        <f>IF(D23&gt;=鶏シート!$G$18+30,"",D23+1)</f>
        <v>46184</v>
      </c>
      <c r="E24" s="41">
        <f ca="1">鶏気温!A16</f>
        <v>22.6</v>
      </c>
      <c r="F24" s="163">
        <f ca="1">IF(鶏シート!$G$13="独自地温",鶏気温!A16,IF(鶏シート!$G$16&gt;=D24,E24*$AD$26+$AE$26,IF(鶏気温!$A$4&lt;200,IF($D24&lt;$AF$30,E24*$AD$30+$AE$30,E24*$AD$31+$AE$31),IF($D24&lt;$AF$34,E24*$AD$34+$AE$34,E24*$AD$35+$AE$35))))</f>
        <v>23.659223662348474</v>
      </c>
      <c r="G24" s="41"/>
      <c r="H24" s="27"/>
      <c r="I24" s="3">
        <f t="shared" ca="1" si="0"/>
        <v>0.78542900990475295</v>
      </c>
      <c r="J24" s="3">
        <f t="shared" ca="1" si="5"/>
        <v>7.4009617945010273</v>
      </c>
      <c r="L24" s="4">
        <f t="shared" ca="1" si="1"/>
        <v>0.7934710736063888</v>
      </c>
      <c r="M24" s="3">
        <f t="shared" ca="1" si="6"/>
        <v>7.4953412890700228</v>
      </c>
      <c r="O24" s="2">
        <v>10</v>
      </c>
      <c r="P24" s="16">
        <f t="shared" ca="1" si="3"/>
        <v>26.402070281802793</v>
      </c>
      <c r="Q24" s="26">
        <f t="shared" si="4"/>
        <v>46184</v>
      </c>
      <c r="R24" s="14">
        <f t="shared" ca="1" si="2"/>
        <v>2.4365339145778004</v>
      </c>
      <c r="S24" s="55">
        <f ca="1">鶏硝化モデル!K24</f>
        <v>2.119945789643884</v>
      </c>
      <c r="T24" s="16"/>
      <c r="U24" s="16"/>
      <c r="V24" s="16"/>
      <c r="W24" s="16"/>
      <c r="X24" s="16"/>
      <c r="Y24" s="16"/>
      <c r="Z24" s="16"/>
      <c r="AA24" s="16"/>
      <c r="AB24" s="16"/>
      <c r="AC24" s="212" t="s">
        <v>165</v>
      </c>
      <c r="AD24" s="212"/>
      <c r="AE24" s="212"/>
      <c r="AF24" s="212"/>
    </row>
    <row r="25" spans="3:32" ht="13.5">
      <c r="C25" s="2">
        <v>11</v>
      </c>
      <c r="D25" s="26">
        <f>IF(D24&gt;=鶏シート!$G$18+30,"",D24+1)</f>
        <v>46185</v>
      </c>
      <c r="E25" s="41">
        <f ca="1">鶏気温!A17</f>
        <v>22.7</v>
      </c>
      <c r="F25" s="163">
        <f ca="1">IF(鶏シート!$G$13="独自地温",鶏気温!A17,IF(鶏シート!$G$16&gt;=D25,E25*$AD$26+$AE$26,IF(鶏気温!$A$4&lt;200,IF($D25&lt;$AF$30,E25*$AD$30+$AE$30,E25*$AD$31+$AE$31),IF($D25&lt;$AF$34,E25*$AD$34+$AE$34,E25*$AD$35+$AE$35))))</f>
        <v>23.743312166576825</v>
      </c>
      <c r="G25" s="41"/>
      <c r="H25" s="27"/>
      <c r="I25" s="3">
        <f t="shared" ca="1" si="0"/>
        <v>0.7934352243573578</v>
      </c>
      <c r="J25" s="3">
        <f t="shared" ca="1" si="5"/>
        <v>8.1863908044057805</v>
      </c>
      <c r="L25" s="4">
        <f t="shared" ca="1" si="1"/>
        <v>0.80121646248316647</v>
      </c>
      <c r="M25" s="3">
        <f t="shared" ca="1" si="6"/>
        <v>8.2888123626764116</v>
      </c>
      <c r="O25" s="2">
        <v>11</v>
      </c>
      <c r="P25" s="16">
        <f t="shared" ca="1" si="3"/>
        <v>26.718322332007851</v>
      </c>
      <c r="Q25" s="26">
        <f t="shared" si="4"/>
        <v>46185</v>
      </c>
      <c r="R25" s="14">
        <f t="shared" ca="1" si="2"/>
        <v>2.4657194609252957</v>
      </c>
      <c r="S25" s="55">
        <f ca="1">鶏硝化モデル!K25</f>
        <v>3.1900976124922984</v>
      </c>
      <c r="T25" s="16"/>
      <c r="U25" s="16"/>
      <c r="V25" s="16"/>
      <c r="W25" s="16"/>
      <c r="X25" s="16"/>
      <c r="Y25" s="16"/>
      <c r="Z25" s="16"/>
      <c r="AA25" s="16"/>
      <c r="AB25" s="16"/>
      <c r="AC25" s="92"/>
      <c r="AD25" s="97" t="s">
        <v>64</v>
      </c>
      <c r="AE25" s="97" t="s">
        <v>65</v>
      </c>
      <c r="AF25" s="97" t="s">
        <v>66</v>
      </c>
    </row>
    <row r="26" spans="3:32" ht="13.5">
      <c r="C26" s="2">
        <v>12</v>
      </c>
      <c r="D26" s="26">
        <f>IF(D25&gt;=鶏シート!$G$18+30,"",D25+1)</f>
        <v>46186</v>
      </c>
      <c r="E26" s="41">
        <f ca="1">鶏気温!A18</f>
        <v>22.8</v>
      </c>
      <c r="F26" s="163">
        <f ca="1">IF(鶏シート!$G$13="独自地温",鶏気温!A18,IF(鶏シート!$G$16&gt;=D26,E26*$AD$26+$AE$26,IF(鶏気温!$A$4&lt;200,IF($D26&lt;$AF$30,E26*$AD$30+$AE$30,E26*$AD$31+$AE$31),IF($D26&lt;$AF$34,E26*$AD$34+$AE$34,E26*$AD$35+$AE$35))))</f>
        <v>23.827400670805176</v>
      </c>
      <c r="G26" s="41"/>
      <c r="H26" s="27"/>
      <c r="I26" s="3">
        <f t="shared" ca="1" si="0"/>
        <v>0.80151755338483666</v>
      </c>
      <c r="J26" s="3">
        <f t="shared" ca="1" si="5"/>
        <v>8.9798260287631386</v>
      </c>
      <c r="L26" s="4">
        <f t="shared" ca="1" si="1"/>
        <v>0.80903214346508767</v>
      </c>
      <c r="M26" s="3">
        <f t="shared" ca="1" si="6"/>
        <v>9.0900288251595782</v>
      </c>
      <c r="O26" s="2">
        <v>12</v>
      </c>
      <c r="P26" s="16">
        <f t="shared" ca="1" si="3"/>
        <v>27.024864624114507</v>
      </c>
      <c r="Q26" s="26">
        <f t="shared" si="4"/>
        <v>46186</v>
      </c>
      <c r="R26" s="14">
        <f t="shared" ca="1" si="2"/>
        <v>2.4940089353111383</v>
      </c>
      <c r="S26" s="55">
        <f ca="1">鶏硝化モデル!K26</f>
        <v>4.2670870930807938</v>
      </c>
      <c r="T26" s="16"/>
      <c r="U26" s="16"/>
      <c r="V26" s="16"/>
      <c r="W26" s="16"/>
      <c r="X26" s="16"/>
      <c r="Y26" s="16"/>
      <c r="Z26" s="16"/>
      <c r="AA26" s="16"/>
      <c r="AB26" s="16"/>
      <c r="AC26" s="213"/>
      <c r="AD26" s="214">
        <v>1.05</v>
      </c>
      <c r="AE26" s="214">
        <v>0.9</v>
      </c>
      <c r="AF26" s="215" t="s">
        <v>166</v>
      </c>
    </row>
    <row r="27" spans="3:32" ht="13.5">
      <c r="C27" s="2">
        <v>13</v>
      </c>
      <c r="D27" s="26">
        <f>IF(D26&gt;=鶏シート!$G$18+30,"",D26+1)</f>
        <v>46187</v>
      </c>
      <c r="E27" s="41">
        <f ca="1">鶏気温!A19</f>
        <v>23</v>
      </c>
      <c r="F27" s="163">
        <f ca="1">IF(鶏シート!$G$13="独自地温",鶏気温!A19,IF(鶏シート!$G$16&gt;=D27,E27*$AD$26+$AE$26,IF(鶏気温!$A$4&lt;200,IF($D27&lt;$AF$30,E27*$AD$30+$AE$30,E27*$AD$31+$AE$31),IF($D27&lt;$AF$34,E27*$AD$34+$AE$34,E27*$AD$35+$AE$35))))</f>
        <v>23.995577679261881</v>
      </c>
      <c r="G27" s="41"/>
      <c r="H27" s="27"/>
      <c r="I27" s="3">
        <f t="shared" ca="1" si="0"/>
        <v>0.81791323880520561</v>
      </c>
      <c r="J27" s="3">
        <f t="shared" ca="1" si="5"/>
        <v>9.7813435821479757</v>
      </c>
      <c r="L27" s="4">
        <f t="shared" ca="1" si="1"/>
        <v>0.82487673804972905</v>
      </c>
      <c r="M27" s="3">
        <f t="shared" ca="1" si="6"/>
        <v>9.8990609686246653</v>
      </c>
      <c r="O27" s="2">
        <v>13</v>
      </c>
      <c r="P27" s="16">
        <f t="shared" ca="1" si="3"/>
        <v>27.324355602657178</v>
      </c>
      <c r="Q27" s="26">
        <f t="shared" si="4"/>
        <v>46187</v>
      </c>
      <c r="R27" s="14">
        <f t="shared" ca="1" si="2"/>
        <v>2.5216476741880767</v>
      </c>
      <c r="S27" s="55">
        <f ca="1">鶏硝化モデル!K27</f>
        <v>5.350953252604814</v>
      </c>
      <c r="T27" s="16"/>
      <c r="U27" s="16"/>
      <c r="V27" s="16"/>
      <c r="W27" s="16"/>
      <c r="X27" s="16"/>
      <c r="Y27" s="16"/>
      <c r="Z27" s="16"/>
      <c r="AA27" s="16"/>
      <c r="AB27" s="16"/>
      <c r="AC27" s="92" t="s">
        <v>167</v>
      </c>
      <c r="AD27" s="92"/>
      <c r="AE27" s="92"/>
      <c r="AF27" s="92"/>
    </row>
    <row r="28" spans="3:32" ht="13.5">
      <c r="C28" s="2">
        <v>14</v>
      </c>
      <c r="D28" s="26">
        <f>IF(D27&gt;=鶏シート!$G$18+30,"",D27+1)</f>
        <v>46188</v>
      </c>
      <c r="E28" s="41">
        <f ca="1">鶏気温!A20</f>
        <v>23.1</v>
      </c>
      <c r="F28" s="163">
        <f ca="1">IF(鶏シート!$G$13="独自地温",鶏気温!A20,IF(鶏シート!$G$16&gt;=D28,E28*$AD$26+$AE$26,IF(鶏気温!$A$4&lt;200,IF($D28&lt;$AF$30,E28*$AD$30+$AE$30,E28*$AD$31+$AE$31),IF($D28&lt;$AF$34,E28*$AD$34+$AE$34,E28*$AD$35+$AE$35))))</f>
        <v>24.079666183490236</v>
      </c>
      <c r="G28" s="41"/>
      <c r="H28" s="27"/>
      <c r="I28" s="3">
        <f t="shared" ca="1" si="0"/>
        <v>0.82622795054456377</v>
      </c>
      <c r="J28" s="3">
        <f t="shared" ca="1" si="5"/>
        <v>10.599256820953181</v>
      </c>
      <c r="L28" s="4">
        <f t="shared" ca="1" si="1"/>
        <v>0.83290684103981205</v>
      </c>
      <c r="M28" s="3">
        <f t="shared" ca="1" si="6"/>
        <v>10.723937706674395</v>
      </c>
      <c r="O28" s="2">
        <v>14</v>
      </c>
      <c r="P28" s="16">
        <f t="shared" ca="1" si="3"/>
        <v>27.620933028050658</v>
      </c>
      <c r="Q28" s="26">
        <f t="shared" si="4"/>
        <v>46188</v>
      </c>
      <c r="R28" s="14">
        <f t="shared" ca="1" si="2"/>
        <v>2.5490175337315319</v>
      </c>
      <c r="S28" s="55">
        <f ca="1">鶏硝化モデル!K28</f>
        <v>6.4486906124063141</v>
      </c>
      <c r="T28" s="16"/>
      <c r="U28" s="26"/>
      <c r="AC28" s="92" t="s">
        <v>139</v>
      </c>
      <c r="AD28" s="92"/>
      <c r="AE28" s="92"/>
      <c r="AF28" s="92"/>
    </row>
    <row r="29" spans="3:32" ht="13.5">
      <c r="C29" s="2">
        <v>15</v>
      </c>
      <c r="D29" s="26">
        <f>IF(D28&gt;=鶏シート!$G$18+30,"",D28+1)</f>
        <v>46189</v>
      </c>
      <c r="E29" s="41">
        <f ca="1">鶏気温!A21</f>
        <v>23.2</v>
      </c>
      <c r="F29" s="163">
        <f ca="1">IF(鶏シート!$G$13="独自地温",鶏気温!A21,IF(鶏シート!$G$16&gt;=D29,E29*$AD$26+$AE$26,IF(鶏気温!$A$4&lt;200,IF($D29&lt;$AF$30,E29*$AD$30+$AE$30,E29*$AD$31+$AE$31),IF($D29&lt;$AF$34,E29*$AD$34+$AE$34,E29*$AD$35+$AE$35))))</f>
        <v>24.163754687718587</v>
      </c>
      <c r="G29" s="41"/>
      <c r="H29" s="27"/>
      <c r="I29" s="3">
        <f t="shared" ca="1" si="0"/>
        <v>0.83462148763052568</v>
      </c>
      <c r="J29" s="3">
        <f t="shared" ca="1" si="5"/>
        <v>11.425484771497745</v>
      </c>
      <c r="L29" s="4">
        <f t="shared" ca="1" si="1"/>
        <v>0.84100961497125126</v>
      </c>
      <c r="M29" s="3">
        <f t="shared" ca="1" si="6"/>
        <v>11.556844547714206</v>
      </c>
      <c r="O29" s="2">
        <v>15</v>
      </c>
      <c r="P29" s="16">
        <f t="shared" ca="1" si="3"/>
        <v>27.912295622329175</v>
      </c>
      <c r="Q29" s="26">
        <f t="shared" si="4"/>
        <v>46189</v>
      </c>
      <c r="R29" s="14">
        <f t="shared" ca="1" si="2"/>
        <v>2.5759061388606637</v>
      </c>
      <c r="S29" s="55">
        <f ca="1">鶏硝化モデル!K29</f>
        <v>7.5534228850072846</v>
      </c>
      <c r="T29" s="16"/>
      <c r="U29" s="26"/>
      <c r="AC29" s="97"/>
      <c r="AD29" s="97" t="s">
        <v>64</v>
      </c>
      <c r="AE29" s="97" t="s">
        <v>65</v>
      </c>
      <c r="AF29" s="97" t="s">
        <v>66</v>
      </c>
    </row>
    <row r="30" spans="3:32" ht="13.5">
      <c r="C30" s="2">
        <v>16</v>
      </c>
      <c r="D30" s="26">
        <f>IF(D29&gt;=鶏シート!$G$18+30,"",D29+1)</f>
        <v>46190</v>
      </c>
      <c r="E30" s="41">
        <f ca="1">鶏気温!A22</f>
        <v>23.3</v>
      </c>
      <c r="F30" s="163">
        <f ca="1">IF(鶏シート!$G$13="独自地温",鶏気温!A22,IF(鶏シート!$G$16&gt;=D30,E30*$AD$26+$AE$26,IF(鶏気温!$A$4&lt;200,IF($D30&lt;$AF$30,E30*$AD$30+$AE$30,E30*$AD$31+$AE$31),IF($D30&lt;$AF$34,E30*$AD$34+$AE$34,E30*$AD$35+$AE$35))))</f>
        <v>24.247843191946941</v>
      </c>
      <c r="G30" s="41"/>
      <c r="H30" s="27"/>
      <c r="I30" s="3">
        <f t="shared" ca="1" si="0"/>
        <v>0.84309454144013152</v>
      </c>
      <c r="J30" s="3">
        <f t="shared" ca="1" si="5"/>
        <v>12.260106259128271</v>
      </c>
      <c r="L30" s="4">
        <f t="shared" ca="1" si="1"/>
        <v>0.84918566591107725</v>
      </c>
      <c r="M30" s="3">
        <f t="shared" ca="1" si="6"/>
        <v>12.397854162685457</v>
      </c>
      <c r="O30" s="2">
        <v>16</v>
      </c>
      <c r="P30" s="16">
        <f t="shared" ca="1" si="3"/>
        <v>28.198766352077577</v>
      </c>
      <c r="Q30" s="26">
        <f t="shared" si="4"/>
        <v>46190</v>
      </c>
      <c r="R30" s="14">
        <f t="shared" ca="1" si="2"/>
        <v>2.6023432947774445</v>
      </c>
      <c r="S30" s="55">
        <f ca="1">鶏硝化モデル!K30</f>
        <v>8.6651898745236551</v>
      </c>
      <c r="T30" s="16"/>
      <c r="U30" s="26"/>
      <c r="AC30" s="97" t="s">
        <v>67</v>
      </c>
      <c r="AD30" s="98">
        <v>0.84088504228352934</v>
      </c>
      <c r="AE30" s="98">
        <v>4.6552217067407087</v>
      </c>
      <c r="AF30" s="99">
        <v>46229</v>
      </c>
    </row>
    <row r="31" spans="3:32" ht="13.5">
      <c r="C31" s="2">
        <v>17</v>
      </c>
      <c r="D31" s="26">
        <f>IF(D30&gt;=鶏シート!$G$18+30,"",D30+1)</f>
        <v>46191</v>
      </c>
      <c r="E31" s="41">
        <f ca="1">鶏気温!A23</f>
        <v>23.4</v>
      </c>
      <c r="F31" s="163">
        <f ca="1">IF(鶏シート!$G$13="独自地温",鶏気温!A23,IF(鶏シート!$G$16&gt;=D31,E31*$AD$26+$AE$26,IF(鶏気温!$A$4&lt;200,IF($D31&lt;$AF$30,E31*$AD$30+$AE$30,E31*$AD$31+$AE$31),IF($D31&lt;$AF$34,E31*$AD$34+$AE$34,E31*$AD$35+$AE$35))))</f>
        <v>24.331931696175293</v>
      </c>
      <c r="G31" s="41"/>
      <c r="H31" s="27"/>
      <c r="I31" s="3">
        <f t="shared" ca="1" si="0"/>
        <v>0.8516478089037498</v>
      </c>
      <c r="J31" s="3">
        <f t="shared" ca="1" si="5"/>
        <v>13.103200800568402</v>
      </c>
      <c r="L31" s="4">
        <f t="shared" ca="1" si="1"/>
        <v>0.85743560453164558</v>
      </c>
      <c r="M31" s="3">
        <f t="shared" ca="1" si="6"/>
        <v>13.247039828596535</v>
      </c>
      <c r="O31" s="2">
        <v>17</v>
      </c>
      <c r="P31" s="16">
        <f t="shared" ca="1" si="3"/>
        <v>28.48050165614066</v>
      </c>
      <c r="Q31" s="26">
        <f t="shared" si="4"/>
        <v>46191</v>
      </c>
      <c r="R31" s="14">
        <f t="shared" ca="1" si="2"/>
        <v>2.6283434385524092</v>
      </c>
      <c r="S31" s="55">
        <f ca="1">鶏硝化モデル!K31</f>
        <v>9.7840315828598712</v>
      </c>
      <c r="T31" s="16"/>
      <c r="U31" s="26"/>
      <c r="AC31" s="97" t="s">
        <v>68</v>
      </c>
      <c r="AD31" s="98">
        <v>0.74863287134354095</v>
      </c>
      <c r="AE31" s="98">
        <v>5.8585768240719194</v>
      </c>
      <c r="AF31" s="97"/>
    </row>
    <row r="32" spans="3:32" ht="13.5">
      <c r="C32" s="2">
        <v>18</v>
      </c>
      <c r="D32" s="26">
        <f>IF(D31&gt;=鶏シート!$G$18+30,"",D31+1)</f>
        <v>46192</v>
      </c>
      <c r="E32" s="41">
        <f ca="1">鶏気温!A24</f>
        <v>23.5</v>
      </c>
      <c r="F32" s="163">
        <f ca="1">IF(鶏シート!$G$13="独自地温",鶏気温!A24,IF(鶏シート!$G$16&gt;=D32,E32*$AD$26+$AE$26,IF(鶏気温!$A$4&lt;200,IF($D32&lt;$AF$30,E32*$AD$30+$AE$30,E32*$AD$31+$AE$31),IF($D32&lt;$AF$34,E32*$AD$34+$AE$34,E32*$AD$35+$AE$35))))</f>
        <v>24.416020200403647</v>
      </c>
      <c r="G32" s="41"/>
      <c r="H32" s="27"/>
      <c r="I32" s="3">
        <f t="shared" ca="1" si="0"/>
        <v>0.86028199254537219</v>
      </c>
      <c r="J32" s="3">
        <f t="shared" ca="1" si="5"/>
        <v>13.954848609472151</v>
      </c>
      <c r="L32" s="4">
        <f t="shared" ca="1" si="1"/>
        <v>0.86576004614203206</v>
      </c>
      <c r="M32" s="3">
        <f t="shared" ca="1" si="6"/>
        <v>14.104475433128179</v>
      </c>
      <c r="O32" s="2">
        <v>18</v>
      </c>
      <c r="P32" s="16">
        <f t="shared" ca="1" si="3"/>
        <v>28.757578204941389</v>
      </c>
      <c r="Q32" s="26">
        <f t="shared" si="4"/>
        <v>46192</v>
      </c>
      <c r="R32" s="14">
        <f t="shared" ca="1" si="2"/>
        <v>2.653913645770305</v>
      </c>
      <c r="S32" s="55">
        <f ca="1">鶏硝化モデル!K32</f>
        <v>10.909988210537739</v>
      </c>
      <c r="T32" s="16"/>
      <c r="U32" s="26"/>
      <c r="V32" s="64"/>
      <c r="X32" s="64"/>
      <c r="Y32" s="64"/>
      <c r="Z32" s="64"/>
      <c r="AA32" s="64"/>
      <c r="AC32" s="92" t="s">
        <v>140</v>
      </c>
      <c r="AD32" s="92"/>
      <c r="AE32" s="92"/>
      <c r="AF32" s="92"/>
    </row>
    <row r="33" spans="3:33" ht="14.25" thickBot="1">
      <c r="C33" s="2">
        <v>19</v>
      </c>
      <c r="D33" s="26">
        <f>IF(D32&gt;=鶏シート!$G$18+30,"",D32+1)</f>
        <v>46193</v>
      </c>
      <c r="E33" s="41">
        <f ca="1">鶏気温!A25</f>
        <v>23.6</v>
      </c>
      <c r="F33" s="163">
        <f ca="1">IF(鶏シート!$G$13="独自地温",鶏気温!A25,IF(鶏シート!$G$16&gt;=D33,E33*$AD$26+$AE$26,IF(鶏気温!$A$4&lt;200,IF($D33&lt;$AF$30,E33*$AD$30+$AE$30,E33*$AD$31+$AE$31),IF($D33&lt;$AF$34,E33*$AD$34+$AE$34,E33*$AD$35+$AE$35))))</f>
        <v>24.500108704632002</v>
      </c>
      <c r="G33" s="41"/>
      <c r="H33" s="27"/>
      <c r="I33" s="3">
        <f t="shared" ca="1" si="0"/>
        <v>0.86899780052316322</v>
      </c>
      <c r="J33" s="3">
        <f t="shared" ca="1" si="5"/>
        <v>14.815130602017524</v>
      </c>
      <c r="L33" s="4">
        <f t="shared" ca="1" si="1"/>
        <v>0.87415961071961212</v>
      </c>
      <c r="M33" s="3">
        <f t="shared" ca="1" si="6"/>
        <v>14.970235479270212</v>
      </c>
      <c r="O33" s="2">
        <v>19</v>
      </c>
      <c r="P33" s="16">
        <f t="shared" ca="1" si="3"/>
        <v>29.03003521857336</v>
      </c>
      <c r="Q33" s="26">
        <f t="shared" si="4"/>
        <v>46193</v>
      </c>
      <c r="R33" s="14">
        <f t="shared" ca="1" si="2"/>
        <v>2.6790575358854842</v>
      </c>
      <c r="S33" s="55">
        <f ca="1">鶏硝化モデル!K33</f>
        <v>12.043100157528006</v>
      </c>
      <c r="T33" s="16"/>
      <c r="U33" s="26"/>
      <c r="V33" s="64"/>
      <c r="W33" s="64"/>
      <c r="X33" s="64"/>
      <c r="Y33" s="64"/>
      <c r="Z33" s="64"/>
      <c r="AA33" s="64"/>
      <c r="AC33" s="97"/>
      <c r="AD33" s="97" t="s">
        <v>64</v>
      </c>
      <c r="AE33" s="97" t="s">
        <v>65</v>
      </c>
      <c r="AF33" s="97" t="s">
        <v>66</v>
      </c>
    </row>
    <row r="34" spans="3:33" ht="13.5">
      <c r="C34" s="2">
        <v>20</v>
      </c>
      <c r="D34" s="26">
        <f>IF(D33&gt;=鶏シート!$G$18+30,"",D33+1)</f>
        <v>46194</v>
      </c>
      <c r="E34" s="41">
        <f ca="1">鶏気温!A26</f>
        <v>23.7</v>
      </c>
      <c r="F34" s="163">
        <f ca="1">IF(鶏シート!$G$13="独自地温",鶏気温!A26,IF(鶏シート!$G$16&gt;=D34,E34*$AD$26+$AE$26,IF(鶏気温!$A$4&lt;200,IF($D34&lt;$AF$30,E34*$AD$30+$AE$30,E34*$AD$31+$AE$31),IF($D34&lt;$AF$34,E34*$AD$34+$AE$34,E34*$AD$35+$AE$35))))</f>
        <v>24.584197208860353</v>
      </c>
      <c r="G34" s="41"/>
      <c r="H34" s="27"/>
      <c r="I34" s="3">
        <f t="shared" ca="1" si="0"/>
        <v>0.87779594667027294</v>
      </c>
      <c r="J34" s="3">
        <f t="shared" ca="1" si="5"/>
        <v>15.684128402540686</v>
      </c>
      <c r="L34" s="4">
        <f t="shared" ca="1" si="1"/>
        <v>0.88263492294183132</v>
      </c>
      <c r="M34" s="3">
        <f t="shared" ca="1" si="6"/>
        <v>15.844395089989824</v>
      </c>
      <c r="O34" s="2">
        <v>20</v>
      </c>
      <c r="P34" s="16">
        <f t="shared" ca="1" si="3"/>
        <v>29.297894944736143</v>
      </c>
      <c r="Q34" s="26">
        <f t="shared" si="4"/>
        <v>46194</v>
      </c>
      <c r="R34" s="14">
        <f t="shared" ca="1" si="2"/>
        <v>2.7037771620427922</v>
      </c>
      <c r="S34" s="55">
        <f ca="1">鶏硝化モデル!K34</f>
        <v>13.183408024084731</v>
      </c>
      <c r="T34" s="16"/>
      <c r="U34" s="16"/>
      <c r="V34" s="64"/>
      <c r="X34" s="65"/>
      <c r="Y34" s="247" t="s">
        <v>31</v>
      </c>
      <c r="Z34" s="248"/>
      <c r="AA34" s="64"/>
      <c r="AB34" s="16"/>
      <c r="AC34" s="97" t="s">
        <v>67</v>
      </c>
      <c r="AD34" s="98">
        <v>0.78586692406108538</v>
      </c>
      <c r="AE34" s="98">
        <v>7.3541132837548249</v>
      </c>
      <c r="AF34" s="99">
        <v>46242</v>
      </c>
    </row>
    <row r="35" spans="3:33" ht="13.5">
      <c r="C35" s="2">
        <v>21</v>
      </c>
      <c r="D35" s="26">
        <f>IF(D34&gt;=鶏シート!$G$18+30,"",D34+1)</f>
        <v>46195</v>
      </c>
      <c r="E35" s="41">
        <f ca="1">鶏気温!A27</f>
        <v>23.9</v>
      </c>
      <c r="F35" s="163">
        <f ca="1">IF(鶏シート!$G$13="独自地温",鶏気温!A27,IF(鶏シート!$G$16&gt;=D35,E35*$AD$26+$AE$26,IF(鶏気温!$A$4&lt;200,IF($D35&lt;$AF$30,E35*$AD$30+$AE$30,E35*$AD$31+$AE$31),IF($D35&lt;$AF$34,E35*$AD$34+$AE$34,E35*$AD$35+$AE$35))))</f>
        <v>24.752374217317058</v>
      </c>
      <c r="G35" s="41"/>
      <c r="H35" s="27"/>
      <c r="I35" s="3">
        <f t="shared" ca="1" si="0"/>
        <v>0.89564213742668553</v>
      </c>
      <c r="J35" s="3">
        <f t="shared" ca="1" si="5"/>
        <v>16.561924349210958</v>
      </c>
      <c r="L35" s="4">
        <f t="shared" ca="1" si="1"/>
        <v>0.89981531272226922</v>
      </c>
      <c r="M35" s="3">
        <f t="shared" ca="1" si="6"/>
        <v>16.727030012931657</v>
      </c>
      <c r="O35" s="2">
        <v>21</v>
      </c>
      <c r="P35" s="16">
        <f t="shared" ca="1" si="3"/>
        <v>29.561172487497508</v>
      </c>
      <c r="Q35" s="26">
        <f t="shared" si="4"/>
        <v>46195</v>
      </c>
      <c r="R35" s="14">
        <f t="shared" ca="1" si="2"/>
        <v>2.7280739181319125</v>
      </c>
      <c r="S35" s="55">
        <f ca="1">鶏硝化モデル!K35</f>
        <v>14.33095261158239</v>
      </c>
      <c r="T35" s="16"/>
      <c r="U35" s="16"/>
      <c r="V35" s="64"/>
      <c r="X35" s="65"/>
      <c r="Y35" s="78"/>
      <c r="Z35" s="79"/>
      <c r="AA35" s="64"/>
      <c r="AB35" s="14"/>
      <c r="AC35" s="97" t="s">
        <v>68</v>
      </c>
      <c r="AD35" s="98">
        <v>0.82391026075462082</v>
      </c>
      <c r="AE35" s="98">
        <v>5.0537712782034045</v>
      </c>
      <c r="AF35" s="97"/>
    </row>
    <row r="36" spans="3:33" ht="13.5">
      <c r="C36" s="2">
        <v>22</v>
      </c>
      <c r="D36" s="26">
        <f>IF(D35&gt;=鶏シート!$G$18+30,"",D35+1)</f>
        <v>46196</v>
      </c>
      <c r="E36" s="41">
        <f ca="1">鶏気温!A28</f>
        <v>24</v>
      </c>
      <c r="F36" s="163">
        <f ca="1">IF(鶏シート!$G$13="独自地温",鶏気温!A28,IF(鶏シート!$G$16&gt;=D36,E36*$AD$26+$AE$26,IF(鶏気温!$A$4&lt;200,IF($D36&lt;$AF$30,E36*$AD$30+$AE$30,E36*$AD$31+$AE$31),IF($D36&lt;$AF$34,E36*$AD$34+$AE$34,E36*$AD$35+$AE$35))))</f>
        <v>24.836462721545413</v>
      </c>
      <c r="G36" s="41"/>
      <c r="H36" s="27"/>
      <c r="I36" s="3">
        <f t="shared" ca="1" si="0"/>
        <v>0.90469163844819989</v>
      </c>
      <c r="J36" s="3">
        <f t="shared" ca="1" si="5"/>
        <v>17.457566486637642</v>
      </c>
      <c r="L36" s="4">
        <f t="shared" ca="1" si="1"/>
        <v>0.90852166342431828</v>
      </c>
      <c r="M36" s="3">
        <f t="shared" ca="1" si="6"/>
        <v>17.626845325653925</v>
      </c>
      <c r="O36" s="2">
        <v>22</v>
      </c>
      <c r="P36" s="16">
        <f t="shared" ca="1" si="3"/>
        <v>29.822351028558892</v>
      </c>
      <c r="Q36" s="26">
        <f t="shared" si="4"/>
        <v>46196</v>
      </c>
      <c r="R36" s="14">
        <f t="shared" ca="1" si="2"/>
        <v>2.7521769663498632</v>
      </c>
      <c r="S36" s="55">
        <f ca="1">鶏硝化モデル!K36</f>
        <v>15.493093853769274</v>
      </c>
      <c r="T36" s="16"/>
      <c r="U36" s="16"/>
      <c r="V36" s="64"/>
      <c r="X36" s="66"/>
      <c r="Y36" s="82" t="s">
        <v>29</v>
      </c>
      <c r="Z36" s="80">
        <f ca="1">_xlfn.XLOOKUP(鶏シート!$G$17,$Q$14:$Q$439,$R$14:$R$439)-_xlfn.XLOOKUP(鶏シート!$G$16,$Q$14:$Q$439,$R$14:$R$439)+IF((_xlfn.XLOOKUP(鶏シート!$G$16,$Q$14:$Q$439,$R$14:$R$439)-_xlfn.XLOOKUP(鶏シート!$G$16,$Q$14:$Q$439,$S$14:$S$439))&gt;=0,_xlfn.XLOOKUP(鶏シート!$G$16,$Q$14:$Q$439,$R$14:$R$439)-_xlfn.XLOOKUP(鶏シート!$G$16,$Q$14:$Q$439,$S$14:$S$439),0)</f>
        <v>3.487914221620434</v>
      </c>
      <c r="AA36" s="65"/>
      <c r="AB36" s="14"/>
      <c r="AC36" s="101"/>
      <c r="AD36" s="92"/>
      <c r="AE36" s="92"/>
      <c r="AF36" s="92"/>
      <c r="AG36" s="92"/>
    </row>
    <row r="37" spans="3:33" ht="14.25" thickBot="1">
      <c r="C37" s="2">
        <v>23</v>
      </c>
      <c r="D37" s="26">
        <f>IF(D36&gt;=鶏シート!$G$18+30,"",D36+1)</f>
        <v>46197</v>
      </c>
      <c r="E37" s="41">
        <f ca="1">鶏気温!A29</f>
        <v>24.1</v>
      </c>
      <c r="F37" s="163">
        <f ca="1">IF(鶏シート!$G$13="独自地温",鶏気温!A29,IF(鶏シート!$G$16&gt;=D37,E37*$AD$26+$AE$26,IF(鶏気温!$A$4&lt;200,IF($D37&lt;$AF$30,E37*$AD$30+$AE$30,E37*$AD$31+$AE$31),IF($D37&lt;$AF$34,E37*$AD$34+$AE$34,E37*$AD$35+$AE$35))))</f>
        <v>24.920551225773767</v>
      </c>
      <c r="G37" s="41"/>
      <c r="H37" s="27"/>
      <c r="I37" s="3">
        <f t="shared" ca="1" si="0"/>
        <v>0.91382639054692638</v>
      </c>
      <c r="J37" s="3">
        <f t="shared" ca="1" si="5"/>
        <v>18.362258125085841</v>
      </c>
      <c r="L37" s="4">
        <f t="shared" ca="1" si="1"/>
        <v>0.91730630812354308</v>
      </c>
      <c r="M37" s="3">
        <f t="shared" ca="1" si="6"/>
        <v>18.535366989078241</v>
      </c>
      <c r="O37" s="2">
        <v>23</v>
      </c>
      <c r="P37" s="16">
        <f t="shared" ca="1" si="3"/>
        <v>30.078859169335985</v>
      </c>
      <c r="Q37" s="26">
        <f t="shared" si="4"/>
        <v>46197</v>
      </c>
      <c r="R37" s="14">
        <f t="shared" ca="1" si="2"/>
        <v>2.7758490033415777</v>
      </c>
      <c r="S37" s="55">
        <f ca="1">鶏硝化モデル!K37</f>
        <v>16.662595436155854</v>
      </c>
      <c r="T37" s="16"/>
      <c r="U37" s="16"/>
      <c r="V37" s="64"/>
      <c r="X37" s="66"/>
      <c r="Y37" s="83" t="s">
        <v>30</v>
      </c>
      <c r="Z37" s="81">
        <f ca="1">_xlfn.XLOOKUP(鶏シート!$G$18,$Q$14:$Q$439,$R$14:$R$439)-_xlfn.XLOOKUP(鶏シート!$G$17,$Q$14:$Q$439,$R$14:$R$439)</f>
        <v>0.10722041225169621</v>
      </c>
      <c r="AA37" s="65"/>
      <c r="AB37" s="16"/>
      <c r="AC37" s="102">
        <f>鶏シート!G16</f>
        <v>46179</v>
      </c>
      <c r="AD37" s="103">
        <f ca="1">AD39-Z36</f>
        <v>0</v>
      </c>
      <c r="AE37" s="92"/>
      <c r="AF37" s="92"/>
      <c r="AG37" s="92"/>
    </row>
    <row r="38" spans="3:33" ht="13.5">
      <c r="C38" s="2">
        <v>24</v>
      </c>
      <c r="D38" s="26">
        <f>IF(D37&gt;=鶏シート!$G$18+30,"",D37+1)</f>
        <v>46198</v>
      </c>
      <c r="E38" s="41">
        <f ca="1">鶏気温!A30</f>
        <v>24.3</v>
      </c>
      <c r="F38" s="163">
        <f ca="1">IF(鶏シート!$G$13="独自地温",鶏気温!A30,IF(鶏シート!$G$16&gt;=D38,E38*$AD$26+$AE$26,IF(鶏気温!$A$4&lt;200,IF($D38&lt;$AF$30,E38*$AD$30+$AE$30,E38*$AD$31+$AE$31),IF($D38&lt;$AF$34,E38*$AD$34+$AE$34,E38*$AD$35+$AE$35))))</f>
        <v>25.088728234230473</v>
      </c>
      <c r="G38" s="41"/>
      <c r="H38" s="27"/>
      <c r="I38" s="3">
        <f t="shared" ca="1" si="0"/>
        <v>0.93235462521931878</v>
      </c>
      <c r="J38" s="3">
        <f t="shared" ca="1" si="5"/>
        <v>19.276084515632768</v>
      </c>
      <c r="L38" s="4">
        <f t="shared" ca="1" si="1"/>
        <v>0.93511307905227281</v>
      </c>
      <c r="M38" s="3">
        <f t="shared" ca="1" si="6"/>
        <v>19.452673297201784</v>
      </c>
      <c r="O38" s="2">
        <v>24</v>
      </c>
      <c r="P38" s="16">
        <f t="shared" ca="1" si="3"/>
        <v>30.330712094484717</v>
      </c>
      <c r="Q38" s="26">
        <f t="shared" si="4"/>
        <v>46198</v>
      </c>
      <c r="R38" s="14">
        <f t="shared" ca="1" si="2"/>
        <v>2.799091430433875</v>
      </c>
      <c r="S38" s="55">
        <f ca="1">鶏硝化モデル!K38</f>
        <v>17.839498973025009</v>
      </c>
      <c r="T38" s="16"/>
      <c r="U38" s="16"/>
      <c r="V38" s="65"/>
      <c r="X38" s="120"/>
      <c r="Y38" s="123"/>
      <c r="Z38" s="124"/>
      <c r="AA38" s="117"/>
      <c r="AB38" s="16"/>
      <c r="AC38" s="102">
        <f>鶏シート!G17</f>
        <v>46247</v>
      </c>
      <c r="AD38" s="103">
        <f ca="1">AD39-Z36</f>
        <v>0</v>
      </c>
      <c r="AE38" s="92" t="s">
        <v>116</v>
      </c>
      <c r="AF38" s="103">
        <f ca="1">ROUND(Z36,2)</f>
        <v>3.49</v>
      </c>
      <c r="AG38" s="92" t="str">
        <f ca="1">CONCATENATE(AE38,AF38)</f>
        <v>基肥相当3.49</v>
      </c>
    </row>
    <row r="39" spans="3:33" ht="13.5">
      <c r="C39" s="2">
        <v>25</v>
      </c>
      <c r="D39" s="26">
        <f>IF(D38&gt;=鶏シート!$G$18+30,"",D38+1)</f>
        <v>46199</v>
      </c>
      <c r="E39" s="41">
        <f ca="1">鶏気温!A31</f>
        <v>24.4</v>
      </c>
      <c r="F39" s="163">
        <f ca="1">IF(鶏シート!$G$13="独自地温",鶏気温!A31,IF(鶏シート!$G$16&gt;=D39,E39*$AD$26+$AE$26,IF(鶏気温!$A$4&lt;200,IF($D39&lt;$AF$30,E39*$AD$30+$AE$30,E39*$AD$31+$AE$31),IF($D39&lt;$AF$34,E39*$AD$34+$AE$34,E39*$AD$35+$AE$35))))</f>
        <v>25.172816738458824</v>
      </c>
      <c r="G39" s="41"/>
      <c r="H39" s="27"/>
      <c r="I39" s="3">
        <f t="shared" ca="1" si="0"/>
        <v>0.94174961127083101</v>
      </c>
      <c r="J39" s="3">
        <f t="shared" ca="1" si="5"/>
        <v>20.208439140852086</v>
      </c>
      <c r="L39" s="4">
        <f t="shared" ca="1" si="1"/>
        <v>0.94413651732103165</v>
      </c>
      <c r="M39" s="3">
        <f t="shared" ca="1" si="6"/>
        <v>20.387786376254056</v>
      </c>
      <c r="O39" s="2">
        <v>25</v>
      </c>
      <c r="P39" s="16">
        <f t="shared" ca="1" si="3"/>
        <v>30.580279376143409</v>
      </c>
      <c r="Q39" s="26">
        <f t="shared" si="4"/>
        <v>46199</v>
      </c>
      <c r="R39" s="14">
        <f t="shared" ca="1" si="2"/>
        <v>2.8221229252840914</v>
      </c>
      <c r="S39" s="55">
        <f ca="1">鶏硝化モデル!K39</f>
        <v>19.031332083952648</v>
      </c>
      <c r="T39" s="16"/>
      <c r="U39" s="16"/>
      <c r="V39" s="65"/>
      <c r="W39" s="64"/>
      <c r="X39" s="125"/>
      <c r="Y39" s="126"/>
      <c r="Z39" s="124"/>
      <c r="AA39" s="117"/>
      <c r="AB39" s="16"/>
      <c r="AC39" s="102">
        <f>鶏シート!G17</f>
        <v>46247</v>
      </c>
      <c r="AD39" s="103">
        <f ca="1">_xlfn.XLOOKUP(AC38,$Q$14:$Q$439,$R$14:$R$439)</f>
        <v>3.487914221620434</v>
      </c>
      <c r="AE39" s="92"/>
      <c r="AF39" s="92"/>
      <c r="AG39" s="92"/>
    </row>
    <row r="40" spans="3:33" ht="13.5">
      <c r="C40" s="2">
        <v>26</v>
      </c>
      <c r="D40" s="26">
        <f>IF(D39&gt;=鶏シート!$G$18+30,"",D39+1)</f>
        <v>46200</v>
      </c>
      <c r="E40" s="41">
        <f ca="1">鶏気温!A32</f>
        <v>24.6</v>
      </c>
      <c r="F40" s="163">
        <f ca="1">IF(鶏シート!$G$13="独自地温",鶏気温!A32,IF(鶏シート!$G$16&gt;=D40,E40*$AD$26+$AE$26,IF(鶏気温!$A$4&lt;200,IF($D40&lt;$AF$30,E40*$AD$30+$AE$30,E40*$AD$31+$AE$31),IF($D40&lt;$AF$34,E40*$AD$34+$AE$34,E40*$AD$35+$AE$35))))</f>
        <v>25.34099374691553</v>
      </c>
      <c r="G40" s="41"/>
      <c r="H40" s="27"/>
      <c r="I40" s="3">
        <f t="shared" ca="1" si="0"/>
        <v>0.9608051245176854</v>
      </c>
      <c r="J40" s="3">
        <f t="shared" ca="1" si="5"/>
        <v>21.150188752122915</v>
      </c>
      <c r="L40" s="4">
        <f t="shared" ca="1" si="1"/>
        <v>0.96242681672420949</v>
      </c>
      <c r="M40" s="3">
        <f t="shared" ca="1" si="6"/>
        <v>21.331922893575086</v>
      </c>
      <c r="O40" s="2">
        <v>26</v>
      </c>
      <c r="P40" s="16">
        <f t="shared" ca="1" si="3"/>
        <v>30.825112912752282</v>
      </c>
      <c r="Q40" s="26">
        <f t="shared" si="4"/>
        <v>46200</v>
      </c>
      <c r="R40" s="14">
        <f t="shared" ca="1" si="2"/>
        <v>2.8447175630911388</v>
      </c>
      <c r="S40" s="55">
        <f ca="1">鶏硝化モデル!K40</f>
        <v>20.230693227715967</v>
      </c>
      <c r="T40" s="16"/>
      <c r="U40" s="16"/>
      <c r="W40" s="67"/>
      <c r="X40" s="114"/>
      <c r="Y40" s="127"/>
      <c r="Z40" s="124"/>
      <c r="AA40" s="117"/>
      <c r="AB40" s="16"/>
      <c r="AC40" s="102">
        <f>鶏シート!G18</f>
        <v>46305</v>
      </c>
      <c r="AD40" s="103">
        <f ca="1">_xlfn.XLOOKUP(AC39,$Q$14:$Q$439,$R$14:$R$439)</f>
        <v>3.487914221620434</v>
      </c>
      <c r="AE40" s="92" t="s">
        <v>117</v>
      </c>
      <c r="AF40" s="103">
        <f ca="1">ROUND(Z37,2)</f>
        <v>0.11</v>
      </c>
      <c r="AG40" s="92" t="str">
        <f ca="1">CONCATENATE(AE40,AF40)</f>
        <v>穂肥相当0.11</v>
      </c>
    </row>
    <row r="41" spans="3:33" ht="13.5">
      <c r="C41" s="2">
        <v>27</v>
      </c>
      <c r="D41" s="26">
        <f>IF(D40&gt;=鶏シート!$G$18+30,"",D40+1)</f>
        <v>46201</v>
      </c>
      <c r="E41" s="41">
        <f ca="1">鶏気温!A33</f>
        <v>24.8</v>
      </c>
      <c r="F41" s="163">
        <f ca="1">IF(鶏シート!$G$13="独自地温",鶏気温!A33,IF(鶏シート!$G$16&gt;=D41,E41*$AD$26+$AE$26,IF(鶏気温!$A$4&lt;200,IF($D41&lt;$AF$30,E41*$AD$30+$AE$30,E41*$AD$31+$AE$31),IF($D41&lt;$AF$34,E41*$AD$34+$AE$34,E41*$AD$35+$AE$35))))</f>
        <v>25.509170755372235</v>
      </c>
      <c r="G41" s="41"/>
      <c r="H41" s="27"/>
      <c r="I41" s="3">
        <f t="shared" ca="1" si="0"/>
        <v>0.98021983507714039</v>
      </c>
      <c r="J41" s="3">
        <f t="shared" ca="1" si="5"/>
        <v>22.110993876640599</v>
      </c>
      <c r="L41" s="4">
        <f t="shared" ca="1" si="1"/>
        <v>0.98104616138606682</v>
      </c>
      <c r="M41" s="3">
        <f t="shared" ca="1" si="6"/>
        <v>22.294349710299297</v>
      </c>
      <c r="O41" s="2">
        <v>27</v>
      </c>
      <c r="P41" s="16">
        <f t="shared" ca="1" si="3"/>
        <v>31.067514432316877</v>
      </c>
      <c r="Q41" s="26">
        <f t="shared" si="4"/>
        <v>46201</v>
      </c>
      <c r="R41" s="14">
        <f t="shared" ca="1" si="2"/>
        <v>2.8670877604681002</v>
      </c>
      <c r="S41" s="55">
        <f ca="1">鶏硝化モデル!K41</f>
        <v>21.445237968354732</v>
      </c>
      <c r="T41" s="16"/>
      <c r="U41" s="16"/>
      <c r="W41" s="16"/>
      <c r="X41" s="45"/>
      <c r="Y41" s="128"/>
      <c r="Z41" s="129"/>
      <c r="AA41" s="45"/>
      <c r="AB41" s="16"/>
      <c r="AC41" s="102">
        <f>鶏シート!G18</f>
        <v>46305</v>
      </c>
      <c r="AD41" s="103">
        <f ca="1">_xlfn.XLOOKUP(AC41,$Q$14:$Q$439,$R$14:$R$439)</f>
        <v>3.5951346338721302</v>
      </c>
      <c r="AE41" s="92"/>
      <c r="AF41" s="92"/>
      <c r="AG41" s="92"/>
    </row>
    <row r="42" spans="3:33" ht="13.5">
      <c r="C42" s="2">
        <v>28</v>
      </c>
      <c r="D42" s="26">
        <f>IF(D41&gt;=鶏シート!$G$18+30,"",D41+1)</f>
        <v>46202</v>
      </c>
      <c r="E42" s="41">
        <f ca="1">鶏気温!A34</f>
        <v>24.9</v>
      </c>
      <c r="F42" s="163">
        <f ca="1">IF(鶏シート!$G$13="独自地温",鶏気温!A34,IF(鶏シート!$G$16&gt;=D42,E42*$AD$26+$AE$26,IF(鶏気温!$A$4&lt;200,IF($D42&lt;$AF$30,E42*$AD$30+$AE$30,E42*$AD$31+$AE$31),IF($D42&lt;$AF$34,E42*$AD$34+$AE$34,E42*$AD$35+$AE$35))))</f>
        <v>25.593259259600586</v>
      </c>
      <c r="G42" s="41"/>
      <c r="H42" s="27"/>
      <c r="I42" s="3">
        <f t="shared" ca="1" si="0"/>
        <v>0.99006384080038634</v>
      </c>
      <c r="J42" s="3">
        <f t="shared" ca="1" si="5"/>
        <v>23.091213711717739</v>
      </c>
      <c r="L42" s="4">
        <f t="shared" ca="1" si="1"/>
        <v>0.99048092521186359</v>
      </c>
      <c r="M42" s="3">
        <f t="shared" ca="1" si="6"/>
        <v>23.275395871685365</v>
      </c>
      <c r="O42" s="2">
        <v>28</v>
      </c>
      <c r="P42" s="16">
        <f t="shared" ca="1" si="3"/>
        <v>31.307366456263331</v>
      </c>
      <c r="Q42" s="26">
        <f t="shared" si="4"/>
        <v>46202</v>
      </c>
      <c r="R42" s="14">
        <f t="shared" ca="1" si="2"/>
        <v>2.8892226758208728</v>
      </c>
      <c r="S42" s="55">
        <f ca="1">鶏硝化モデル!K42</f>
        <v>22.675137743669282</v>
      </c>
      <c r="T42" s="16"/>
      <c r="U42" s="16"/>
      <c r="V42" s="16" t="s">
        <v>23</v>
      </c>
      <c r="W42" s="59"/>
      <c r="X42" s="43"/>
      <c r="Y42" s="43"/>
      <c r="Z42" s="43"/>
      <c r="AA42" s="45"/>
      <c r="AB42" s="16"/>
    </row>
    <row r="43" spans="3:33" ht="13.5">
      <c r="C43" s="2">
        <v>29</v>
      </c>
      <c r="D43" s="26">
        <f>IF(D42&gt;=鶏シート!$G$18+30,"",D42+1)</f>
        <v>46203</v>
      </c>
      <c r="E43" s="41">
        <f ca="1">鶏気温!A35</f>
        <v>25.1</v>
      </c>
      <c r="F43" s="163">
        <f ca="1">IF(鶏シート!$G$13="独自地温",鶏気温!A35,IF(鶏シート!$G$16&gt;=D43,E43*$AD$26+$AE$26,IF(鶏気温!$A$4&lt;200,IF($D43&lt;$AF$30,E43*$AD$30+$AE$30,E43*$AD$31+$AE$31),IF($D43&lt;$AF$34,E43*$AD$34+$AE$34,E43*$AD$35+$AE$35))))</f>
        <v>25.761436268057295</v>
      </c>
      <c r="G43" s="41"/>
      <c r="H43" s="27"/>
      <c r="I43" s="3">
        <f t="shared" ca="1" si="0"/>
        <v>1.0100291103934878</v>
      </c>
      <c r="J43" s="3">
        <f t="shared" ca="1" si="5"/>
        <v>24.081277552518124</v>
      </c>
      <c r="L43" s="4">
        <f t="shared" ca="1" si="1"/>
        <v>1.0096040796726622</v>
      </c>
      <c r="M43" s="3">
        <f t="shared" ca="1" si="6"/>
        <v>24.265876796897228</v>
      </c>
      <c r="O43" s="2">
        <v>29</v>
      </c>
      <c r="P43" s="16">
        <f t="shared" ca="1" si="3"/>
        <v>31.54232957042521</v>
      </c>
      <c r="Q43" s="26">
        <f t="shared" si="4"/>
        <v>46203</v>
      </c>
      <c r="R43" s="14">
        <f t="shared" ca="1" si="2"/>
        <v>2.9109064146420978</v>
      </c>
      <c r="S43" s="55">
        <f ca="1">鶏硝化モデル!K43</f>
        <v>23.912779852324771</v>
      </c>
      <c r="T43" s="16"/>
      <c r="U43" s="16"/>
      <c r="V43" s="2" t="s">
        <v>122</v>
      </c>
      <c r="W43" s="58"/>
      <c r="X43" s="58"/>
      <c r="Y43" s="56"/>
      <c r="Z43" s="56"/>
      <c r="AA43" s="16"/>
      <c r="AB43" s="16"/>
    </row>
    <row r="44" spans="3:33" ht="13.5">
      <c r="C44" s="2">
        <v>30</v>
      </c>
      <c r="D44" s="26">
        <f>IF(D43&gt;=鶏シート!$G$18+30,"",D43+1)</f>
        <v>46204</v>
      </c>
      <c r="E44" s="41">
        <f ca="1">鶏気温!A36</f>
        <v>25.2</v>
      </c>
      <c r="F44" s="163">
        <f ca="1">IF(鶏シート!$G$13="独自地温",鶏気温!A36,IF(鶏シート!$G$16&gt;=D44,E44*$AD$26+$AE$26,IF(鶏気温!$A$4&lt;200,IF($D44&lt;$AF$30,E44*$AD$30+$AE$30,E44*$AD$31+$AE$31),IF($D44&lt;$AF$34,E44*$AD$34+$AE$34,E44*$AD$35+$AE$35))))</f>
        <v>25.845524772285646</v>
      </c>
      <c r="G44" s="41"/>
      <c r="H44" s="27"/>
      <c r="I44" s="3">
        <f t="shared" ca="1" si="0"/>
        <v>1.0201519760177651</v>
      </c>
      <c r="J44" s="3">
        <f t="shared" ca="1" si="5"/>
        <v>25.091306662911613</v>
      </c>
      <c r="L44" s="4">
        <f t="shared" ca="1" si="1"/>
        <v>1.0192938633519473</v>
      </c>
      <c r="M44" s="3">
        <f t="shared" ca="1" si="6"/>
        <v>25.27548087656989</v>
      </c>
      <c r="O44" s="2">
        <v>30</v>
      </c>
      <c r="P44" s="16">
        <f t="shared" ca="1" si="3"/>
        <v>31.77461120620471</v>
      </c>
      <c r="Q44" s="26">
        <f t="shared" si="4"/>
        <v>46204</v>
      </c>
      <c r="R44" s="14">
        <f t="shared" ca="1" si="2"/>
        <v>2.9323426913154629</v>
      </c>
      <c r="S44" s="55">
        <f ca="1">鶏硝化モデル!K44</f>
        <v>25.166037320958498</v>
      </c>
      <c r="T44" s="16"/>
      <c r="U44" s="16"/>
      <c r="V44" s="58"/>
      <c r="W44" s="60"/>
      <c r="X44" s="58"/>
      <c r="Y44" s="38"/>
      <c r="Z44" s="39"/>
      <c r="AA44" s="16"/>
      <c r="AB44" s="16"/>
    </row>
    <row r="45" spans="3:33" ht="13.5">
      <c r="C45" s="2">
        <v>31</v>
      </c>
      <c r="D45" s="26">
        <f>IF(D44&gt;=鶏シート!$G$18+30,"",D44+1)</f>
        <v>46205</v>
      </c>
      <c r="E45" s="41">
        <f ca="1">鶏気温!A37</f>
        <v>25.3</v>
      </c>
      <c r="F45" s="163">
        <f ca="1">IF(鶏シート!$G$13="独自地温",鶏気温!A37,IF(鶏シート!$G$16&gt;=D45,E45*$AD$26+$AE$26,IF(鶏気温!$A$4&lt;200,IF($D45&lt;$AF$30,E45*$AD$30+$AE$30,E45*$AD$31+$AE$31),IF($D45&lt;$AF$34,E45*$AD$34+$AE$34,E45*$AD$35+$AE$35))))</f>
        <v>25.929613276514001</v>
      </c>
      <c r="G45" s="41"/>
      <c r="H45" s="27"/>
      <c r="I45" s="3">
        <f t="shared" ca="1" si="0"/>
        <v>1.030369407274337</v>
      </c>
      <c r="J45" s="3">
        <f t="shared" ca="1" si="5"/>
        <v>26.111458638929378</v>
      </c>
      <c r="L45" s="4">
        <f t="shared" ca="1" si="1"/>
        <v>1.0290700553947854</v>
      </c>
      <c r="M45" s="3">
        <f t="shared" ca="1" si="6"/>
        <v>26.294774739921838</v>
      </c>
      <c r="O45" s="2">
        <v>31</v>
      </c>
      <c r="P45" s="16">
        <f t="shared" ca="1" si="3"/>
        <v>32.001954225274766</v>
      </c>
      <c r="Q45" s="26">
        <f t="shared" si="4"/>
        <v>46205</v>
      </c>
      <c r="R45" s="14">
        <f t="shared" ca="1" si="2"/>
        <v>2.9533232042182136</v>
      </c>
      <c r="S45" s="55">
        <f ca="1">鶏硝化モデル!K45</f>
        <v>26.427168243376826</v>
      </c>
      <c r="T45" s="16"/>
      <c r="U45" s="16"/>
      <c r="V45" s="58"/>
      <c r="W45" s="60"/>
      <c r="X45" s="58"/>
      <c r="Y45" s="38"/>
      <c r="Z45" s="39"/>
      <c r="AA45" s="16"/>
      <c r="AB45" s="16"/>
    </row>
    <row r="46" spans="3:33" ht="13.5">
      <c r="C46" s="2">
        <v>32</v>
      </c>
      <c r="D46" s="26">
        <f>IF(D45&gt;=鶏シート!$G$18+30,"",D45+1)</f>
        <v>46206</v>
      </c>
      <c r="E46" s="41">
        <f ca="1">鶏気温!A38</f>
        <v>25.5</v>
      </c>
      <c r="F46" s="163">
        <f ca="1">IF(鶏シート!$G$13="独自地温",鶏気温!A38,IF(鶏シート!$G$16&gt;=D46,E46*$AD$26+$AE$26,IF(鶏気温!$A$4&lt;200,IF($D46&lt;$AF$30,E46*$AD$30+$AE$30,E46*$AD$31+$AE$31),IF($D46&lt;$AF$34,E46*$AD$34+$AE$34,E46*$AD$35+$AE$35))))</f>
        <v>26.097790284970706</v>
      </c>
      <c r="G46" s="41"/>
      <c r="H46" s="27"/>
      <c r="I46" s="3">
        <f t="shared" ca="1" si="0"/>
        <v>1.0510912403863941</v>
      </c>
      <c r="J46" s="3">
        <f t="shared" ca="1" si="5"/>
        <v>27.141828046203713</v>
      </c>
      <c r="L46" s="4">
        <f t="shared" ca="1" si="1"/>
        <v>1.0488845083839564</v>
      </c>
      <c r="M46" s="3">
        <f t="shared" ca="1" si="6"/>
        <v>27.323844795316624</v>
      </c>
      <c r="O46" s="2">
        <v>32</v>
      </c>
      <c r="P46" s="16">
        <f t="shared" ca="1" si="3"/>
        <v>32.224395946409928</v>
      </c>
      <c r="Q46" s="26">
        <f t="shared" si="4"/>
        <v>46206</v>
      </c>
      <c r="R46" s="14">
        <f t="shared" ca="1" si="2"/>
        <v>2.9738513973401157</v>
      </c>
      <c r="S46" s="55">
        <f ca="1">鶏硝化モデル!K46</f>
        <v>27.696216755010084</v>
      </c>
      <c r="T46" s="16"/>
      <c r="U46" s="16"/>
      <c r="W46" s="60"/>
      <c r="X46" s="58"/>
      <c r="Z46" s="16"/>
      <c r="AA46" s="16"/>
      <c r="AB46" s="16"/>
    </row>
    <row r="47" spans="3:33" ht="13.5">
      <c r="C47" s="2">
        <v>33</v>
      </c>
      <c r="D47" s="26">
        <f>IF(D46&gt;=鶏シート!$G$18+30,"",D46+1)</f>
        <v>46207</v>
      </c>
      <c r="E47" s="41">
        <f ca="1">鶏気温!A39</f>
        <v>25.6</v>
      </c>
      <c r="F47" s="163">
        <f ca="1">IF(鶏シート!$G$13="独自地温",鶏気温!A39,IF(鶏シート!$G$16&gt;=D47,E47*$AD$26+$AE$26,IF(鶏気温!$A$4&lt;200,IF($D47&lt;$AF$30,E47*$AD$30+$AE$30,E47*$AD$31+$AE$31),IF($D47&lt;$AF$34,E47*$AD$34+$AE$34,E47*$AD$35+$AE$35))))</f>
        <v>26.181878789199061</v>
      </c>
      <c r="G47" s="41"/>
      <c r="H47" s="27"/>
      <c r="I47" s="3">
        <f t="shared" ca="1" si="0"/>
        <v>1.0615972952784467</v>
      </c>
      <c r="J47" s="3">
        <f t="shared" ca="1" si="5"/>
        <v>28.192919286590108</v>
      </c>
      <c r="L47" s="4">
        <f t="shared" ca="1" si="1"/>
        <v>1.058924204535471</v>
      </c>
      <c r="M47" s="3">
        <f t="shared" ca="1" si="6"/>
        <v>28.372729303700581</v>
      </c>
      <c r="O47" s="2">
        <v>33</v>
      </c>
      <c r="P47" s="16">
        <f t="shared" ca="1" si="3"/>
        <v>32.444026016566099</v>
      </c>
      <c r="Q47" s="26">
        <f t="shared" si="4"/>
        <v>46207</v>
      </c>
      <c r="R47" s="14">
        <f t="shared" ca="1" si="2"/>
        <v>2.9941201152430996</v>
      </c>
      <c r="S47" s="55">
        <f ca="1">鶏硝化モデル!K47</f>
        <v>28.981233715374767</v>
      </c>
      <c r="T47" s="16"/>
      <c r="U47" s="16"/>
      <c r="V47" s="58"/>
      <c r="W47" s="58"/>
      <c r="X47" s="58"/>
      <c r="Y47" s="16"/>
      <c r="Z47" s="16"/>
      <c r="AA47" s="16"/>
      <c r="AB47" s="16"/>
    </row>
    <row r="48" spans="3:33" ht="13.5">
      <c r="C48" s="2">
        <v>34</v>
      </c>
      <c r="D48" s="26">
        <f>IF(D47&gt;=鶏シート!$G$18+30,"",D47+1)</f>
        <v>46208</v>
      </c>
      <c r="E48" s="41">
        <f ca="1">鶏気温!A40</f>
        <v>25.7</v>
      </c>
      <c r="F48" s="163">
        <f ca="1">IF(鶏シート!$G$13="独自地温",鶏気温!A40,IF(鶏シート!$G$16&gt;=D48,E48*$AD$26+$AE$26,IF(鶏気温!$A$4&lt;200,IF($D48&lt;$AF$30,E48*$AD$30+$AE$30,E48*$AD$31+$AE$31),IF($D48&lt;$AF$34,E48*$AD$34+$AE$34,E48*$AD$35+$AE$35))))</f>
        <v>26.265967293427412</v>
      </c>
      <c r="G48" s="41"/>
      <c r="H48" s="27"/>
      <c r="I48" s="3">
        <f t="shared" ca="1" si="0"/>
        <v>1.0722012219682988</v>
      </c>
      <c r="J48" s="3">
        <f t="shared" ca="1" si="5"/>
        <v>29.254516581868554</v>
      </c>
      <c r="L48" s="4">
        <f t="shared" ca="1" si="1"/>
        <v>1.0690531795321887</v>
      </c>
      <c r="M48" s="3">
        <f t="shared" ca="1" si="6"/>
        <v>29.431653508236053</v>
      </c>
      <c r="O48" s="2">
        <v>34</v>
      </c>
      <c r="P48" s="16">
        <f t="shared" ca="1" si="3"/>
        <v>32.658721599885169</v>
      </c>
      <c r="Q48" s="26">
        <f t="shared" si="4"/>
        <v>46208</v>
      </c>
      <c r="R48" s="14">
        <f t="shared" ca="1" si="2"/>
        <v>3.0139334505036883</v>
      </c>
      <c r="S48" s="55">
        <f ca="1">鶏硝化モデル!K48</f>
        <v>30.274301969484064</v>
      </c>
      <c r="T48" s="16"/>
      <c r="U48" s="16"/>
      <c r="V48" s="58"/>
      <c r="W48" s="58"/>
      <c r="X48" s="58"/>
      <c r="Y48" s="16"/>
      <c r="Z48" s="16"/>
      <c r="AA48" s="16"/>
      <c r="AB48" s="16"/>
    </row>
    <row r="49" spans="3:28" ht="13.5">
      <c r="C49" s="2">
        <v>35</v>
      </c>
      <c r="D49" s="26">
        <f>IF(D48&gt;=鶏シート!$G$18+30,"",D48+1)</f>
        <v>46209</v>
      </c>
      <c r="E49" s="41">
        <f ca="1">鶏気温!A41</f>
        <v>25.8</v>
      </c>
      <c r="F49" s="163">
        <f ca="1">IF(鶏シート!$G$13="独自地温",鶏気温!A41,IF(鶏シート!$G$16&gt;=D49,E49*$AD$26+$AE$26,IF(鶏気温!$A$4&lt;200,IF($D49&lt;$AF$30,E49*$AD$30+$AE$30,E49*$AD$31+$AE$31),IF($D49&lt;$AF$34,E49*$AD$34+$AE$34,E49*$AD$35+$AE$35))))</f>
        <v>26.350055797655767</v>
      </c>
      <c r="G49" s="41"/>
      <c r="H49" s="27"/>
      <c r="I49" s="3">
        <f t="shared" ca="1" si="0"/>
        <v>1.0829038633681325</v>
      </c>
      <c r="J49" s="3">
        <f t="shared" ca="1" si="5"/>
        <v>30.326717803836853</v>
      </c>
      <c r="L49" s="4">
        <f t="shared" ca="1" si="1"/>
        <v>1.0792721644362273</v>
      </c>
      <c r="M49" s="3">
        <f t="shared" ca="1" si="6"/>
        <v>30.500706687768243</v>
      </c>
      <c r="O49" s="2">
        <v>35</v>
      </c>
      <c r="P49" s="16">
        <f t="shared" ca="1" si="3"/>
        <v>32.868527471130427</v>
      </c>
      <c r="Q49" s="26">
        <f t="shared" si="4"/>
        <v>46209</v>
      </c>
      <c r="R49" s="14">
        <f t="shared" ca="1" si="2"/>
        <v>3.0332955351928934</v>
      </c>
      <c r="S49" s="55">
        <f ca="1">鶏硝化モデル!K49</f>
        <v>31.575466521230325</v>
      </c>
      <c r="T49" s="16"/>
      <c r="U49" s="16"/>
      <c r="V49" s="58"/>
      <c r="W49" s="58"/>
      <c r="X49" s="58"/>
      <c r="Y49" s="16"/>
      <c r="Z49" s="16"/>
      <c r="AA49" s="16"/>
      <c r="AB49" s="16"/>
    </row>
    <row r="50" spans="3:28" ht="13.5">
      <c r="C50" s="2">
        <v>36</v>
      </c>
      <c r="D50" s="26">
        <f>IF(D49&gt;=鶏シート!$G$18+30,"",D49+1)</f>
        <v>46210</v>
      </c>
      <c r="E50" s="41">
        <f ca="1">鶏気温!A42</f>
        <v>26</v>
      </c>
      <c r="F50" s="163">
        <f ca="1">IF(鶏シート!$G$13="独自地温",鶏気温!A42,IF(鶏シート!$G$16&gt;=D50,E50*$AD$26+$AE$26,IF(鶏気温!$A$4&lt;200,IF($D50&lt;$AF$30,E50*$AD$30+$AE$30,E50*$AD$31+$AE$31),IF($D50&lt;$AF$34,E50*$AD$34+$AE$34,E50*$AD$35+$AE$35))))</f>
        <v>26.518232806112472</v>
      </c>
      <c r="G50" s="41"/>
      <c r="H50" s="27"/>
      <c r="I50" s="3">
        <f t="shared" ca="1" si="0"/>
        <v>1.10460869520226</v>
      </c>
      <c r="J50" s="3">
        <f t="shared" ca="1" si="5"/>
        <v>31.409621667204988</v>
      </c>
      <c r="L50" s="4">
        <f t="shared" ca="1" si="1"/>
        <v>1.0999831154946254</v>
      </c>
      <c r="M50" s="3">
        <f t="shared" ca="1" si="6"/>
        <v>31.579978852204469</v>
      </c>
      <c r="O50" s="2">
        <v>36</v>
      </c>
      <c r="P50" s="16">
        <f t="shared" ca="1" si="3"/>
        <v>33.073489868912311</v>
      </c>
      <c r="Q50" s="26">
        <f t="shared" si="4"/>
        <v>46210</v>
      </c>
      <c r="R50" s="14">
        <f t="shared" ca="1" si="2"/>
        <v>3.0522106364739074</v>
      </c>
      <c r="S50" s="55">
        <f ca="1">鶏硝化モデル!K50</f>
        <v>32.884772593855793</v>
      </c>
      <c r="T50" s="16"/>
      <c r="U50" s="16"/>
      <c r="V50" s="58"/>
      <c r="W50" s="60"/>
      <c r="X50" s="58"/>
      <c r="Y50" s="16"/>
      <c r="Z50" s="16"/>
      <c r="AB50" s="16"/>
    </row>
    <row r="51" spans="3:28" ht="13.5">
      <c r="C51" s="2">
        <v>37</v>
      </c>
      <c r="D51" s="26">
        <f>IF(D50&gt;=鶏シート!$G$18+30,"",D50+1)</f>
        <v>46211</v>
      </c>
      <c r="E51" s="41">
        <f ca="1">鶏気温!A43</f>
        <v>26.1</v>
      </c>
      <c r="F51" s="163">
        <f ca="1">IF(鶏シート!$G$13="独自地温",鶏気温!A43,IF(鶏シート!$G$16&gt;=D51,E51*$AD$26+$AE$26,IF(鶏気温!$A$4&lt;200,IF($D51&lt;$AF$30,E51*$AD$30+$AE$30,E51*$AD$31+$AE$31),IF($D51&lt;$AF$34,E51*$AD$34+$AE$34,E51*$AD$35+$AE$35))))</f>
        <v>26.602321310340823</v>
      </c>
      <c r="G51" s="41"/>
      <c r="H51" s="27"/>
      <c r="I51" s="3">
        <f t="shared" ca="1" si="0"/>
        <v>1.1156126048586401</v>
      </c>
      <c r="J51" s="3">
        <f t="shared" ca="1" si="5"/>
        <v>32.514230362407247</v>
      </c>
      <c r="L51" s="4">
        <f t="shared" ca="1" si="1"/>
        <v>1.1104765711624622</v>
      </c>
      <c r="M51" s="3">
        <f t="shared" ca="1" si="6"/>
        <v>32.679961967699093</v>
      </c>
      <c r="O51" s="2">
        <v>37</v>
      </c>
      <c r="P51" s="16">
        <f t="shared" ca="1" si="3"/>
        <v>33.275535279485396</v>
      </c>
      <c r="Q51" s="26">
        <f t="shared" si="4"/>
        <v>46211</v>
      </c>
      <c r="R51" s="14">
        <f t="shared" ca="1" si="2"/>
        <v>3.070856541506795</v>
      </c>
      <c r="S51" s="55">
        <f ca="1">鶏硝化モデル!K51</f>
        <v>34.210498259866668</v>
      </c>
      <c r="T51" s="16"/>
      <c r="U51" s="16"/>
      <c r="V51" s="58"/>
      <c r="W51" s="60"/>
      <c r="X51" s="58"/>
      <c r="Y51" s="16"/>
      <c r="Z51" s="16"/>
      <c r="AA51" s="16"/>
    </row>
    <row r="52" spans="3:28" ht="13.5">
      <c r="C52" s="2">
        <v>38</v>
      </c>
      <c r="D52" s="26">
        <f>IF(D51&gt;=鶏シート!$G$18+30,"",D51+1)</f>
        <v>46212</v>
      </c>
      <c r="E52" s="41">
        <f ca="1">鶏気温!A44</f>
        <v>26.2</v>
      </c>
      <c r="F52" s="163">
        <f ca="1">IF(鶏シート!$G$13="独自地温",鶏気温!A44,IF(鶏シート!$G$16&gt;=D52,E52*$AD$26+$AE$26,IF(鶏気温!$A$4&lt;200,IF($D52&lt;$AF$30,E52*$AD$30+$AE$30,E52*$AD$31+$AE$31),IF($D52&lt;$AF$34,E52*$AD$34+$AE$34,E52*$AD$35+$AE$35))))</f>
        <v>26.686409814569174</v>
      </c>
      <c r="G52" s="41"/>
      <c r="H52" s="27"/>
      <c r="I52" s="3">
        <f t="shared" ca="1" si="0"/>
        <v>1.1267186677644891</v>
      </c>
      <c r="J52" s="3">
        <f t="shared" ca="1" si="5"/>
        <v>33.629842967265887</v>
      </c>
      <c r="L52" s="4">
        <f t="shared" ca="1" si="1"/>
        <v>1.1210630158379711</v>
      </c>
      <c r="M52" s="3">
        <f t="shared" ca="1" si="6"/>
        <v>33.790438538861558</v>
      </c>
      <c r="O52" s="2">
        <v>38</v>
      </c>
      <c r="P52" s="16">
        <f t="shared" ca="1" si="3"/>
        <v>33.472725059543528</v>
      </c>
      <c r="Q52" s="26">
        <f t="shared" si="4"/>
        <v>46212</v>
      </c>
      <c r="R52" s="14">
        <f t="shared" ca="1" si="2"/>
        <v>3.0890543412093026</v>
      </c>
      <c r="S52" s="55">
        <f ca="1">鶏硝化モデル!K52</f>
        <v>35.544502441592996</v>
      </c>
      <c r="T52" s="16"/>
      <c r="U52" s="16"/>
      <c r="V52" s="58"/>
      <c r="W52" s="60"/>
      <c r="X52" s="58"/>
      <c r="Y52" s="16"/>
      <c r="Z52" s="16"/>
      <c r="AA52" s="16"/>
      <c r="AB52" s="16"/>
    </row>
    <row r="53" spans="3:28" ht="13.5">
      <c r="C53" s="2">
        <v>39</v>
      </c>
      <c r="D53" s="26">
        <f>IF(D52&gt;=鶏シート!$G$18+30,"",D52+1)</f>
        <v>46213</v>
      </c>
      <c r="E53" s="41">
        <f ca="1">鶏気温!A45</f>
        <v>26.3</v>
      </c>
      <c r="F53" s="163">
        <f ca="1">IF(鶏シート!$G$13="独自地温",鶏気温!A45,IF(鶏シート!$G$16&gt;=D53,E53*$AD$26+$AE$26,IF(鶏気温!$A$4&lt;200,IF($D53&lt;$AF$30,E53*$AD$30+$AE$30,E53*$AD$31+$AE$31),IF($D53&lt;$AF$34,E53*$AD$34+$AE$34,E53*$AD$35+$AE$35))))</f>
        <v>26.770498318797529</v>
      </c>
      <c r="G53" s="41"/>
      <c r="H53" s="27"/>
      <c r="I53" s="3">
        <f t="shared" ca="1" si="0"/>
        <v>1.1379277605156621</v>
      </c>
      <c r="J53" s="3">
        <f t="shared" ca="1" si="5"/>
        <v>34.756561635030373</v>
      </c>
      <c r="L53" s="4">
        <f t="shared" ca="1" si="1"/>
        <v>1.1317432081927083</v>
      </c>
      <c r="M53" s="3">
        <f t="shared" ca="1" si="6"/>
        <v>34.911501554699527</v>
      </c>
      <c r="O53" s="2">
        <v>39</v>
      </c>
      <c r="P53" s="16">
        <f t="shared" ca="1" si="3"/>
        <v>33.665112621765601</v>
      </c>
      <c r="Q53" s="26">
        <f t="shared" si="4"/>
        <v>46213</v>
      </c>
      <c r="R53" s="14">
        <f t="shared" ca="1" si="2"/>
        <v>3.1068089648086539</v>
      </c>
      <c r="S53" s="55">
        <f ca="1">鶏硝化モデル!K53</f>
        <v>36.886831248701306</v>
      </c>
      <c r="T53" s="16"/>
      <c r="U53" s="16"/>
      <c r="V53" s="58"/>
      <c r="W53" s="58"/>
      <c r="X53" s="58"/>
      <c r="Y53" s="16"/>
      <c r="Z53" s="16"/>
      <c r="AA53" s="16"/>
      <c r="AB53" s="16"/>
    </row>
    <row r="54" spans="3:28" ht="13.5">
      <c r="C54" s="2">
        <v>40</v>
      </c>
      <c r="D54" s="26">
        <f>IF(D53&gt;=鶏シート!$G$18+30,"",D53+1)</f>
        <v>46214</v>
      </c>
      <c r="E54" s="41">
        <f ca="1">鶏気温!A46</f>
        <v>26.4</v>
      </c>
      <c r="F54" s="163">
        <f ca="1">IF(鶏シート!$G$13="独自地温",鶏気温!A46,IF(鶏シート!$G$16&gt;=D54,E54*$AD$26+$AE$26,IF(鶏気温!$A$4&lt;200,IF($D54&lt;$AF$30,E54*$AD$30+$AE$30,E54*$AD$31+$AE$31),IF($D54&lt;$AF$34,E54*$AD$34+$AE$34,E54*$AD$35+$AE$35))))</f>
        <v>26.85458682302588</v>
      </c>
      <c r="G54" s="41"/>
      <c r="H54" s="27"/>
      <c r="I54" s="3">
        <f t="shared" ca="1" si="0"/>
        <v>1.1492407665887718</v>
      </c>
      <c r="J54" s="3">
        <f t="shared" ca="1" si="5"/>
        <v>35.894489395546032</v>
      </c>
      <c r="L54" s="4">
        <f t="shared" ca="1" si="1"/>
        <v>1.1425179125309664</v>
      </c>
      <c r="M54" s="3">
        <f t="shared" ca="1" si="6"/>
        <v>36.043244762892236</v>
      </c>
      <c r="O54" s="2">
        <v>40</v>
      </c>
      <c r="P54" s="16">
        <f t="shared" ca="1" si="3"/>
        <v>33.852752662759386</v>
      </c>
      <c r="Q54" s="26">
        <f t="shared" si="4"/>
        <v>46214</v>
      </c>
      <c r="R54" s="14">
        <f t="shared" ca="1" si="2"/>
        <v>3.1241254600203661</v>
      </c>
      <c r="S54" s="55">
        <f ca="1">鶏硝化モデル!K54</f>
        <v>38.237531014735005</v>
      </c>
      <c r="T54" s="16"/>
      <c r="U54" s="16"/>
      <c r="V54" s="58"/>
      <c r="W54" s="58"/>
      <c r="X54" s="58"/>
      <c r="Y54" s="16"/>
      <c r="Z54" s="16"/>
      <c r="AA54" s="16"/>
      <c r="AB54" s="16"/>
    </row>
    <row r="55" spans="3:28" ht="13.5">
      <c r="C55" s="2">
        <v>41</v>
      </c>
      <c r="D55" s="26">
        <f>IF(D54&gt;=鶏シート!$G$18+30,"",D54+1)</f>
        <v>46215</v>
      </c>
      <c r="E55" s="41">
        <f ca="1">鶏気温!A47</f>
        <v>26.6</v>
      </c>
      <c r="F55" s="163">
        <f ca="1">IF(鶏シート!$G$13="独自地温",鶏気温!A47,IF(鶏シート!$G$16&gt;=D55,E55*$AD$26+$AE$26,IF(鶏気温!$A$4&lt;200,IF($D55&lt;$AF$30,E55*$AD$30+$AE$30,E55*$AD$31+$AE$31),IF($D55&lt;$AF$34,E55*$AD$34+$AE$34,E55*$AD$35+$AE$35))))</f>
        <v>27.022763831482589</v>
      </c>
      <c r="G55" s="41"/>
      <c r="H55" s="27"/>
      <c r="I55" s="3">
        <f t="shared" ca="1" si="0"/>
        <v>1.1721820873036255</v>
      </c>
      <c r="J55" s="3">
        <f t="shared" ca="1" si="5"/>
        <v>37.043730162134807</v>
      </c>
      <c r="L55" s="4">
        <f t="shared" ca="1" si="1"/>
        <v>1.1643539427638345</v>
      </c>
      <c r="M55" s="3">
        <f t="shared" ca="1" si="6"/>
        <v>37.185762675423206</v>
      </c>
      <c r="O55" s="2">
        <v>41</v>
      </c>
      <c r="P55" s="16">
        <f t="shared" ca="1" si="3"/>
        <v>34.035701113891278</v>
      </c>
      <c r="Q55" s="26">
        <f t="shared" si="4"/>
        <v>46215</v>
      </c>
      <c r="R55" s="14">
        <f t="shared" ca="1" si="2"/>
        <v>3.1410089885105377</v>
      </c>
      <c r="S55" s="55">
        <f ca="1">鶏硝化モデル!K55</f>
        <v>39.596648298028533</v>
      </c>
      <c r="T55" s="16"/>
      <c r="U55" s="16"/>
      <c r="V55" s="58"/>
      <c r="W55" s="58"/>
      <c r="X55" s="58"/>
      <c r="Y55" s="16"/>
      <c r="Z55" s="16"/>
      <c r="AA55" s="16"/>
      <c r="AB55" s="16"/>
    </row>
    <row r="56" spans="3:28" ht="13.5">
      <c r="C56" s="2">
        <v>42</v>
      </c>
      <c r="D56" s="26">
        <f>IF(D55&gt;=鶏シート!$G$18+30,"",D55+1)</f>
        <v>46216</v>
      </c>
      <c r="E56" s="41">
        <f ca="1">鶏気温!A48</f>
        <v>26.7</v>
      </c>
      <c r="F56" s="163">
        <f ca="1">IF(鶏シート!$G$13="独自地温",鶏気温!A48,IF(鶏シート!$G$16&gt;=D56,E56*$AD$26+$AE$26,IF(鶏気温!$A$4&lt;200,IF($D56&lt;$AF$30,E56*$AD$30+$AE$30,E56*$AD$31+$AE$31),IF($D56&lt;$AF$34,E56*$AD$34+$AE$34,E56*$AD$35+$AE$35))))</f>
        <v>27.10685233571094</v>
      </c>
      <c r="G56" s="41"/>
      <c r="H56" s="27"/>
      <c r="I56" s="3">
        <f t="shared" ca="1" si="0"/>
        <v>1.1838122037423202</v>
      </c>
      <c r="J56" s="3">
        <f t="shared" ca="1" si="5"/>
        <v>38.215912249438432</v>
      </c>
      <c r="L56" s="4">
        <f t="shared" ca="1" si="1"/>
        <v>1.1754168257688797</v>
      </c>
      <c r="M56" s="3">
        <f t="shared" ca="1" si="6"/>
        <v>38.350116618187037</v>
      </c>
      <c r="O56" s="2">
        <v>42</v>
      </c>
      <c r="P56" s="16">
        <f t="shared" ca="1" si="3"/>
        <v>34.215680421459204</v>
      </c>
      <c r="Q56" s="26">
        <f t="shared" si="4"/>
        <v>46216</v>
      </c>
      <c r="R56" s="14">
        <f t="shared" ca="1" si="2"/>
        <v>3.1576185074660921</v>
      </c>
      <c r="S56" s="55">
        <f ca="1">鶏硝化モデル!K56</f>
        <v>40.972741194597738</v>
      </c>
      <c r="T56" s="16"/>
      <c r="U56" s="16"/>
      <c r="V56" s="58"/>
      <c r="W56" s="60"/>
      <c r="X56" s="58"/>
      <c r="Y56" s="16"/>
      <c r="Z56" s="16"/>
      <c r="AA56" s="16"/>
      <c r="AB56" s="16"/>
    </row>
    <row r="57" spans="3:28" ht="13.5">
      <c r="C57" s="2">
        <v>43</v>
      </c>
      <c r="D57" s="26">
        <f>IF(D56&gt;=鶏シート!$G$18+30,"",D56+1)</f>
        <v>46217</v>
      </c>
      <c r="E57" s="41">
        <f ca="1">鶏気温!A49</f>
        <v>26.8</v>
      </c>
      <c r="F57" s="163">
        <f ca="1">IF(鶏シート!$G$13="独自地温",鶏気温!A49,IF(鶏シート!$G$16&gt;=D57,E57*$AD$26+$AE$26,IF(鶏気温!$A$4&lt;200,IF($D57&lt;$AF$30,E57*$AD$30+$AE$30,E57*$AD$31+$AE$31),IF($D57&lt;$AF$34,E57*$AD$34+$AE$34,E57*$AD$35+$AE$35))))</f>
        <v>27.190940839939294</v>
      </c>
      <c r="G57" s="41"/>
      <c r="H57" s="27"/>
      <c r="I57" s="3">
        <f t="shared" ca="1" si="0"/>
        <v>1.1955498371958089</v>
      </c>
      <c r="J57" s="3">
        <f t="shared" ca="1" si="5"/>
        <v>39.399724453180752</v>
      </c>
      <c r="L57" s="4">
        <f t="shared" ca="1" si="1"/>
        <v>1.1865773350543174</v>
      </c>
      <c r="M57" s="3">
        <f t="shared" ca="1" si="6"/>
        <v>39.525533443955915</v>
      </c>
      <c r="O57" s="2">
        <v>43</v>
      </c>
      <c r="P57" s="16">
        <f t="shared" ca="1" si="3"/>
        <v>34.390980566244281</v>
      </c>
      <c r="Q57" s="26">
        <f t="shared" si="4"/>
        <v>46217</v>
      </c>
      <c r="R57" s="14">
        <f t="shared" ca="1" si="2"/>
        <v>3.1737962065419718</v>
      </c>
      <c r="S57" s="55">
        <f ca="1">鶏硝化モデル!K57</f>
        <v>42.35739264136226</v>
      </c>
      <c r="T57" s="16"/>
      <c r="U57" s="16"/>
      <c r="V57" s="58"/>
      <c r="W57" s="60"/>
      <c r="X57" s="58"/>
      <c r="Y57" s="16"/>
      <c r="Z57" s="16"/>
      <c r="AA57" s="16"/>
      <c r="AB57" s="16"/>
    </row>
    <row r="58" spans="3:28" ht="13.5">
      <c r="C58" s="2">
        <v>44</v>
      </c>
      <c r="D58" s="26">
        <f>IF(D57&gt;=鶏シート!$G$18+30,"",D57+1)</f>
        <v>46218</v>
      </c>
      <c r="E58" s="41">
        <f ca="1">鶏気温!A50</f>
        <v>26.9</v>
      </c>
      <c r="F58" s="163">
        <f ca="1">IF(鶏シート!$G$13="独自地温",鶏気温!A50,IF(鶏シート!$G$16&gt;=D58,E58*$AD$26+$AE$26,IF(鶏気温!$A$4&lt;200,IF($D58&lt;$AF$30,E58*$AD$30+$AE$30,E58*$AD$31+$AE$31),IF($D58&lt;$AF$34,E58*$AD$34+$AE$34,E58*$AD$35+$AE$35))))</f>
        <v>27.275029344167645</v>
      </c>
      <c r="G58" s="41"/>
      <c r="H58" s="27"/>
      <c r="I58" s="3">
        <f t="shared" ca="1" si="0"/>
        <v>1.2073959062812947</v>
      </c>
      <c r="J58" s="3">
        <f t="shared" ca="1" si="5"/>
        <v>40.595274290376558</v>
      </c>
      <c r="L58" s="4">
        <f t="shared" ca="1" si="1"/>
        <v>1.197836263654291</v>
      </c>
      <c r="M58" s="3">
        <f t="shared" ca="1" si="6"/>
        <v>40.712110779010231</v>
      </c>
      <c r="O58" s="2">
        <v>44</v>
      </c>
      <c r="P58" s="16">
        <f t="shared" ca="1" si="3"/>
        <v>34.561664077421163</v>
      </c>
      <c r="Q58" s="26">
        <f t="shared" si="4"/>
        <v>46218</v>
      </c>
      <c r="R58" s="14">
        <f t="shared" ca="1" si="2"/>
        <v>3.189547856287724</v>
      </c>
      <c r="S58" s="55">
        <f ca="1">鶏硝化モデル!K58</f>
        <v>43.750650105021435</v>
      </c>
      <c r="T58" s="16"/>
      <c r="U58" s="16"/>
      <c r="V58" s="58"/>
      <c r="W58" s="60"/>
      <c r="X58" s="58"/>
      <c r="Y58" s="16"/>
      <c r="Z58" s="16"/>
      <c r="AA58" s="16"/>
      <c r="AB58" s="16"/>
    </row>
    <row r="59" spans="3:28" ht="13.5">
      <c r="C59" s="2">
        <v>45</v>
      </c>
      <c r="D59" s="26">
        <f>IF(D58&gt;=鶏シート!$G$18+30,"",D58+1)</f>
        <v>46219</v>
      </c>
      <c r="E59" s="41">
        <f ca="1">鶏気温!A51</f>
        <v>27</v>
      </c>
      <c r="F59" s="163">
        <f ca="1">IF(鶏シート!$G$13="独自地温",鶏気温!A51,IF(鶏シート!$G$16&gt;=D59,E59*$AD$26+$AE$26,IF(鶏気温!$A$4&lt;200,IF($D59&lt;$AF$30,E59*$AD$30+$AE$30,E59*$AD$31+$AE$31),IF($D59&lt;$AF$34,E59*$AD$34+$AE$34,E59*$AD$35+$AE$35))))</f>
        <v>27.359117848396</v>
      </c>
      <c r="G59" s="41"/>
      <c r="H59" s="27"/>
      <c r="I59" s="3">
        <f t="shared" ca="1" si="0"/>
        <v>1.2193513367936151</v>
      </c>
      <c r="J59" s="3">
        <f t="shared" ca="1" si="5"/>
        <v>41.80267019665785</v>
      </c>
      <c r="L59" s="4">
        <f t="shared" ca="1" si="1"/>
        <v>1.2091944104636903</v>
      </c>
      <c r="M59" s="3">
        <f t="shared" ca="1" si="6"/>
        <v>41.90994704266452</v>
      </c>
      <c r="O59" s="2">
        <v>45</v>
      </c>
      <c r="P59" s="16">
        <f t="shared" ca="1" si="3"/>
        <v>34.727794495207533</v>
      </c>
      <c r="Q59" s="26">
        <f t="shared" si="4"/>
        <v>46219</v>
      </c>
      <c r="R59" s="14">
        <f t="shared" ca="1" si="2"/>
        <v>3.2048793205577235</v>
      </c>
      <c r="S59" s="55">
        <f ca="1">鶏硝化モデル!K59</f>
        <v>45.152561281680782</v>
      </c>
      <c r="T59" s="16"/>
      <c r="U59" s="16"/>
      <c r="V59" s="58"/>
      <c r="W59" s="58"/>
      <c r="X59" s="58"/>
      <c r="Y59" s="16"/>
      <c r="Z59" s="16"/>
      <c r="AA59" s="16"/>
      <c r="AB59" s="16"/>
    </row>
    <row r="60" spans="3:28" ht="13.5">
      <c r="C60" s="2">
        <v>46</v>
      </c>
      <c r="D60" s="26">
        <f>IF(D59&gt;=鶏シート!$G$18+30,"",D59+1)</f>
        <v>46220</v>
      </c>
      <c r="E60" s="41">
        <f ca="1">鶏気温!A52</f>
        <v>27.1</v>
      </c>
      <c r="F60" s="163">
        <f ca="1">IF(鶏シート!$G$13="独自地温",鶏気温!A52,IF(鶏シート!$G$16&gt;=D60,E60*$AD$26+$AE$26,IF(鶏気温!$A$4&lt;200,IF($D60&lt;$AF$30,E60*$AD$30+$AE$30,E60*$AD$31+$AE$31),IF($D60&lt;$AF$34,E60*$AD$34+$AE$34,E60*$AD$35+$AE$35))))</f>
        <v>27.443206352624355</v>
      </c>
      <c r="G60" s="41"/>
      <c r="H60" s="27"/>
      <c r="I60" s="3">
        <f t="shared" ca="1" si="0"/>
        <v>1.2314170617558071</v>
      </c>
      <c r="J60" s="3">
        <f t="shared" ca="1" si="5"/>
        <v>43.022021533451465</v>
      </c>
      <c r="L60" s="4">
        <f t="shared" ca="1" si="1"/>
        <v>1.2206525802769244</v>
      </c>
      <c r="M60" s="3">
        <f t="shared" ca="1" si="6"/>
        <v>43.119141453128208</v>
      </c>
      <c r="O60" s="2">
        <v>46</v>
      </c>
      <c r="P60" s="16">
        <f t="shared" ca="1" si="3"/>
        <v>34.889436315049188</v>
      </c>
      <c r="Q60" s="26">
        <f t="shared" si="4"/>
        <v>46220</v>
      </c>
      <c r="R60" s="14">
        <f t="shared" ca="1" si="2"/>
        <v>3.2197965513602536</v>
      </c>
      <c r="S60" s="55">
        <f ca="1">鶏硝化モデル!K60</f>
        <v>46.56317409778395</v>
      </c>
      <c r="T60" s="16"/>
      <c r="U60" s="16"/>
      <c r="V60" s="58"/>
      <c r="W60" s="58"/>
      <c r="X60" s="58"/>
      <c r="Y60" s="16"/>
      <c r="Z60" s="16"/>
      <c r="AA60" s="16"/>
      <c r="AB60" s="16"/>
    </row>
    <row r="61" spans="3:28" ht="13.5">
      <c r="C61" s="2">
        <v>47</v>
      </c>
      <c r="D61" s="26">
        <f>IF(D60&gt;=鶏シート!$G$18+30,"",D60+1)</f>
        <v>46221</v>
      </c>
      <c r="E61" s="41">
        <f ca="1">鶏気温!A53</f>
        <v>27.3</v>
      </c>
      <c r="F61" s="163">
        <f ca="1">IF(鶏シート!$G$13="独自地温",鶏気温!A53,IF(鶏シート!$G$16&gt;=D61,E61*$AD$26+$AE$26,IF(鶏気温!$A$4&lt;200,IF($D61&lt;$AF$30,E61*$AD$30+$AE$30,E61*$AD$31+$AE$31),IF($D61&lt;$AF$34,E61*$AD$34+$AE$34,E61*$AD$35+$AE$35))))</f>
        <v>27.61138336108106</v>
      </c>
      <c r="G61" s="41"/>
      <c r="H61" s="27"/>
      <c r="I61" s="3">
        <f t="shared" ca="1" si="0"/>
        <v>1.2558831635685446</v>
      </c>
      <c r="J61" s="3">
        <f t="shared" ca="1" si="5"/>
        <v>44.253438595207271</v>
      </c>
      <c r="L61" s="4">
        <f t="shared" ca="1" si="1"/>
        <v>1.2438722378243667</v>
      </c>
      <c r="M61" s="3">
        <f t="shared" ca="1" si="6"/>
        <v>44.339794033405134</v>
      </c>
      <c r="O61" s="2">
        <v>47</v>
      </c>
      <c r="P61" s="16">
        <f t="shared" ca="1" si="3"/>
        <v>35.046654931238152</v>
      </c>
      <c r="Q61" s="26">
        <f t="shared" si="4"/>
        <v>46221</v>
      </c>
      <c r="R61" s="14">
        <f t="shared" ca="1" si="2"/>
        <v>3.2343055836542636</v>
      </c>
      <c r="S61" s="55">
        <f ca="1">鶏硝化モデル!K61</f>
        <v>47.982536711047651</v>
      </c>
      <c r="T61" s="16"/>
      <c r="U61" s="16"/>
      <c r="V61" s="58"/>
      <c r="W61" s="58"/>
      <c r="X61" s="58"/>
      <c r="Y61" s="16"/>
      <c r="Z61" s="16"/>
      <c r="AA61" s="16"/>
      <c r="AB61" s="16"/>
    </row>
    <row r="62" spans="3:28" ht="13.5">
      <c r="C62" s="2">
        <v>48</v>
      </c>
      <c r="D62" s="26">
        <f>IF(D61&gt;=鶏シート!$G$18+30,"",D61+1)</f>
        <v>46222</v>
      </c>
      <c r="E62" s="41">
        <f ca="1">鶏気温!A54</f>
        <v>27.4</v>
      </c>
      <c r="F62" s="163">
        <f ca="1">IF(鶏シート!$G$13="独自地温",鶏気温!A54,IF(鶏シート!$G$16&gt;=D62,E62*$AD$26+$AE$26,IF(鶏気温!$A$4&lt;200,IF($D62&lt;$AF$30,E62*$AD$30+$AE$30,E62*$AD$31+$AE$31),IF($D62&lt;$AF$34,E62*$AD$34+$AE$34,E62*$AD$35+$AE$35))))</f>
        <v>27.695471865309411</v>
      </c>
      <c r="G62" s="41"/>
      <c r="H62" s="27"/>
      <c r="I62" s="3">
        <f t="shared" ca="1" si="0"/>
        <v>1.2682854430656645</v>
      </c>
      <c r="J62" s="3">
        <f t="shared" ca="1" si="5"/>
        <v>45.509321758775819</v>
      </c>
      <c r="L62" s="4">
        <f t="shared" ca="1" si="1"/>
        <v>1.2556353649971324</v>
      </c>
      <c r="M62" s="3">
        <f t="shared" ca="1" si="6"/>
        <v>45.583666271229504</v>
      </c>
      <c r="O62" s="2">
        <v>48</v>
      </c>
      <c r="P62" s="16">
        <f t="shared" ca="1" si="3"/>
        <v>35.200935784554083</v>
      </c>
      <c r="Q62" s="26">
        <f t="shared" si="4"/>
        <v>46222</v>
      </c>
      <c r="R62" s="14">
        <f t="shared" ca="1" si="2"/>
        <v>3.2485435024031335</v>
      </c>
      <c r="S62" s="55">
        <f ca="1">鶏硝化モデル!K62</f>
        <v>49.419544321567273</v>
      </c>
      <c r="T62" s="16"/>
      <c r="U62" s="16"/>
      <c r="V62" s="58"/>
      <c r="W62" s="58"/>
      <c r="X62" s="58"/>
      <c r="Y62" s="16"/>
      <c r="Z62" s="16"/>
      <c r="AA62" s="16"/>
      <c r="AB62" s="16"/>
    </row>
    <row r="63" spans="3:28" ht="13.5">
      <c r="C63" s="2">
        <v>49</v>
      </c>
      <c r="D63" s="26">
        <f>IF(D62&gt;=鶏シート!$G$18+30,"",D62+1)</f>
        <v>46223</v>
      </c>
      <c r="E63" s="41">
        <f ca="1">鶏気温!A55</f>
        <v>27.5</v>
      </c>
      <c r="F63" s="163">
        <f ca="1">IF(鶏シート!$G$13="独自地温",鶏気温!A55,IF(鶏シート!$G$16&gt;=D63,E63*$AD$26+$AE$26,IF(鶏気温!$A$4&lt;200,IF($D63&lt;$AF$30,E63*$AD$30+$AE$30,E63*$AD$31+$AE$31),IF($D63&lt;$AF$34,E63*$AD$34+$AE$34,E63*$AD$35+$AE$35))))</f>
        <v>27.779560369537766</v>
      </c>
      <c r="G63" s="41"/>
      <c r="H63" s="27"/>
      <c r="I63" s="3">
        <f t="shared" ca="1" si="0"/>
        <v>1.2808018224091531</v>
      </c>
      <c r="J63" s="3">
        <f t="shared" ca="1" si="5"/>
        <v>46.777607201841484</v>
      </c>
      <c r="L63" s="4">
        <f t="shared" ca="1" si="1"/>
        <v>1.2675017941299802</v>
      </c>
      <c r="M63" s="3">
        <f t="shared" ca="1" si="6"/>
        <v>46.839301636226637</v>
      </c>
      <c r="O63" s="2">
        <v>49</v>
      </c>
      <c r="P63" s="16">
        <f t="shared" ca="1" si="3"/>
        <v>35.350832193371943</v>
      </c>
      <c r="Q63" s="26">
        <f t="shared" si="4"/>
        <v>46223</v>
      </c>
      <c r="R63" s="14">
        <f t="shared" ca="1" si="2"/>
        <v>3.2623767995597532</v>
      </c>
      <c r="S63" s="55">
        <f ca="1">鶏硝化モデル!K63</f>
        <v>50.865447599429864</v>
      </c>
      <c r="T63" s="16"/>
      <c r="U63" s="16"/>
      <c r="V63" s="58"/>
      <c r="W63" s="58"/>
      <c r="X63" s="58"/>
      <c r="Y63" s="16"/>
      <c r="Z63" s="16"/>
      <c r="AA63" s="16"/>
      <c r="AB63" s="16"/>
    </row>
    <row r="64" spans="3:28" ht="13.5">
      <c r="C64" s="2">
        <v>50</v>
      </c>
      <c r="D64" s="26">
        <f>IF(D63&gt;=鶏シート!$G$18+30,"",D63+1)</f>
        <v>46224</v>
      </c>
      <c r="E64" s="41">
        <f ca="1">鶏気温!A56</f>
        <v>27.6</v>
      </c>
      <c r="F64" s="163">
        <f ca="1">IF(鶏シート!$G$13="独自地温",鶏気温!A56,IF(鶏シート!$G$16&gt;=D64,E64*$AD$26+$AE$26,IF(鶏気温!$A$4&lt;200,IF($D64&lt;$AF$30,E64*$AD$30+$AE$30,E64*$AD$31+$AE$31),IF($D64&lt;$AF$34,E64*$AD$34+$AE$34,E64*$AD$35+$AE$35))))</f>
        <v>27.86364887376612</v>
      </c>
      <c r="G64" s="41"/>
      <c r="H64" s="27"/>
      <c r="I64" s="3">
        <f t="shared" ca="1" si="0"/>
        <v>1.2934332715325976</v>
      </c>
      <c r="J64" s="3">
        <f t="shared" ca="1" si="5"/>
        <v>48.058409024250636</v>
      </c>
      <c r="L64" s="4">
        <f t="shared" ca="1" si="1"/>
        <v>1.2794723601044584</v>
      </c>
      <c r="M64" s="3">
        <f t="shared" ca="1" si="6"/>
        <v>48.106803430356614</v>
      </c>
      <c r="O64" s="2">
        <v>50</v>
      </c>
      <c r="P64" s="16">
        <f t="shared" ca="1" si="3"/>
        <v>35.496415203865098</v>
      </c>
      <c r="Q64" s="26">
        <f t="shared" si="4"/>
        <v>46224</v>
      </c>
      <c r="R64" s="14">
        <f t="shared" ca="1" si="2"/>
        <v>3.2758120316709789</v>
      </c>
      <c r="S64" s="55">
        <f ca="1">鶏硝化モデル!K64</f>
        <v>52.320295636853366</v>
      </c>
      <c r="T64" s="16"/>
      <c r="U64" s="16"/>
      <c r="V64" s="58"/>
      <c r="W64" s="58"/>
      <c r="X64" s="58"/>
      <c r="Y64" s="16"/>
      <c r="Z64" s="16"/>
      <c r="AA64" s="16"/>
      <c r="AB64" s="16"/>
    </row>
    <row r="65" spans="3:28" ht="13.5">
      <c r="C65" s="2">
        <v>51</v>
      </c>
      <c r="D65" s="26">
        <f>IF(D64&gt;=鶏シート!$G$18+30,"",D64+1)</f>
        <v>46225</v>
      </c>
      <c r="E65" s="41">
        <f ca="1">鶏気温!A57</f>
        <v>27.7</v>
      </c>
      <c r="F65" s="163">
        <f ca="1">IF(鶏シート!$G$13="独自地温",鶏気温!A57,IF(鶏シート!$G$16&gt;=D65,E65*$AD$26+$AE$26,IF(鶏気温!$A$4&lt;200,IF($D65&lt;$AF$30,E65*$AD$30+$AE$30,E65*$AD$31+$AE$31),IF($D65&lt;$AF$34,E65*$AD$34+$AE$34,E65*$AD$35+$AE$35))))</f>
        <v>27.947737377994471</v>
      </c>
      <c r="G65" s="41"/>
      <c r="H65" s="27"/>
      <c r="I65" s="3">
        <f t="shared" ca="1" si="0"/>
        <v>1.3061807679078448</v>
      </c>
      <c r="J65" s="3">
        <f t="shared" ca="1" si="5"/>
        <v>49.351842295783236</v>
      </c>
      <c r="L65" s="4">
        <f t="shared" ca="1" si="1"/>
        <v>1.2915479039390441</v>
      </c>
      <c r="M65" s="3">
        <f t="shared" ca="1" si="6"/>
        <v>49.38627579046107</v>
      </c>
      <c r="O65" s="2">
        <v>51</v>
      </c>
      <c r="P65" s="16">
        <f t="shared" ca="1" si="3"/>
        <v>35.637756496729494</v>
      </c>
      <c r="Q65" s="26">
        <f t="shared" si="4"/>
        <v>46225</v>
      </c>
      <c r="R65" s="14">
        <f t="shared" ca="1" si="2"/>
        <v>3.2888558138410358</v>
      </c>
      <c r="S65" s="55">
        <f ca="1">鶏硝化モデル!K65</f>
        <v>53.784137762048303</v>
      </c>
      <c r="T65" s="16"/>
      <c r="U65" s="16"/>
      <c r="V65" s="58"/>
      <c r="W65" s="58"/>
      <c r="X65" s="58"/>
      <c r="Y65" s="16"/>
      <c r="Z65" s="16"/>
      <c r="AA65" s="16"/>
      <c r="AB65" s="16"/>
    </row>
    <row r="66" spans="3:28" ht="13.5">
      <c r="C66" s="2">
        <v>52</v>
      </c>
      <c r="D66" s="26">
        <f>IF(D65&gt;=鶏シート!$G$18+30,"",D65+1)</f>
        <v>46226</v>
      </c>
      <c r="E66" s="41">
        <f ca="1">鶏気温!A58</f>
        <v>27.9</v>
      </c>
      <c r="F66" s="163">
        <f ca="1">IF(鶏シート!$G$13="独自地温",鶏気温!A58,IF(鶏シート!$G$16&gt;=D66,E66*$AD$26+$AE$26,IF(鶏気温!$A$4&lt;200,IF($D66&lt;$AF$30,E66*$AD$30+$AE$30,E66*$AD$31+$AE$31),IF($D66&lt;$AF$34,E66*$AD$34+$AE$34,E66*$AD$35+$AE$35))))</f>
        <v>28.115914386451173</v>
      </c>
      <c r="G66" s="41"/>
      <c r="H66" s="27"/>
      <c r="I66" s="3">
        <f t="shared" ca="1" si="0"/>
        <v>1.3320278503095839</v>
      </c>
      <c r="J66" s="3">
        <f t="shared" ca="1" si="5"/>
        <v>50.658023063691083</v>
      </c>
      <c r="L66" s="4">
        <f t="shared" ca="1" si="1"/>
        <v>1.316017320189542</v>
      </c>
      <c r="M66" s="3">
        <f t="shared" ca="1" si="6"/>
        <v>50.677823694400118</v>
      </c>
      <c r="O66" s="2">
        <v>52</v>
      </c>
      <c r="P66" s="16">
        <f t="shared" ca="1" si="3"/>
        <v>35.774928326740699</v>
      </c>
      <c r="Q66" s="26">
        <f t="shared" si="4"/>
        <v>46226</v>
      </c>
      <c r="R66" s="14">
        <f t="shared" ca="1" si="2"/>
        <v>3.3015148141534985</v>
      </c>
      <c r="S66" s="55">
        <f ca="1">鶏硝化モデル!K66</f>
        <v>55.2570235401707</v>
      </c>
      <c r="T66" s="16"/>
      <c r="U66" s="16"/>
      <c r="V66" s="58"/>
      <c r="W66" s="59"/>
      <c r="X66" s="58"/>
      <c r="Y66" s="16"/>
      <c r="Z66" s="16"/>
      <c r="AA66" s="16"/>
      <c r="AB66" s="16"/>
    </row>
    <row r="67" spans="3:28" ht="13.5">
      <c r="C67" s="2">
        <v>53</v>
      </c>
      <c r="D67" s="26">
        <f>IF(D66&gt;=鶏シート!$G$18+30,"",D66+1)</f>
        <v>46227</v>
      </c>
      <c r="E67" s="41">
        <f ca="1">鶏気温!A59</f>
        <v>28</v>
      </c>
      <c r="F67" s="163">
        <f ca="1">IF(鶏シート!$G$13="独自地温",鶏気温!A59,IF(鶏シート!$G$16&gt;=D67,E67*$AD$26+$AE$26,IF(鶏気温!$A$4&lt;200,IF($D67&lt;$AF$30,E67*$AD$30+$AE$30,E67*$AD$31+$AE$31),IF($D67&lt;$AF$34,E67*$AD$34+$AE$34,E67*$AD$35+$AE$35))))</f>
        <v>28.200002890679528</v>
      </c>
      <c r="G67" s="41"/>
      <c r="H67" s="27"/>
      <c r="I67" s="3">
        <f t="shared" ca="1" si="0"/>
        <v>1.3451294294479375</v>
      </c>
      <c r="J67" s="3">
        <f t="shared" ca="1" si="5"/>
        <v>51.990050914000669</v>
      </c>
      <c r="L67" s="4">
        <f t="shared" ca="1" si="1"/>
        <v>1.3284129056915419</v>
      </c>
      <c r="M67" s="3">
        <f t="shared" ca="1" si="6"/>
        <v>51.993841014589663</v>
      </c>
      <c r="O67" s="2">
        <v>53</v>
      </c>
      <c r="P67" s="16">
        <f t="shared" ca="1" si="3"/>
        <v>35.909232651452079</v>
      </c>
      <c r="Q67" s="26">
        <f t="shared" si="4"/>
        <v>46227</v>
      </c>
      <c r="R67" s="14">
        <f t="shared" ca="1" si="2"/>
        <v>3.3139091846911488</v>
      </c>
      <c r="S67" s="55">
        <f ca="1">鶏硝化モデル!K67</f>
        <v>56.74814627218111</v>
      </c>
      <c r="T67" s="16"/>
      <c r="U67" s="16"/>
      <c r="V67" s="58"/>
      <c r="W67" s="58"/>
      <c r="X67" s="58"/>
      <c r="Y67" s="16"/>
      <c r="Z67" s="16"/>
      <c r="AA67" s="16"/>
      <c r="AB67" s="16"/>
    </row>
    <row r="68" spans="3:28" ht="13.5">
      <c r="C68" s="2">
        <v>54</v>
      </c>
      <c r="D68" s="26">
        <f>IF(D67&gt;=鶏シート!$G$18+30,"",D67+1)</f>
        <v>46228</v>
      </c>
      <c r="E68" s="41">
        <f ca="1">鶏気温!A60</f>
        <v>28.1</v>
      </c>
      <c r="F68" s="163">
        <f ca="1">IF(鶏シート!$G$13="独自地温",鶏気温!A60,IF(鶏シート!$G$16&gt;=D68,E68*$AD$26+$AE$26,IF(鶏気温!$A$4&lt;200,IF($D68&lt;$AF$30,E68*$AD$30+$AE$30,E68*$AD$31+$AE$31),IF($D68&lt;$AF$34,E68*$AD$34+$AE$34,E68*$AD$35+$AE$35))))</f>
        <v>28.284091394907882</v>
      </c>
      <c r="G68" s="41"/>
      <c r="H68" s="27"/>
      <c r="I68" s="3">
        <f t="shared" ca="1" si="0"/>
        <v>1.3583510421690657</v>
      </c>
      <c r="J68" s="3">
        <f t="shared" ca="1" si="5"/>
        <v>53.335180343448606</v>
      </c>
      <c r="L68" s="4">
        <f t="shared" ca="1" si="1"/>
        <v>1.3409168953077293</v>
      </c>
      <c r="M68" s="3">
        <f t="shared" ca="1" si="6"/>
        <v>53.322253920281206</v>
      </c>
      <c r="O68" s="2">
        <v>54</v>
      </c>
      <c r="P68" s="16">
        <f t="shared" ca="1" si="3"/>
        <v>36.039426350441545</v>
      </c>
      <c r="Q68" s="26">
        <f t="shared" si="4"/>
        <v>46228</v>
      </c>
      <c r="R68" s="14">
        <f t="shared" ca="1" si="2"/>
        <v>3.3259242031978906</v>
      </c>
      <c r="S68" s="55">
        <f ca="1">鶏硝化モデル!K68</f>
        <v>58.248462783835116</v>
      </c>
      <c r="T68" s="16"/>
      <c r="U68" s="16"/>
      <c r="V68" s="58"/>
      <c r="W68" s="58"/>
      <c r="X68" s="58"/>
      <c r="Y68" s="16"/>
      <c r="Z68" s="16"/>
      <c r="AA68" s="16"/>
      <c r="AB68" s="16"/>
    </row>
    <row r="69" spans="3:28" ht="13.5">
      <c r="C69" s="2">
        <v>55</v>
      </c>
      <c r="D69" s="26">
        <f>IF(D68&gt;=鶏シート!$G$18+30,"",D68+1)</f>
        <v>46229</v>
      </c>
      <c r="E69" s="41">
        <f ca="1">鶏気温!A61</f>
        <v>28.2</v>
      </c>
      <c r="F69" s="163">
        <f ca="1">IF(鶏シート!$G$13="独自地温",鶏気温!A61,IF(鶏シート!$G$16&gt;=D69,E69*$AD$26+$AE$26,IF(鶏気温!$A$4&lt;200,IF($D69&lt;$AF$30,E69*$AD$30+$AE$30,E69*$AD$31+$AE$31),IF($D69&lt;$AF$34,E69*$AD$34+$AE$34,E69*$AD$35+$AE$35))))</f>
        <v>26.970023795959776</v>
      </c>
      <c r="G69" s="41"/>
      <c r="H69" s="27"/>
      <c r="I69" s="3">
        <f t="shared" ca="1" si="0"/>
        <v>1.3716937044347299</v>
      </c>
      <c r="J69" s="3">
        <f t="shared" ca="1" si="5"/>
        <v>54.693531385617675</v>
      </c>
      <c r="L69" s="4">
        <f t="shared" ca="1" si="1"/>
        <v>1.3535301613514297</v>
      </c>
      <c r="M69" s="3">
        <f t="shared" ca="1" si="6"/>
        <v>54.663170815588934</v>
      </c>
      <c r="O69" s="2">
        <v>55</v>
      </c>
      <c r="P69" s="16">
        <f t="shared" ca="1" si="3"/>
        <v>36.165586380655441</v>
      </c>
      <c r="Q69" s="26">
        <f t="shared" si="4"/>
        <v>46229</v>
      </c>
      <c r="R69" s="14">
        <f t="shared" ca="1" si="2"/>
        <v>3.3375669717004874</v>
      </c>
      <c r="S69" s="55">
        <f ca="1">鶏硝化モデル!K69</f>
        <v>59.758023597660916</v>
      </c>
      <c r="T69" s="16"/>
      <c r="U69" s="16"/>
      <c r="V69" s="58"/>
      <c r="W69" s="58"/>
      <c r="X69" s="58"/>
      <c r="Y69" s="16"/>
      <c r="Z69" s="16"/>
      <c r="AA69" s="16"/>
      <c r="AB69" s="16"/>
    </row>
    <row r="70" spans="3:28" ht="13.5">
      <c r="C70" s="2">
        <v>56</v>
      </c>
      <c r="D70" s="26">
        <f>IF(D69&gt;=鶏シート!$G$18+30,"",D69+1)</f>
        <v>46230</v>
      </c>
      <c r="E70" s="41">
        <f ca="1">鶏気温!A62</f>
        <v>28.3</v>
      </c>
      <c r="F70" s="163">
        <f ca="1">IF(鶏シート!$G$13="独自地温",鶏気温!A62,IF(鶏シート!$G$16&gt;=D70,E70*$AD$26+$AE$26,IF(鶏気温!$A$4&lt;200,IF($D70&lt;$AF$30,E70*$AD$30+$AE$30,E70*$AD$31+$AE$31),IF($D70&lt;$AF$34,E70*$AD$34+$AE$34,E70*$AD$35+$AE$35))))</f>
        <v>27.044887083094132</v>
      </c>
      <c r="G70" s="41"/>
      <c r="H70" s="27"/>
      <c r="I70" s="3">
        <f t="shared" ca="1" si="0"/>
        <v>1.3851584400667105</v>
      </c>
      <c r="J70" s="3">
        <f t="shared" ca="1" si="5"/>
        <v>56.065225090052408</v>
      </c>
      <c r="L70" s="4">
        <f t="shared" ca="1" si="1"/>
        <v>1.3662535825186219</v>
      </c>
      <c r="M70" s="3">
        <f t="shared" ca="1" si="6"/>
        <v>56.016700976940363</v>
      </c>
      <c r="O70" s="2">
        <v>56</v>
      </c>
      <c r="P70" s="16">
        <f t="shared" ca="1" si="3"/>
        <v>36.287789983081943</v>
      </c>
      <c r="Q70" s="26">
        <f t="shared" si="4"/>
        <v>46230</v>
      </c>
      <c r="R70" s="14">
        <f t="shared" ca="1" si="2"/>
        <v>3.3488446184387048</v>
      </c>
      <c r="S70" s="55">
        <f ca="1">鶏硝化モデル!K70</f>
        <v>61.276879477942479</v>
      </c>
      <c r="T70" s="16"/>
      <c r="U70" s="16"/>
      <c r="V70" s="58"/>
      <c r="W70" s="58"/>
      <c r="X70" s="58"/>
      <c r="Y70" s="16"/>
      <c r="Z70" s="16"/>
      <c r="AA70" s="16"/>
      <c r="AB70" s="16"/>
    </row>
    <row r="71" spans="3:28" ht="13.5">
      <c r="C71" s="2">
        <v>57</v>
      </c>
      <c r="D71" s="26">
        <f>IF(D70&gt;=鶏シート!$G$18+30,"",D70+1)</f>
        <v>46231</v>
      </c>
      <c r="E71" s="41">
        <f ca="1">鶏気温!A63</f>
        <v>28.4</v>
      </c>
      <c r="F71" s="163">
        <f ca="1">IF(鶏シート!$G$13="独自地温",鶏気温!A63,IF(鶏シート!$G$16&gt;=D71,E71*$AD$26+$AE$26,IF(鶏気温!$A$4&lt;200,IF($D71&lt;$AF$30,E71*$AD$30+$AE$30,E71*$AD$31+$AE$31),IF($D71&lt;$AF$34,E71*$AD$34+$AE$34,E71*$AD$35+$AE$35))))</f>
        <v>27.119750370228481</v>
      </c>
      <c r="G71" s="41"/>
      <c r="H71" s="27"/>
      <c r="I71" s="3">
        <f t="shared" ca="1" si="0"/>
        <v>1.3987462808015931</v>
      </c>
      <c r="J71" s="3">
        <f t="shared" ca="1" si="5"/>
        <v>57.450383530119119</v>
      </c>
      <c r="L71" s="4">
        <f t="shared" ca="1" si="1"/>
        <v>1.3790880439297137</v>
      </c>
      <c r="M71" s="3">
        <f t="shared" ca="1" si="6"/>
        <v>57.382954559458987</v>
      </c>
      <c r="O71" s="2">
        <v>57</v>
      </c>
      <c r="P71" s="16">
        <f t="shared" ca="1" si="3"/>
        <v>36.406114620877709</v>
      </c>
      <c r="Q71" s="26">
        <f t="shared" si="4"/>
        <v>46231</v>
      </c>
      <c r="R71" s="14">
        <f t="shared" ca="1" si="2"/>
        <v>3.3597642921552855</v>
      </c>
      <c r="S71" s="55">
        <f ca="1">鶏硝化モデル!K71</f>
        <v>62.805081431690752</v>
      </c>
      <c r="T71" s="16"/>
      <c r="U71" s="16"/>
      <c r="V71" s="58"/>
      <c r="W71" s="58"/>
      <c r="X71" s="58"/>
      <c r="Y71" s="16"/>
      <c r="Z71" s="16"/>
      <c r="AA71" s="16"/>
      <c r="AB71" s="16"/>
    </row>
    <row r="72" spans="3:28" ht="13.5">
      <c r="C72" s="2">
        <v>58</v>
      </c>
      <c r="D72" s="26">
        <f>IF(D71&gt;=鶏シート!$G$18+30,"",D71+1)</f>
        <v>46232</v>
      </c>
      <c r="E72" s="41">
        <f ca="1">鶏気温!A64</f>
        <v>28.5</v>
      </c>
      <c r="F72" s="163">
        <f ca="1">IF(鶏シート!$G$13="独自地温",鶏気温!A64,IF(鶏シート!$G$16&gt;=D72,E72*$AD$26+$AE$26,IF(鶏気温!$A$4&lt;200,IF($D72&lt;$AF$30,E72*$AD$30+$AE$30,E72*$AD$31+$AE$31),IF($D72&lt;$AF$34,E72*$AD$34+$AE$34,E72*$AD$35+$AE$35))))</f>
        <v>27.194613657362837</v>
      </c>
      <c r="G72" s="41"/>
      <c r="H72" s="27"/>
      <c r="I72" s="3">
        <f t="shared" ca="1" si="0"/>
        <v>1.4124582663458984</v>
      </c>
      <c r="J72" s="3">
        <f t="shared" ca="1" si="5"/>
        <v>58.849129810920715</v>
      </c>
      <c r="L72" s="4">
        <f t="shared" ca="1" si="1"/>
        <v>1.3920344371715627</v>
      </c>
      <c r="M72" s="3">
        <f t="shared" ca="1" si="6"/>
        <v>58.7620426033887</v>
      </c>
      <c r="O72" s="2">
        <v>58</v>
      </c>
      <c r="P72" s="16">
        <f t="shared" ca="1" si="3"/>
        <v>36.52063791795657</v>
      </c>
      <c r="Q72" s="26">
        <f t="shared" si="4"/>
        <v>46232</v>
      </c>
      <c r="R72" s="14">
        <f t="shared" ca="1" si="2"/>
        <v>3.370333156428563</v>
      </c>
      <c r="S72" s="55">
        <f ca="1">鶏硝化モデル!K72</f>
        <v>64.342680709617923</v>
      </c>
      <c r="T72" s="16"/>
      <c r="U72" s="16"/>
      <c r="V72" s="58"/>
      <c r="W72" s="58"/>
      <c r="X72" s="58"/>
      <c r="Y72" s="16"/>
      <c r="Z72" s="16"/>
      <c r="AA72" s="16"/>
      <c r="AB72" s="16"/>
    </row>
    <row r="73" spans="3:28" ht="13.5">
      <c r="C73" s="2">
        <v>59</v>
      </c>
      <c r="D73" s="26">
        <f>IF(D72&gt;=鶏シート!$G$18+30,"",D72+1)</f>
        <v>46233</v>
      </c>
      <c r="E73" s="41">
        <f ca="1">鶏気温!A65</f>
        <v>28.6</v>
      </c>
      <c r="F73" s="163">
        <f ca="1">IF(鶏シート!$G$13="独自地温",鶏気温!A65,IF(鶏シート!$G$16&gt;=D73,E73*$AD$26+$AE$26,IF(鶏気温!$A$4&lt;200,IF($D73&lt;$AF$30,E73*$AD$30+$AE$30,E73*$AD$31+$AE$31),IF($D73&lt;$AF$34,E73*$AD$34+$AE$34,E73*$AD$35+$AE$35))))</f>
        <v>27.269476944497193</v>
      </c>
      <c r="G73" s="41"/>
      <c r="H73" s="27"/>
      <c r="I73" s="3">
        <f t="shared" ca="1" si="0"/>
        <v>1.4262954444315461</v>
      </c>
      <c r="J73" s="3">
        <f t="shared" ca="1" si="5"/>
        <v>60.261588077266616</v>
      </c>
      <c r="L73" s="4">
        <f t="shared" ca="1" si="1"/>
        <v>1.405093660339733</v>
      </c>
      <c r="M73" s="3">
        <f t="shared" ca="1" si="6"/>
        <v>60.15407704056026</v>
      </c>
      <c r="O73" s="2">
        <v>59</v>
      </c>
      <c r="P73" s="16">
        <f t="shared" ca="1" si="3"/>
        <v>36.631437598121508</v>
      </c>
      <c r="Q73" s="26">
        <f t="shared" si="4"/>
        <v>46233</v>
      </c>
      <c r="R73" s="14">
        <f t="shared" ca="1" si="2"/>
        <v>3.3805583840552131</v>
      </c>
      <c r="S73" s="55">
        <f ca="1">鶏硝化モデル!K73</f>
        <v>65.889728807114778</v>
      </c>
      <c r="T73" s="16"/>
      <c r="U73" s="16"/>
      <c r="V73" s="58"/>
      <c r="W73" s="58"/>
      <c r="X73" s="58"/>
      <c r="Y73" s="16"/>
      <c r="Z73" s="16"/>
      <c r="AA73" s="16"/>
      <c r="AB73" s="16"/>
    </row>
    <row r="74" spans="3:28" ht="13.5">
      <c r="C74" s="2">
        <v>60</v>
      </c>
      <c r="D74" s="26">
        <f>IF(D73&gt;=鶏シート!$G$18+30,"",D73+1)</f>
        <v>46234</v>
      </c>
      <c r="E74" s="41">
        <f ca="1">鶏気温!A66</f>
        <v>28.7</v>
      </c>
      <c r="F74" s="163">
        <f ca="1">IF(鶏シート!$G$13="独自地温",鶏気温!A66,IF(鶏シート!$G$16&gt;=D74,E74*$AD$26+$AE$26,IF(鶏気温!$A$4&lt;200,IF($D74&lt;$AF$30,E74*$AD$30+$AE$30,E74*$AD$31+$AE$31),IF($D74&lt;$AF$34,E74*$AD$34+$AE$34,E74*$AD$35+$AE$35))))</f>
        <v>27.344340231631541</v>
      </c>
      <c r="G74" s="41"/>
      <c r="H74" s="27"/>
      <c r="I74" s="3">
        <f t="shared" ca="1" si="0"/>
        <v>1.4402588708716622</v>
      </c>
      <c r="J74" s="3">
        <f t="shared" ca="1" si="5"/>
        <v>61.687883521698161</v>
      </c>
      <c r="L74" s="4">
        <f t="shared" ca="1" si="1"/>
        <v>1.4182666180809944</v>
      </c>
      <c r="M74" s="3">
        <f t="shared" ca="1" si="6"/>
        <v>61.55917070089999</v>
      </c>
      <c r="O74" s="2">
        <v>60</v>
      </c>
      <c r="P74" s="16">
        <f t="shared" ca="1" si="3"/>
        <v>36.738591424819816</v>
      </c>
      <c r="Q74" s="26">
        <f t="shared" si="4"/>
        <v>46234</v>
      </c>
      <c r="R74" s="14">
        <f t="shared" ca="1" si="2"/>
        <v>3.3904471514905143</v>
      </c>
      <c r="S74" s="55">
        <f ca="1">鶏硝化モデル!K74</f>
        <v>67.446277465231091</v>
      </c>
      <c r="T74" s="16"/>
      <c r="U74" s="16"/>
      <c r="V74" s="58"/>
      <c r="W74" s="58"/>
      <c r="X74" s="58"/>
      <c r="Y74" s="16"/>
      <c r="Z74" s="16"/>
      <c r="AA74" s="16"/>
      <c r="AB74" s="16"/>
    </row>
    <row r="75" spans="3:28" ht="13.5">
      <c r="C75" s="2">
        <v>61</v>
      </c>
      <c r="D75" s="26">
        <f>IF(D74&gt;=鶏シート!$G$18+30,"",D74+1)</f>
        <v>46235</v>
      </c>
      <c r="E75" s="41">
        <f ca="1">鶏気温!A67</f>
        <v>28.7</v>
      </c>
      <c r="F75" s="163">
        <f ca="1">IF(鶏シート!$G$13="独自地温",鶏気温!A67,IF(鶏シート!$G$16&gt;=D75,E75*$AD$26+$AE$26,IF(鶏気温!$A$4&lt;200,IF($D75&lt;$AF$30,E75*$AD$30+$AE$30,E75*$AD$31+$AE$31),IF($D75&lt;$AF$34,E75*$AD$34+$AE$34,E75*$AD$35+$AE$35))))</f>
        <v>27.344340231631541</v>
      </c>
      <c r="G75" s="41"/>
      <c r="H75" s="27"/>
      <c r="I75" s="3">
        <f t="shared" ca="1" si="0"/>
        <v>1.4402588708716622</v>
      </c>
      <c r="J75" s="3">
        <f t="shared" ca="1" si="5"/>
        <v>63.128142392569821</v>
      </c>
      <c r="L75" s="4">
        <f t="shared" ca="1" si="1"/>
        <v>1.4182666180809944</v>
      </c>
      <c r="M75" s="3">
        <f t="shared" ca="1" si="6"/>
        <v>62.977437318980982</v>
      </c>
      <c r="O75" s="2">
        <v>61</v>
      </c>
      <c r="P75" s="16">
        <f t="shared" ca="1" si="3"/>
        <v>36.842177141600402</v>
      </c>
      <c r="Q75" s="26">
        <f t="shared" si="4"/>
        <v>46235</v>
      </c>
      <c r="R75" s="14">
        <f t="shared" ca="1" si="2"/>
        <v>3.4000066333534082</v>
      </c>
      <c r="S75" s="55">
        <f ca="1">鶏硝化モデル!K75</f>
        <v>69.012378671659121</v>
      </c>
      <c r="T75" s="16"/>
      <c r="U75" s="16"/>
      <c r="V75" s="58"/>
      <c r="W75" s="58"/>
      <c r="X75" s="58"/>
      <c r="Y75" s="16"/>
      <c r="Z75" s="16"/>
      <c r="AA75" s="16"/>
      <c r="AB75" s="16"/>
    </row>
    <row r="76" spans="3:28" ht="13.5">
      <c r="C76" s="2">
        <v>62</v>
      </c>
      <c r="D76" s="26">
        <f>IF(D75&gt;=鶏シート!$G$18+30,"",D75+1)</f>
        <v>46236</v>
      </c>
      <c r="E76" s="41">
        <f ca="1">鶏気温!A68</f>
        <v>28.8</v>
      </c>
      <c r="F76" s="163">
        <f ca="1">IF(鶏シート!$G$13="独自地温",鶏気温!A68,IF(鶏シート!$G$16&gt;=D76,E76*$AD$26+$AE$26,IF(鶏気温!$A$4&lt;200,IF($D76&lt;$AF$30,E76*$AD$30+$AE$30,E76*$AD$31+$AE$31),IF($D76&lt;$AF$34,E76*$AD$34+$AE$34,E76*$AD$35+$AE$35))))</f>
        <v>27.419203518765897</v>
      </c>
      <c r="G76" s="41"/>
      <c r="H76" s="27"/>
      <c r="I76" s="3">
        <f t="shared" ca="1" si="0"/>
        <v>1.4543496096167279</v>
      </c>
      <c r="J76" s="3">
        <f t="shared" ca="1" si="5"/>
        <v>64.568401263441487</v>
      </c>
      <c r="L76" s="4">
        <f t="shared" ca="1" si="1"/>
        <v>1.4315542216360664</v>
      </c>
      <c r="M76" s="3">
        <f t="shared" ca="1" si="6"/>
        <v>64.395703937061981</v>
      </c>
      <c r="O76" s="2">
        <v>62</v>
      </c>
      <c r="P76" s="16">
        <f t="shared" ca="1" si="3"/>
        <v>36.94136335154726</v>
      </c>
      <c r="Q76" s="26">
        <f t="shared" si="4"/>
        <v>46236</v>
      </c>
      <c r="R76" s="14">
        <f t="shared" ca="1" si="2"/>
        <v>3.4091601035856467</v>
      </c>
      <c r="S76" s="55">
        <f ca="1">鶏硝化モデル!K76</f>
        <v>70.578479878087165</v>
      </c>
      <c r="T76" s="16"/>
      <c r="U76" s="16"/>
      <c r="V76" s="58"/>
      <c r="W76" s="58"/>
      <c r="X76" s="58"/>
      <c r="Y76" s="16"/>
      <c r="Z76" s="16"/>
      <c r="AA76" s="16"/>
      <c r="AB76" s="16"/>
    </row>
    <row r="77" spans="3:28" ht="13.5">
      <c r="C77" s="2">
        <v>63</v>
      </c>
      <c r="D77" s="26">
        <f>IF(D76&gt;=鶏シート!$G$18+30,"",D76+1)</f>
        <v>46237</v>
      </c>
      <c r="E77" s="41">
        <f ca="1">鶏気温!A69</f>
        <v>28.8</v>
      </c>
      <c r="F77" s="163">
        <f ca="1">IF(鶏シート!$G$13="独自地温",鶏気温!A69,IF(鶏シート!$G$16&gt;=D77,E77*$AD$26+$AE$26,IF(鶏気温!$A$4&lt;200,IF($D77&lt;$AF$30,E77*$AD$30+$AE$30,E77*$AD$31+$AE$31),IF($D77&lt;$AF$34,E77*$AD$34+$AE$34,E77*$AD$35+$AE$35))))</f>
        <v>27.419203518765897</v>
      </c>
      <c r="G77" s="41"/>
      <c r="H77" s="27"/>
      <c r="I77" s="3">
        <f t="shared" ca="1" si="0"/>
        <v>1.4543496096167279</v>
      </c>
      <c r="J77" s="3">
        <f t="shared" ca="1" si="5"/>
        <v>66.022750873058214</v>
      </c>
      <c r="L77" s="4">
        <f t="shared" ca="1" si="1"/>
        <v>1.4315542216360664</v>
      </c>
      <c r="M77" s="3">
        <f t="shared" ca="1" si="6"/>
        <v>65.827258158698044</v>
      </c>
      <c r="O77" s="2">
        <v>63</v>
      </c>
      <c r="P77" s="16">
        <f t="shared" ca="1" si="3"/>
        <v>37.037207363125873</v>
      </c>
      <c r="Q77" s="26">
        <f t="shared" si="4"/>
        <v>46237</v>
      </c>
      <c r="R77" s="14">
        <f t="shared" ca="1" si="2"/>
        <v>3.4180051366541875</v>
      </c>
      <c r="S77" s="55">
        <f ca="1">鶏硝化モデル!K77</f>
        <v>72.154185868148332</v>
      </c>
      <c r="T77" s="16"/>
      <c r="U77" s="16"/>
      <c r="V77" s="58"/>
      <c r="W77" s="58"/>
      <c r="X77" s="58"/>
      <c r="Y77" s="16"/>
      <c r="Z77" s="16"/>
      <c r="AA77" s="16"/>
      <c r="AB77" s="16"/>
    </row>
    <row r="78" spans="3:28" ht="13.5">
      <c r="C78" s="2">
        <v>64</v>
      </c>
      <c r="D78" s="26">
        <f>IF(D77&gt;=鶏シート!$G$18+30,"",D77+1)</f>
        <v>46238</v>
      </c>
      <c r="E78" s="41">
        <f ca="1">鶏気温!A70</f>
        <v>28.8</v>
      </c>
      <c r="F78" s="163">
        <f ca="1">IF(鶏シート!$G$13="独自地温",鶏気温!A70,IF(鶏シート!$G$16&gt;=D78,E78*$AD$26+$AE$26,IF(鶏気温!$A$4&lt;200,IF($D78&lt;$AF$30,E78*$AD$30+$AE$30,E78*$AD$31+$AE$31),IF($D78&lt;$AF$34,E78*$AD$34+$AE$34,E78*$AD$35+$AE$35))))</f>
        <v>27.419203518765897</v>
      </c>
      <c r="G78" s="41"/>
      <c r="H78" s="27"/>
      <c r="I78" s="3">
        <f t="shared" ref="I78:I141" ca="1" si="7">EXP($B$3*(E78-25)/(1.987*(273+E78)*298))</f>
        <v>1.4543496096167279</v>
      </c>
      <c r="J78" s="3">
        <f t="shared" ca="1" si="5"/>
        <v>67.477100482674942</v>
      </c>
      <c r="L78" s="4">
        <f t="shared" ref="L78:L141" ca="1" si="8">EXP($B$4*(E78-25)/(1.987*(273+E78)*298))</f>
        <v>1.4315542216360664</v>
      </c>
      <c r="M78" s="3">
        <f t="shared" ca="1" si="6"/>
        <v>67.258812380334106</v>
      </c>
      <c r="O78" s="2">
        <v>64</v>
      </c>
      <c r="P78" s="16">
        <f t="shared" ca="1" si="3"/>
        <v>37.128943365845977</v>
      </c>
      <c r="Q78" s="26">
        <f t="shared" si="4"/>
        <v>46238</v>
      </c>
      <c r="R78" s="14">
        <f t="shared" ref="R78:R141" ca="1" si="9">$H$5/1000*$P78</f>
        <v>3.4264710591909284</v>
      </c>
      <c r="S78" s="55">
        <f ca="1">鶏硝化モデル!K78</f>
        <v>73.729891858209498</v>
      </c>
      <c r="T78" s="16"/>
      <c r="U78" s="16"/>
      <c r="V78" s="58"/>
      <c r="W78" s="58"/>
      <c r="X78" s="58"/>
      <c r="Y78" s="16"/>
      <c r="Z78" s="16"/>
      <c r="AA78" s="16"/>
      <c r="AB78" s="16"/>
    </row>
    <row r="79" spans="3:28" ht="13.5">
      <c r="C79" s="2">
        <v>65</v>
      </c>
      <c r="D79" s="26">
        <f>IF(D78&gt;=鶏シート!$G$18+30,"",D78+1)</f>
        <v>46239</v>
      </c>
      <c r="E79" s="41">
        <f ca="1">鶏気温!A71</f>
        <v>28.9</v>
      </c>
      <c r="F79" s="163">
        <f ca="1">IF(鶏シート!$G$13="独自地温",鶏気温!A71,IF(鶏シート!$G$16&gt;=D79,E79*$AD$26+$AE$26,IF(鶏気温!$A$4&lt;200,IF($D79&lt;$AF$30,E79*$AD$30+$AE$30,E79*$AD$31+$AE$31),IF($D79&lt;$AF$34,E79*$AD$34+$AE$34,E79*$AD$35+$AE$35))))</f>
        <v>27.494066805900253</v>
      </c>
      <c r="G79" s="41"/>
      <c r="H79" s="27"/>
      <c r="I79" s="3">
        <f t="shared" ca="1" si="7"/>
        <v>1.4685687328110719</v>
      </c>
      <c r="J79" s="3">
        <f t="shared" ca="1" si="5"/>
        <v>68.931450092291669</v>
      </c>
      <c r="L79" s="4">
        <f t="shared" ca="1" si="8"/>
        <v>1.4449573888825997</v>
      </c>
      <c r="M79" s="3">
        <f t="shared" ca="1" si="6"/>
        <v>68.690366601970169</v>
      </c>
      <c r="O79" s="2">
        <v>65</v>
      </c>
      <c r="P79" s="16">
        <f t="shared" ref="P79:P142" ca="1" si="10">$B$5*(1-EXP(-$B$7*J79))+$B$6*(1-EXP(-$B$8*M79))+$P$6</f>
        <v>37.216747434733037</v>
      </c>
      <c r="Q79" s="26">
        <f t="shared" ref="Q79:Q142" si="11">D79</f>
        <v>46239</v>
      </c>
      <c r="R79" s="14">
        <f t="shared" ca="1" si="9"/>
        <v>3.4345741204053626</v>
      </c>
      <c r="S79" s="55">
        <f ca="1">鶏硝化モデル!K79</f>
        <v>75.305597848270651</v>
      </c>
      <c r="T79" s="16"/>
      <c r="U79" s="16"/>
      <c r="V79" s="58"/>
      <c r="W79" s="58"/>
      <c r="X79" s="58"/>
      <c r="Y79" s="16"/>
      <c r="Z79" s="16"/>
      <c r="AA79" s="16"/>
      <c r="AB79" s="16"/>
    </row>
    <row r="80" spans="3:28" ht="13.5">
      <c r="C80" s="2">
        <v>66</v>
      </c>
      <c r="D80" s="26">
        <f>IF(D79&gt;=鶏シート!$G$18+30,"",D79+1)</f>
        <v>46240</v>
      </c>
      <c r="E80" s="41">
        <f ca="1">鶏気温!A72</f>
        <v>28.8</v>
      </c>
      <c r="F80" s="163">
        <f ca="1">IF(鶏シート!$G$13="独自地温",鶏気温!A72,IF(鶏シート!$G$16&gt;=D80,E80*$AD$26+$AE$26,IF(鶏気温!$A$4&lt;200,IF($D80&lt;$AF$30,E80*$AD$30+$AE$30,E80*$AD$31+$AE$31),IF($D80&lt;$AF$34,E80*$AD$34+$AE$34,E80*$AD$35+$AE$35))))</f>
        <v>27.419203518765897</v>
      </c>
      <c r="G80" s="41"/>
      <c r="H80" s="27"/>
      <c r="I80" s="3">
        <f t="shared" ca="1" si="7"/>
        <v>1.4543496096167279</v>
      </c>
      <c r="J80" s="3">
        <f t="shared" ref="J80:J143" ca="1" si="12">J79+I79</f>
        <v>70.400018825102748</v>
      </c>
      <c r="L80" s="4">
        <f t="shared" ca="1" si="8"/>
        <v>1.4315542216360664</v>
      </c>
      <c r="M80" s="3">
        <f t="shared" ref="M80:M143" ca="1" si="13">M79+L79</f>
        <v>70.135323990852768</v>
      </c>
      <c r="O80" s="2">
        <v>66</v>
      </c>
      <c r="P80" s="16">
        <f t="shared" ca="1" si="10"/>
        <v>37.301557676150416</v>
      </c>
      <c r="Q80" s="26">
        <f t="shared" si="11"/>
        <v>46240</v>
      </c>
      <c r="R80" s="14">
        <f t="shared" ca="1" si="9"/>
        <v>3.4424008941133093</v>
      </c>
      <c r="S80" s="55">
        <f ca="1">鶏硝化モデル!K80</f>
        <v>76.890961105905134</v>
      </c>
      <c r="T80" s="16"/>
      <c r="U80" s="16"/>
      <c r="V80" s="58"/>
      <c r="W80" s="58"/>
      <c r="X80" s="58"/>
      <c r="Y80" s="16"/>
      <c r="Z80" s="16"/>
      <c r="AA80" s="16"/>
      <c r="AB80" s="16"/>
    </row>
    <row r="81" spans="3:28" ht="13.5">
      <c r="C81" s="2">
        <v>67</v>
      </c>
      <c r="D81" s="26">
        <f>IF(D80&gt;=鶏シート!$G$18+30,"",D80+1)</f>
        <v>46241</v>
      </c>
      <c r="E81" s="41">
        <f ca="1">鶏気温!A73</f>
        <v>28.8</v>
      </c>
      <c r="F81" s="163">
        <f ca="1">IF(鶏シート!$G$13="独自地温",鶏気温!A73,IF(鶏シート!$G$16&gt;=D81,E81*$AD$26+$AE$26,IF(鶏気温!$A$4&lt;200,IF($D81&lt;$AF$30,E81*$AD$30+$AE$30,E81*$AD$31+$AE$31),IF($D81&lt;$AF$34,E81*$AD$34+$AE$34,E81*$AD$35+$AE$35))))</f>
        <v>27.419203518765897</v>
      </c>
      <c r="G81" s="41"/>
      <c r="H81" s="27"/>
      <c r="I81" s="3">
        <f t="shared" ca="1" si="7"/>
        <v>1.4543496096167279</v>
      </c>
      <c r="J81" s="3">
        <f t="shared" ca="1" si="12"/>
        <v>71.854368434719476</v>
      </c>
      <c r="L81" s="4">
        <f t="shared" ca="1" si="8"/>
        <v>1.4315542216360664</v>
      </c>
      <c r="M81" s="3">
        <f t="shared" ca="1" si="13"/>
        <v>71.566878212488831</v>
      </c>
      <c r="O81" s="2">
        <v>67</v>
      </c>
      <c r="P81" s="16">
        <f t="shared" ca="1" si="10"/>
        <v>37.381963253424296</v>
      </c>
      <c r="Q81" s="26">
        <f t="shared" si="11"/>
        <v>46241</v>
      </c>
      <c r="R81" s="14">
        <f t="shared" ca="1" si="9"/>
        <v>3.4498211802445846</v>
      </c>
      <c r="S81" s="55">
        <f ca="1">鶏硝化モデル!K81</f>
        <v>78.466667095966301</v>
      </c>
      <c r="T81" s="16"/>
      <c r="U81" s="16"/>
      <c r="V81" s="58"/>
      <c r="W81" s="58"/>
      <c r="X81" s="58"/>
      <c r="Y81" s="16"/>
      <c r="Z81" s="16"/>
      <c r="AA81" s="16"/>
      <c r="AB81" s="16"/>
    </row>
    <row r="82" spans="3:28" ht="13.5">
      <c r="C82" s="2">
        <v>68</v>
      </c>
      <c r="D82" s="26">
        <f>IF(D81&gt;=鶏シート!$G$18+30,"",D81+1)</f>
        <v>46242</v>
      </c>
      <c r="E82" s="41">
        <f ca="1">鶏気温!A74</f>
        <v>28.8</v>
      </c>
      <c r="F82" s="163">
        <f ca="1">IF(鶏シート!$G$13="独自地温",鶏気温!A74,IF(鶏シート!$G$16&gt;=D82,E82*$AD$26+$AE$26,IF(鶏気温!$A$4&lt;200,IF($D82&lt;$AF$30,E82*$AD$30+$AE$30,E82*$AD$31+$AE$31),IF($D82&lt;$AF$34,E82*$AD$34+$AE$34,E82*$AD$35+$AE$35))))</f>
        <v>27.419203518765897</v>
      </c>
      <c r="G82" s="41"/>
      <c r="H82" s="27"/>
      <c r="I82" s="3">
        <f t="shared" ca="1" si="7"/>
        <v>1.4543496096167279</v>
      </c>
      <c r="J82" s="3">
        <f t="shared" ca="1" si="12"/>
        <v>73.308718044336203</v>
      </c>
      <c r="L82" s="4">
        <f t="shared" ca="1" si="8"/>
        <v>1.4315542216360664</v>
      </c>
      <c r="M82" s="3">
        <f t="shared" ca="1" si="13"/>
        <v>72.998432434124894</v>
      </c>
      <c r="O82" s="2">
        <v>68</v>
      </c>
      <c r="P82" s="16">
        <f t="shared" ca="1" si="10"/>
        <v>37.458922534802639</v>
      </c>
      <c r="Q82" s="26">
        <f t="shared" si="11"/>
        <v>46242</v>
      </c>
      <c r="R82" s="14">
        <f t="shared" ca="1" si="9"/>
        <v>3.4569234224975003</v>
      </c>
      <c r="S82" s="55">
        <f ca="1">鶏硝化モデル!K82</f>
        <v>80.042373086027467</v>
      </c>
      <c r="T82" s="16"/>
      <c r="U82" s="16"/>
      <c r="V82" s="58"/>
      <c r="W82" s="58"/>
      <c r="X82" s="58"/>
      <c r="Y82" s="16"/>
      <c r="Z82" s="16"/>
      <c r="AA82" s="16"/>
      <c r="AB82" s="16"/>
    </row>
    <row r="83" spans="3:28" ht="13.5">
      <c r="C83" s="2">
        <v>69</v>
      </c>
      <c r="D83" s="26">
        <f>IF(D82&gt;=鶏シート!$G$18+30,"",D82+1)</f>
        <v>46243</v>
      </c>
      <c r="E83" s="41">
        <f ca="1">鶏気温!A75</f>
        <v>28.8</v>
      </c>
      <c r="F83" s="163">
        <f ca="1">IF(鶏シート!$G$13="独自地温",鶏気温!A75,IF(鶏シート!$G$16&gt;=D83,E83*$AD$26+$AE$26,IF(鶏気温!$A$4&lt;200,IF($D83&lt;$AF$30,E83*$AD$30+$AE$30,E83*$AD$31+$AE$31),IF($D83&lt;$AF$34,E83*$AD$34+$AE$34,E83*$AD$35+$AE$35))))</f>
        <v>27.419203518765897</v>
      </c>
      <c r="G83" s="41"/>
      <c r="H83" s="27"/>
      <c r="I83" s="3">
        <f t="shared" ca="1" si="7"/>
        <v>1.4543496096167279</v>
      </c>
      <c r="J83" s="3">
        <f t="shared" ca="1" si="12"/>
        <v>74.76306765395293</v>
      </c>
      <c r="L83" s="4">
        <f t="shared" ca="1" si="8"/>
        <v>1.4315542216360664</v>
      </c>
      <c r="M83" s="3">
        <f t="shared" ca="1" si="13"/>
        <v>74.429986655760956</v>
      </c>
      <c r="O83" s="2">
        <v>69</v>
      </c>
      <c r="P83" s="16">
        <f t="shared" ca="1" si="10"/>
        <v>37.532583233364583</v>
      </c>
      <c r="Q83" s="26">
        <f t="shared" si="11"/>
        <v>46243</v>
      </c>
      <c r="R83" s="14">
        <f t="shared" ca="1" si="9"/>
        <v>3.4637212526790742</v>
      </c>
      <c r="S83" s="55">
        <f ca="1">鶏硝化モデル!K83</f>
        <v>81.618079076088634</v>
      </c>
      <c r="T83" s="16"/>
      <c r="U83" s="16"/>
      <c r="V83" s="58"/>
      <c r="W83" s="58"/>
      <c r="X83" s="58"/>
      <c r="Y83" s="16"/>
      <c r="Z83" s="16"/>
      <c r="AA83" s="16"/>
      <c r="AB83" s="16"/>
    </row>
    <row r="84" spans="3:28" ht="13.5">
      <c r="C84" s="2">
        <v>70</v>
      </c>
      <c r="D84" s="26">
        <f>IF(D83&gt;=鶏シート!$G$18+30,"",D83+1)</f>
        <v>46244</v>
      </c>
      <c r="E84" s="41">
        <f ca="1">鶏気温!A76</f>
        <v>28.7</v>
      </c>
      <c r="F84" s="163">
        <f ca="1">IF(鶏シート!$G$13="独自地温",鶏気温!A76,IF(鶏シート!$G$16&gt;=D84,E84*$AD$26+$AE$26,IF(鶏気温!$A$4&lt;200,IF($D84&lt;$AF$30,E84*$AD$30+$AE$30,E84*$AD$31+$AE$31),IF($D84&lt;$AF$34,E84*$AD$34+$AE$34,E84*$AD$35+$AE$35))))</f>
        <v>27.344340231631541</v>
      </c>
      <c r="G84" s="41"/>
      <c r="H84" s="27"/>
      <c r="I84" s="3">
        <f t="shared" ca="1" si="7"/>
        <v>1.4402588708716622</v>
      </c>
      <c r="J84" s="3">
        <f t="shared" ca="1" si="12"/>
        <v>76.217417263569658</v>
      </c>
      <c r="L84" s="4">
        <f t="shared" ca="1" si="8"/>
        <v>1.4182666180809944</v>
      </c>
      <c r="M84" s="3">
        <f t="shared" ca="1" si="13"/>
        <v>75.861540877397019</v>
      </c>
      <c r="O84" s="2">
        <v>70</v>
      </c>
      <c r="P84" s="16">
        <f t="shared" ca="1" si="10"/>
        <v>37.603086730999379</v>
      </c>
      <c r="Q84" s="26">
        <f t="shared" si="11"/>
        <v>46244</v>
      </c>
      <c r="R84" s="14">
        <f t="shared" ca="1" si="9"/>
        <v>3.4702277183179424</v>
      </c>
      <c r="S84" s="55">
        <f ca="1">鶏硝化モデル!K84</f>
        <v>83.1937850661498</v>
      </c>
      <c r="V84" s="58"/>
      <c r="W84" s="58"/>
      <c r="X84" s="58"/>
      <c r="Y84" s="16"/>
      <c r="Z84" s="16"/>
      <c r="AA84" s="16"/>
    </row>
    <row r="85" spans="3:28" ht="13.5">
      <c r="C85" s="2">
        <v>71</v>
      </c>
      <c r="D85" s="26">
        <f>IF(D84&gt;=鶏シート!$G$18+30,"",D84+1)</f>
        <v>46245</v>
      </c>
      <c r="E85" s="41">
        <f ca="1">鶏気温!A77</f>
        <v>28.7</v>
      </c>
      <c r="F85" s="163">
        <f ca="1">IF(鶏シート!$G$13="独自地温",鶏気温!A77,IF(鶏シート!$G$16&gt;=D85,E85*$AD$26+$AE$26,IF(鶏気温!$A$4&lt;200,IF($D85&lt;$AF$30,E85*$AD$30+$AE$30,E85*$AD$31+$AE$31),IF($D85&lt;$AF$34,E85*$AD$34+$AE$34,E85*$AD$35+$AE$35))))</f>
        <v>27.344340231631541</v>
      </c>
      <c r="G85" s="41"/>
      <c r="H85" s="27"/>
      <c r="I85" s="3">
        <f t="shared" ca="1" si="7"/>
        <v>1.4402588708716622</v>
      </c>
      <c r="J85" s="3">
        <f t="shared" ca="1" si="12"/>
        <v>77.657676134441317</v>
      </c>
      <c r="L85" s="4">
        <f t="shared" ca="1" si="8"/>
        <v>1.4182666180809944</v>
      </c>
      <c r="M85" s="3">
        <f t="shared" ca="1" si="13"/>
        <v>77.279807495478011</v>
      </c>
      <c r="O85" s="2">
        <v>71</v>
      </c>
      <c r="P85" s="16">
        <f t="shared" ca="1" si="10"/>
        <v>37.66995548403748</v>
      </c>
      <c r="Q85" s="26">
        <f t="shared" si="11"/>
        <v>46245</v>
      </c>
      <c r="R85" s="14">
        <f t="shared" ca="1" si="9"/>
        <v>3.4763987489554586</v>
      </c>
      <c r="S85" s="55">
        <f ca="1">鶏硝化モデル!K85</f>
        <v>84.75988627257783</v>
      </c>
      <c r="T85" s="16"/>
      <c r="V85" s="59"/>
      <c r="W85" s="59"/>
      <c r="X85" s="59"/>
    </row>
    <row r="86" spans="3:28" ht="13.5">
      <c r="C86" s="2">
        <v>72</v>
      </c>
      <c r="D86" s="26">
        <f>IF(D85&gt;=鶏シート!$G$18+30,"",D85+1)</f>
        <v>46246</v>
      </c>
      <c r="E86" s="41">
        <f ca="1">鶏気温!A78</f>
        <v>28.6</v>
      </c>
      <c r="F86" s="163">
        <f ca="1">IF(鶏シート!$G$13="独自地温",鶏気温!A78,IF(鶏シート!$G$16&gt;=D86,E86*$AD$26+$AE$26,IF(鶏気温!$A$4&lt;200,IF($D86&lt;$AF$30,E86*$AD$30+$AE$30,E86*$AD$31+$AE$31),IF($D86&lt;$AF$34,E86*$AD$34+$AE$34,E86*$AD$35+$AE$35))))</f>
        <v>27.269476944497193</v>
      </c>
      <c r="G86" s="41"/>
      <c r="H86" s="27"/>
      <c r="I86" s="3">
        <f t="shared" ca="1" si="7"/>
        <v>1.4262954444315461</v>
      </c>
      <c r="J86" s="3">
        <f t="shared" ca="1" si="12"/>
        <v>79.097935005312976</v>
      </c>
      <c r="L86" s="4">
        <f t="shared" ca="1" si="8"/>
        <v>1.405093660339733</v>
      </c>
      <c r="M86" s="3">
        <f t="shared" ca="1" si="13"/>
        <v>78.698074113559002</v>
      </c>
      <c r="O86" s="2">
        <v>72</v>
      </c>
      <c r="P86" s="16">
        <f t="shared" ca="1" si="10"/>
        <v>37.733984178184286</v>
      </c>
      <c r="Q86" s="26">
        <f t="shared" si="11"/>
        <v>46246</v>
      </c>
      <c r="R86" s="14">
        <f t="shared" ca="1" si="9"/>
        <v>3.4823076827295782</v>
      </c>
      <c r="S86" s="55">
        <f ca="1">鶏硝化モデル!K86</f>
        <v>86.32598747900586</v>
      </c>
      <c r="V86" s="59"/>
      <c r="W86" s="59"/>
      <c r="X86" s="59"/>
    </row>
    <row r="87" spans="3:28" ht="13.5">
      <c r="C87" s="2">
        <v>73</v>
      </c>
      <c r="D87" s="26">
        <f>IF(D86&gt;=鶏シート!$G$18+30,"",D86+1)</f>
        <v>46247</v>
      </c>
      <c r="E87" s="41">
        <f ca="1">鶏気温!A79</f>
        <v>28.6</v>
      </c>
      <c r="F87" s="163">
        <f ca="1">IF(鶏シート!$G$13="独自地温",鶏気温!A79,IF(鶏シート!$G$16&gt;=D87,E87*$AD$26+$AE$26,IF(鶏気温!$A$4&lt;200,IF($D87&lt;$AF$30,E87*$AD$30+$AE$30,E87*$AD$31+$AE$31),IF($D87&lt;$AF$34,E87*$AD$34+$AE$34,E87*$AD$35+$AE$35))))</f>
        <v>27.269476944497193</v>
      </c>
      <c r="G87" s="41"/>
      <c r="H87" s="27"/>
      <c r="I87" s="3">
        <f t="shared" ca="1" si="7"/>
        <v>1.4262954444315461</v>
      </c>
      <c r="J87" s="3">
        <f t="shared" ca="1" si="12"/>
        <v>80.524230449744522</v>
      </c>
      <c r="L87" s="4">
        <f t="shared" ca="1" si="8"/>
        <v>1.405093660339733</v>
      </c>
      <c r="M87" s="3">
        <f t="shared" ca="1" si="13"/>
        <v>80.103167773898733</v>
      </c>
      <c r="O87" s="2">
        <v>73</v>
      </c>
      <c r="P87" s="16">
        <f t="shared" ca="1" si="10"/>
        <v>37.794736147589845</v>
      </c>
      <c r="Q87" s="26">
        <f t="shared" si="11"/>
        <v>46247</v>
      </c>
      <c r="R87" s="14">
        <f t="shared" ca="1" si="9"/>
        <v>3.487914221620434</v>
      </c>
      <c r="S87" s="55">
        <f ca="1">鶏硝化モデル!K87</f>
        <v>87.882536137122159</v>
      </c>
      <c r="V87" s="59"/>
      <c r="W87" s="59"/>
      <c r="X87" s="59"/>
    </row>
    <row r="88" spans="3:28" ht="13.5">
      <c r="C88" s="2">
        <v>74</v>
      </c>
      <c r="D88" s="26">
        <f>IF(D87&gt;=鶏シート!$G$18+30,"",D87+1)</f>
        <v>46248</v>
      </c>
      <c r="E88" s="41">
        <f ca="1">鶏気温!A80</f>
        <v>28.5</v>
      </c>
      <c r="F88" s="163">
        <f ca="1">IF(鶏シート!$G$13="独自地温",鶏気温!A80,IF(鶏シート!$G$16&gt;=D88,E88*$AD$26+$AE$26,IF(鶏気温!$A$4&lt;200,IF($D88&lt;$AF$30,E88*$AD$30+$AE$30,E88*$AD$31+$AE$31),IF($D88&lt;$AF$34,E88*$AD$34+$AE$34,E88*$AD$35+$AE$35))))</f>
        <v>27.194613657362837</v>
      </c>
      <c r="G88" s="41"/>
      <c r="H88" s="27"/>
      <c r="I88" s="3">
        <f t="shared" ca="1" si="7"/>
        <v>1.4124582663458984</v>
      </c>
      <c r="J88" s="3">
        <f t="shared" ca="1" si="12"/>
        <v>81.950525894176067</v>
      </c>
      <c r="L88" s="4">
        <f t="shared" ca="1" si="8"/>
        <v>1.3920344371715627</v>
      </c>
      <c r="M88" s="3">
        <f t="shared" ca="1" si="13"/>
        <v>81.508261434238463</v>
      </c>
      <c r="O88" s="2">
        <v>74</v>
      </c>
      <c r="P88" s="16">
        <f t="shared" ca="1" si="10"/>
        <v>37.852931305096845</v>
      </c>
      <c r="Q88" s="26">
        <f t="shared" si="11"/>
        <v>46248</v>
      </c>
      <c r="R88" s="14">
        <f t="shared" ca="1" si="9"/>
        <v>3.4932848032989372</v>
      </c>
      <c r="S88" s="55">
        <f ca="1">鶏硝化モデル!K88</f>
        <v>89.439084795238458</v>
      </c>
      <c r="V88" s="59"/>
      <c r="W88" s="59"/>
      <c r="X88" s="59"/>
    </row>
    <row r="89" spans="3:28" ht="13.5">
      <c r="C89" s="2">
        <v>75</v>
      </c>
      <c r="D89" s="26">
        <f>IF(D88&gt;=鶏シート!$G$18+30,"",D88+1)</f>
        <v>46249</v>
      </c>
      <c r="E89" s="41">
        <f ca="1">鶏気温!A81</f>
        <v>28.5</v>
      </c>
      <c r="F89" s="163">
        <f ca="1">IF(鶏シート!$G$13="独自地温",鶏気温!A81,IF(鶏シート!$G$16&gt;=D89,E89*$AD$26+$AE$26,IF(鶏気温!$A$4&lt;200,IF($D89&lt;$AF$30,E89*$AD$30+$AE$30,E89*$AD$31+$AE$31),IF($D89&lt;$AF$34,E89*$AD$34+$AE$34,E89*$AD$35+$AE$35))))</f>
        <v>27.194613657362837</v>
      </c>
      <c r="G89" s="41"/>
      <c r="H89" s="27"/>
      <c r="I89" s="3">
        <f t="shared" ca="1" si="7"/>
        <v>1.4124582663458984</v>
      </c>
      <c r="J89" s="3">
        <f t="shared" ca="1" si="12"/>
        <v>83.362984160521961</v>
      </c>
      <c r="L89" s="4">
        <f t="shared" ca="1" si="8"/>
        <v>1.3920344371715627</v>
      </c>
      <c r="M89" s="3">
        <f t="shared" ca="1" si="13"/>
        <v>82.900295871410023</v>
      </c>
      <c r="O89" s="2">
        <v>75</v>
      </c>
      <c r="P89" s="16">
        <f t="shared" ca="1" si="10"/>
        <v>37.908170100406565</v>
      </c>
      <c r="Q89" s="26">
        <f t="shared" si="11"/>
        <v>46249</v>
      </c>
      <c r="R89" s="14">
        <f t="shared" ca="1" si="9"/>
        <v>3.4983825549803771</v>
      </c>
      <c r="S89" s="55">
        <f ca="1">鶏硝化モデル!K89</f>
        <v>90.986132892735299</v>
      </c>
      <c r="T89" s="16"/>
      <c r="V89" s="59"/>
      <c r="W89" s="59"/>
      <c r="X89" s="59"/>
    </row>
    <row r="90" spans="3:28" ht="13.5">
      <c r="C90" s="2">
        <v>76</v>
      </c>
      <c r="D90" s="26">
        <f>IF(D89&gt;=鶏シート!$G$18+30,"",D89+1)</f>
        <v>46250</v>
      </c>
      <c r="E90" s="41">
        <f ca="1">鶏気温!A82</f>
        <v>28.4</v>
      </c>
      <c r="F90" s="163">
        <f ca="1">IF(鶏シート!$G$13="独自地温",鶏気温!A82,IF(鶏シート!$G$16&gt;=D90,E90*$AD$26+$AE$26,IF(鶏気温!$A$4&lt;200,IF($D90&lt;$AF$30,E90*$AD$30+$AE$30,E90*$AD$31+$AE$31),IF($D90&lt;$AF$34,E90*$AD$34+$AE$34,E90*$AD$35+$AE$35))))</f>
        <v>27.119750370228481</v>
      </c>
      <c r="G90" s="41"/>
      <c r="H90" s="27"/>
      <c r="I90" s="3">
        <f t="shared" ca="1" si="7"/>
        <v>1.3987462808015931</v>
      </c>
      <c r="J90" s="3">
        <f t="shared" ca="1" si="12"/>
        <v>84.775442426867855</v>
      </c>
      <c r="L90" s="4">
        <f t="shared" ca="1" si="8"/>
        <v>1.3790880439297137</v>
      </c>
      <c r="M90" s="3">
        <f t="shared" ca="1" si="13"/>
        <v>84.292330308581583</v>
      </c>
      <c r="N90" s="28"/>
      <c r="O90" s="2">
        <v>76</v>
      </c>
      <c r="P90" s="16">
        <f t="shared" ca="1" si="10"/>
        <v>37.961105261715417</v>
      </c>
      <c r="Q90" s="26">
        <f t="shared" si="11"/>
        <v>46250</v>
      </c>
      <c r="R90" s="14">
        <f t="shared" ca="1" si="9"/>
        <v>3.5032677141525941</v>
      </c>
      <c r="S90" s="55">
        <f ca="1">鶏硝化モデル!K90</f>
        <v>92.533180990232154</v>
      </c>
      <c r="T90" s="16"/>
      <c r="V90" s="59"/>
      <c r="W90" s="59"/>
      <c r="X90" s="59"/>
    </row>
    <row r="91" spans="3:28" ht="13.5">
      <c r="C91" s="2">
        <v>77</v>
      </c>
      <c r="D91" s="26">
        <f>IF(D90&gt;=鶏シート!$G$18+30,"",D90+1)</f>
        <v>46251</v>
      </c>
      <c r="E91" s="41">
        <f ca="1">鶏気温!A83</f>
        <v>28.4</v>
      </c>
      <c r="F91" s="163">
        <f ca="1">IF(鶏シート!$G$13="独自地温",鶏気温!A83,IF(鶏シート!$G$16&gt;=D91,E91*$AD$26+$AE$26,IF(鶏気温!$A$4&lt;200,IF($D91&lt;$AF$30,E91*$AD$30+$AE$30,E91*$AD$31+$AE$31),IF($D91&lt;$AF$34,E91*$AD$34+$AE$34,E91*$AD$35+$AE$35))))</f>
        <v>27.119750370228481</v>
      </c>
      <c r="G91" s="41"/>
      <c r="H91" s="27"/>
      <c r="I91" s="3">
        <f t="shared" ca="1" si="7"/>
        <v>1.3987462808015931</v>
      </c>
      <c r="J91" s="3">
        <f t="shared" ca="1" si="12"/>
        <v>86.174188707669444</v>
      </c>
      <c r="L91" s="4">
        <f t="shared" ca="1" si="8"/>
        <v>1.3790880439297137</v>
      </c>
      <c r="M91" s="3">
        <f t="shared" ca="1" si="13"/>
        <v>85.671418352511296</v>
      </c>
      <c r="N91" s="28"/>
      <c r="O91" s="2">
        <v>77</v>
      </c>
      <c r="P91" s="16">
        <f t="shared" ca="1" si="10"/>
        <v>38.011370959662869</v>
      </c>
      <c r="Q91" s="26">
        <f t="shared" si="11"/>
        <v>46251</v>
      </c>
      <c r="R91" s="14">
        <f t="shared" ca="1" si="9"/>
        <v>3.5079065199917445</v>
      </c>
      <c r="S91" s="55">
        <f ca="1">鶏硝化モデル!K91</f>
        <v>94.070780268159325</v>
      </c>
      <c r="T91" s="16"/>
      <c r="V91" s="59"/>
      <c r="W91" s="59"/>
      <c r="X91" s="59"/>
    </row>
    <row r="92" spans="3:28" ht="13.5">
      <c r="C92" s="2">
        <v>78</v>
      </c>
      <c r="D92" s="26">
        <f>IF(D91&gt;=鶏シート!$G$18+30,"",D91+1)</f>
        <v>46252</v>
      </c>
      <c r="E92" s="41">
        <f ca="1">鶏気温!A84</f>
        <v>28.3</v>
      </c>
      <c r="F92" s="163">
        <f ca="1">IF(鶏シート!$G$13="独自地温",鶏気温!A84,IF(鶏シート!$G$16&gt;=D92,E92*$AD$26+$AE$26,IF(鶏気温!$A$4&lt;200,IF($D92&lt;$AF$30,E92*$AD$30+$AE$30,E92*$AD$31+$AE$31),IF($D92&lt;$AF$34,E92*$AD$34+$AE$34,E92*$AD$35+$AE$35))))</f>
        <v>27.044887083094132</v>
      </c>
      <c r="G92" s="41"/>
      <c r="H92" s="27"/>
      <c r="I92" s="3">
        <f t="shared" ca="1" si="7"/>
        <v>1.3851584400667105</v>
      </c>
      <c r="J92" s="3">
        <f t="shared" ca="1" si="12"/>
        <v>87.572934988471033</v>
      </c>
      <c r="L92" s="4">
        <f t="shared" ca="1" si="8"/>
        <v>1.3662535825186219</v>
      </c>
      <c r="M92" s="3">
        <f t="shared" ca="1" si="13"/>
        <v>87.050506396441008</v>
      </c>
      <c r="N92" s="28"/>
      <c r="O92" s="2">
        <v>78</v>
      </c>
      <c r="P92" s="16">
        <f t="shared" ca="1" si="10"/>
        <v>38.059559504871302</v>
      </c>
      <c r="Q92" s="26">
        <f t="shared" si="11"/>
        <v>46252</v>
      </c>
      <c r="R92" s="14">
        <f t="shared" ca="1" si="9"/>
        <v>3.5123536343066939</v>
      </c>
      <c r="S92" s="55">
        <f ca="1">鶏硝化モデル!K92</f>
        <v>95.608379546086496</v>
      </c>
      <c r="T92" s="16"/>
      <c r="V92" s="59"/>
      <c r="W92" s="59"/>
      <c r="X92" s="59"/>
    </row>
    <row r="93" spans="3:28" ht="13.5">
      <c r="C93" s="2">
        <v>79</v>
      </c>
      <c r="D93" s="26">
        <f>IF(D92&gt;=鶏シート!$G$18+30,"",D92+1)</f>
        <v>46253</v>
      </c>
      <c r="E93" s="41">
        <f ca="1">鶏気温!A85</f>
        <v>28.2</v>
      </c>
      <c r="F93" s="163">
        <f ca="1">IF(鶏シート!$G$13="独自地温",鶏気温!A85,IF(鶏シート!$G$16&gt;=D93,E93*$AD$26+$AE$26,IF(鶏気温!$A$4&lt;200,IF($D93&lt;$AF$30,E93*$AD$30+$AE$30,E93*$AD$31+$AE$31),IF($D93&lt;$AF$34,E93*$AD$34+$AE$34,E93*$AD$35+$AE$35))))</f>
        <v>26.970023795959776</v>
      </c>
      <c r="G93" s="41"/>
      <c r="H93" s="27"/>
      <c r="I93" s="3">
        <f t="shared" ca="1" si="7"/>
        <v>1.3716937044347299</v>
      </c>
      <c r="J93" s="3">
        <f t="shared" ca="1" si="12"/>
        <v>88.958093428537737</v>
      </c>
      <c r="L93" s="4">
        <f t="shared" ca="1" si="8"/>
        <v>1.3535301613514297</v>
      </c>
      <c r="M93" s="3">
        <f t="shared" ca="1" si="13"/>
        <v>88.416759978959632</v>
      </c>
      <c r="N93" s="28"/>
      <c r="O93" s="2">
        <v>79</v>
      </c>
      <c r="P93" s="16">
        <f t="shared" ca="1" si="10"/>
        <v>38.105335724167304</v>
      </c>
      <c r="Q93" s="26">
        <f t="shared" si="11"/>
        <v>46253</v>
      </c>
      <c r="R93" s="14">
        <f t="shared" ca="1" si="9"/>
        <v>3.516578125401725</v>
      </c>
      <c r="S93" s="55">
        <f ca="1">鶏硝化モデル!K93</f>
        <v>97.136581499834762</v>
      </c>
      <c r="T93" s="16"/>
      <c r="V93" s="59"/>
      <c r="W93" s="59"/>
      <c r="X93" s="59"/>
    </row>
    <row r="94" spans="3:28" ht="13.5">
      <c r="C94" s="2">
        <v>80</v>
      </c>
      <c r="D94" s="26">
        <f>IF(D93&gt;=鶏シート!$G$18+30,"",D93+1)</f>
        <v>46254</v>
      </c>
      <c r="E94" s="41">
        <f ca="1">鶏気温!A86</f>
        <v>28.2</v>
      </c>
      <c r="F94" s="163">
        <f ca="1">IF(鶏シート!$G$13="独自地温",鶏気温!A86,IF(鶏シート!$G$16&gt;=D94,E94*$AD$26+$AE$26,IF(鶏気温!$A$4&lt;200,IF($D94&lt;$AF$30,E94*$AD$30+$AE$30,E94*$AD$31+$AE$31),IF($D94&lt;$AF$34,E94*$AD$34+$AE$34,E94*$AD$35+$AE$35))))</f>
        <v>26.970023795959776</v>
      </c>
      <c r="G94" s="41"/>
      <c r="H94" s="27"/>
      <c r="I94" s="3">
        <f t="shared" ca="1" si="7"/>
        <v>1.3716937044347299</v>
      </c>
      <c r="J94" s="3">
        <f t="shared" ca="1" si="12"/>
        <v>90.32978713297247</v>
      </c>
      <c r="L94" s="4">
        <f t="shared" ca="1" si="8"/>
        <v>1.3535301613514297</v>
      </c>
      <c r="M94" s="3">
        <f t="shared" ca="1" si="13"/>
        <v>89.770290140311062</v>
      </c>
      <c r="N94" s="28"/>
      <c r="O94" s="2">
        <v>80</v>
      </c>
      <c r="P94" s="16">
        <f t="shared" ca="1" si="10"/>
        <v>38.148837117903369</v>
      </c>
      <c r="Q94" s="26">
        <f t="shared" si="11"/>
        <v>46254</v>
      </c>
      <c r="R94" s="14">
        <f t="shared" ca="1" si="9"/>
        <v>3.520592682595082</v>
      </c>
      <c r="S94" s="55">
        <f ca="1">鶏硝化モデル!K94</f>
        <v>98.655437380116311</v>
      </c>
      <c r="T94" s="16"/>
      <c r="V94" s="59"/>
      <c r="W94" s="59"/>
      <c r="X94" s="59"/>
    </row>
    <row r="95" spans="3:28" ht="13.5">
      <c r="C95" s="2">
        <v>81</v>
      </c>
      <c r="D95" s="26">
        <f>IF(D94&gt;=鶏シート!$G$18+30,"",D94+1)</f>
        <v>46255</v>
      </c>
      <c r="E95" s="41">
        <f ca="1">鶏気温!A87</f>
        <v>28.1</v>
      </c>
      <c r="F95" s="163">
        <f ca="1">IF(鶏シート!$G$13="独自地温",鶏気温!A87,IF(鶏シート!$G$16&gt;=D95,E95*$AD$26+$AE$26,IF(鶏気温!$A$4&lt;200,IF($D95&lt;$AF$30,E95*$AD$30+$AE$30,E95*$AD$31+$AE$31),IF($D95&lt;$AF$34,E95*$AD$34+$AE$34,E95*$AD$35+$AE$35))))</f>
        <v>26.89516050882542</v>
      </c>
      <c r="G95" s="41"/>
      <c r="H95" s="27"/>
      <c r="I95" s="3">
        <f t="shared" ca="1" si="7"/>
        <v>1.3583510421690657</v>
      </c>
      <c r="J95" s="3">
        <f t="shared" ca="1" si="12"/>
        <v>91.701480837407203</v>
      </c>
      <c r="L95" s="4">
        <f t="shared" ca="1" si="8"/>
        <v>1.3409168953077293</v>
      </c>
      <c r="M95" s="3">
        <f t="shared" ca="1" si="13"/>
        <v>91.123820301662491</v>
      </c>
      <c r="N95" s="28"/>
      <c r="O95" s="2">
        <v>81</v>
      </c>
      <c r="P95" s="16">
        <f t="shared" ca="1" si="10"/>
        <v>38.19057351257932</v>
      </c>
      <c r="Q95" s="26">
        <f t="shared" si="11"/>
        <v>46255</v>
      </c>
      <c r="R95" s="14">
        <f t="shared" ca="1" si="9"/>
        <v>3.5244443555894627</v>
      </c>
      <c r="S95" s="55">
        <f ca="1">鶏硝化モデル!K95</f>
        <v>100.17429326039787</v>
      </c>
      <c r="T95" s="16"/>
      <c r="V95" s="59"/>
      <c r="W95" s="59"/>
      <c r="X95" s="59"/>
    </row>
    <row r="96" spans="3:28" ht="13.5">
      <c r="C96" s="2">
        <v>82</v>
      </c>
      <c r="D96" s="26">
        <f>IF(D95&gt;=鶏シート!$G$18+30,"",D95+1)</f>
        <v>46256</v>
      </c>
      <c r="E96" s="41">
        <f ca="1">鶏気温!A88</f>
        <v>28</v>
      </c>
      <c r="F96" s="163">
        <f ca="1">IF(鶏シート!$G$13="独自地温",鶏気温!A88,IF(鶏シート!$G$16&gt;=D96,E96*$AD$26+$AE$26,IF(鶏気温!$A$4&lt;200,IF($D96&lt;$AF$30,E96*$AD$30+$AE$30,E96*$AD$31+$AE$31),IF($D96&lt;$AF$34,E96*$AD$34+$AE$34,E96*$AD$35+$AE$35))))</f>
        <v>26.820297221691064</v>
      </c>
      <c r="G96" s="41"/>
      <c r="H96" s="27"/>
      <c r="I96" s="3">
        <f t="shared" ca="1" si="7"/>
        <v>1.3451294294479375</v>
      </c>
      <c r="J96" s="3">
        <f t="shared" ca="1" si="12"/>
        <v>93.059831879576265</v>
      </c>
      <c r="L96" s="4">
        <f t="shared" ca="1" si="8"/>
        <v>1.3284129056915419</v>
      </c>
      <c r="M96" s="3">
        <f t="shared" ca="1" si="13"/>
        <v>92.464737196970219</v>
      </c>
      <c r="N96" s="28"/>
      <c r="O96" s="2">
        <v>82</v>
      </c>
      <c r="P96" s="16">
        <f t="shared" ca="1" si="10"/>
        <v>38.230250971730477</v>
      </c>
      <c r="Q96" s="26">
        <f t="shared" si="11"/>
        <v>46256</v>
      </c>
      <c r="R96" s="14">
        <f t="shared" ca="1" si="9"/>
        <v>3.5281060182482693</v>
      </c>
      <c r="S96" s="55">
        <f ca="1">鶏硝化モデル!K96</f>
        <v>101.68385407422367</v>
      </c>
      <c r="T96" s="16"/>
      <c r="V96" s="59"/>
      <c r="W96" s="59"/>
      <c r="X96" s="59"/>
    </row>
    <row r="97" spans="3:24" ht="13.5">
      <c r="C97" s="2">
        <v>83</v>
      </c>
      <c r="D97" s="26">
        <f>IF(D96&gt;=鶏シート!$G$18+30,"",D96+1)</f>
        <v>46257</v>
      </c>
      <c r="E97" s="41">
        <f ca="1">鶏気温!A89</f>
        <v>27.9</v>
      </c>
      <c r="F97" s="163">
        <f ca="1">IF(鶏シート!$G$13="独自地温",鶏気温!A89,IF(鶏シート!$G$16&gt;=D97,E97*$AD$26+$AE$26,IF(鶏気温!$A$4&lt;200,IF($D97&lt;$AF$30,E97*$AD$30+$AE$30,E97*$AD$31+$AE$31),IF($D97&lt;$AF$34,E97*$AD$34+$AE$34,E97*$AD$35+$AE$35))))</f>
        <v>26.745433934556708</v>
      </c>
      <c r="G97" s="41"/>
      <c r="H97" s="27"/>
      <c r="I97" s="3">
        <f t="shared" ca="1" si="7"/>
        <v>1.3320278503095839</v>
      </c>
      <c r="J97" s="3">
        <f t="shared" ca="1" si="12"/>
        <v>94.404961309024202</v>
      </c>
      <c r="L97" s="4">
        <f t="shared" ca="1" si="8"/>
        <v>1.316017320189542</v>
      </c>
      <c r="M97" s="3">
        <f t="shared" ca="1" si="13"/>
        <v>93.793150102661755</v>
      </c>
      <c r="N97" s="28"/>
      <c r="O97" s="2">
        <v>83</v>
      </c>
      <c r="P97" s="16">
        <f t="shared" ca="1" si="10"/>
        <v>38.267985331598567</v>
      </c>
      <c r="Q97" s="26">
        <f t="shared" si="11"/>
        <v>46257</v>
      </c>
      <c r="R97" s="14">
        <f t="shared" ca="1" si="9"/>
        <v>3.5315883606018104</v>
      </c>
      <c r="S97" s="55">
        <f ca="1">鶏硝化モデル!K97</f>
        <v>103.18417058587768</v>
      </c>
      <c r="T97" s="16"/>
      <c r="V97" s="59"/>
      <c r="W97" s="59"/>
      <c r="X97" s="59"/>
    </row>
    <row r="98" spans="3:24" ht="13.5">
      <c r="C98" s="2">
        <v>84</v>
      </c>
      <c r="D98" s="26">
        <f>IF(D97&gt;=鶏シート!$G$18+30,"",D97+1)</f>
        <v>46258</v>
      </c>
      <c r="E98" s="41">
        <f ca="1">鶏気温!A90</f>
        <v>27.8</v>
      </c>
      <c r="F98" s="163">
        <f ca="1">IF(鶏シート!$G$13="独自地温",鶏気温!A90,IF(鶏シート!$G$16&gt;=D98,E98*$AD$26+$AE$26,IF(鶏気温!$A$4&lt;200,IF($D98&lt;$AF$30,E98*$AD$30+$AE$30,E98*$AD$31+$AE$31),IF($D98&lt;$AF$34,E98*$AD$34+$AE$34,E98*$AD$35+$AE$35))))</f>
        <v>26.670570647422359</v>
      </c>
      <c r="G98" s="41"/>
      <c r="H98" s="27"/>
      <c r="I98" s="3">
        <f t="shared" ca="1" si="7"/>
        <v>1.3190452965978057</v>
      </c>
      <c r="J98" s="3">
        <f t="shared" ca="1" si="12"/>
        <v>95.736989159333788</v>
      </c>
      <c r="L98" s="4">
        <f t="shared" ca="1" si="8"/>
        <v>1.3037292728295136</v>
      </c>
      <c r="M98" s="3">
        <f t="shared" ca="1" si="13"/>
        <v>95.1091674228513</v>
      </c>
      <c r="N98" s="28"/>
      <c r="O98" s="2">
        <v>84</v>
      </c>
      <c r="P98" s="16">
        <f t="shared" ca="1" si="10"/>
        <v>38.303885202141409</v>
      </c>
      <c r="Q98" s="26">
        <f t="shared" si="11"/>
        <v>46258</v>
      </c>
      <c r="R98" s="14">
        <f t="shared" ca="1" si="9"/>
        <v>3.5349014057976209</v>
      </c>
      <c r="S98" s="55">
        <f ca="1">鶏硝化モデル!K98</f>
        <v>104.67529331788811</v>
      </c>
      <c r="T98" s="16"/>
      <c r="V98" s="59"/>
      <c r="W98" s="59"/>
      <c r="X98" s="59"/>
    </row>
    <row r="99" spans="3:24" ht="13.5">
      <c r="C99" s="2">
        <v>85</v>
      </c>
      <c r="D99" s="26">
        <f>IF(D98&gt;=鶏シート!$G$18+30,"",D98+1)</f>
        <v>46259</v>
      </c>
      <c r="E99" s="41">
        <f ca="1">鶏気温!A91</f>
        <v>27.7</v>
      </c>
      <c r="F99" s="163">
        <f ca="1">IF(鶏シート!$G$13="独自地温",鶏気温!A91,IF(鶏シート!$G$16&gt;=D99,E99*$AD$26+$AE$26,IF(鶏気温!$A$4&lt;200,IF($D99&lt;$AF$30,E99*$AD$30+$AE$30,E99*$AD$31+$AE$31),IF($D99&lt;$AF$34,E99*$AD$34+$AE$34,E99*$AD$35+$AE$35))))</f>
        <v>26.595707360288003</v>
      </c>
      <c r="G99" s="41"/>
      <c r="H99" s="27"/>
      <c r="I99" s="3">
        <f t="shared" ca="1" si="7"/>
        <v>1.3061807679078448</v>
      </c>
      <c r="J99" s="3">
        <f t="shared" ca="1" si="12"/>
        <v>97.056034455931595</v>
      </c>
      <c r="L99" s="4">
        <f t="shared" ca="1" si="8"/>
        <v>1.2915479039390441</v>
      </c>
      <c r="M99" s="3">
        <f t="shared" ca="1" si="13"/>
        <v>96.412896695680814</v>
      </c>
      <c r="N99" s="28"/>
      <c r="O99" s="2">
        <v>85</v>
      </c>
      <c r="P99" s="16">
        <f t="shared" ca="1" si="10"/>
        <v>38.338052458170793</v>
      </c>
      <c r="Q99" s="26">
        <f t="shared" si="11"/>
        <v>46259</v>
      </c>
      <c r="R99" s="14">
        <f t="shared" ca="1" si="9"/>
        <v>3.5380545554254756</v>
      </c>
      <c r="S99" s="55">
        <f ca="1">鶏硝化モデル!K99</f>
        <v>106.15727255199548</v>
      </c>
      <c r="T99" s="16"/>
      <c r="V99" s="59"/>
      <c r="W99" s="59"/>
      <c r="X99" s="59"/>
    </row>
    <row r="100" spans="3:24" ht="13.5">
      <c r="C100" s="2">
        <v>86</v>
      </c>
      <c r="D100" s="26">
        <f>IF(D99&gt;=鶏シート!$G$18+30,"",D99+1)</f>
        <v>46260</v>
      </c>
      <c r="E100" s="41">
        <f ca="1">鶏気温!A92</f>
        <v>27.6</v>
      </c>
      <c r="F100" s="163">
        <f ca="1">IF(鶏シート!$G$13="独自地温",鶏気温!A92,IF(鶏シート!$G$16&gt;=D100,E100*$AD$26+$AE$26,IF(鶏気温!$A$4&lt;200,IF($D100&lt;$AF$30,E100*$AD$30+$AE$30,E100*$AD$31+$AE$31),IF($D100&lt;$AF$34,E100*$AD$34+$AE$34,E100*$AD$35+$AE$35))))</f>
        <v>26.520844073153654</v>
      </c>
      <c r="G100" s="41"/>
      <c r="H100" s="27"/>
      <c r="I100" s="3">
        <f t="shared" ca="1" si="7"/>
        <v>1.2934332715325976</v>
      </c>
      <c r="J100" s="3">
        <f t="shared" ca="1" si="12"/>
        <v>98.362215223839442</v>
      </c>
      <c r="L100" s="4">
        <f t="shared" ca="1" si="8"/>
        <v>1.2794723601044584</v>
      </c>
      <c r="M100" s="3">
        <f t="shared" ca="1" si="13"/>
        <v>97.704444599619862</v>
      </c>
      <c r="O100" s="2">
        <v>86</v>
      </c>
      <c r="P100" s="16">
        <f t="shared" ca="1" si="10"/>
        <v>38.370582694563218</v>
      </c>
      <c r="Q100" s="26">
        <f t="shared" si="11"/>
        <v>46260</v>
      </c>
      <c r="R100" s="14">
        <f t="shared" ca="1" si="9"/>
        <v>3.5410566315268337</v>
      </c>
      <c r="S100" s="55">
        <f ca="1">鶏硝化モデル!K100</f>
        <v>107.63015833011787</v>
      </c>
      <c r="T100" s="16"/>
      <c r="V100" s="59"/>
      <c r="W100" s="59"/>
      <c r="X100" s="59"/>
    </row>
    <row r="101" spans="3:24" ht="13.5">
      <c r="C101" s="2">
        <v>87</v>
      </c>
      <c r="D101" s="26">
        <f>IF(D100&gt;=鶏シート!$G$18+30,"",D100+1)</f>
        <v>46261</v>
      </c>
      <c r="E101" s="41">
        <f ca="1">鶏気温!A93</f>
        <v>27.5</v>
      </c>
      <c r="F101" s="163">
        <f ca="1">IF(鶏シート!$G$13="独自地温",鶏気温!A93,IF(鶏シート!$G$16&gt;=D101,E101*$AD$26+$AE$26,IF(鶏気温!$A$4&lt;200,IF($D101&lt;$AF$30,E101*$AD$30+$AE$30,E101*$AD$31+$AE$31),IF($D101&lt;$AF$34,E101*$AD$34+$AE$34,E101*$AD$35+$AE$35))))</f>
        <v>26.445980786019298</v>
      </c>
      <c r="G101" s="41"/>
      <c r="H101" s="27"/>
      <c r="I101" s="3">
        <f t="shared" ca="1" si="7"/>
        <v>1.2808018224091531</v>
      </c>
      <c r="J101" s="3">
        <f t="shared" ca="1" si="12"/>
        <v>99.655648495372034</v>
      </c>
      <c r="L101" s="4">
        <f t="shared" ca="1" si="8"/>
        <v>1.2675017941299802</v>
      </c>
      <c r="M101" s="3">
        <f t="shared" ca="1" si="13"/>
        <v>98.983916959724326</v>
      </c>
      <c r="O101" s="2">
        <v>87</v>
      </c>
      <c r="P101" s="16">
        <f t="shared" ca="1" si="10"/>
        <v>38.40156564834659</v>
      </c>
      <c r="Q101" s="26">
        <f t="shared" si="11"/>
        <v>46261</v>
      </c>
      <c r="R101" s="14">
        <f t="shared" ca="1" si="9"/>
        <v>3.5439159155474136</v>
      </c>
      <c r="S101" s="55">
        <f ca="1">鶏硝化モデル!K101</f>
        <v>109.09400045531281</v>
      </c>
      <c r="T101" s="16"/>
      <c r="V101" s="59"/>
      <c r="W101" s="59"/>
      <c r="X101" s="59"/>
    </row>
    <row r="102" spans="3:24" ht="13.5">
      <c r="C102" s="2">
        <v>88</v>
      </c>
      <c r="D102" s="26">
        <f>IF(D101&gt;=鶏シート!$G$18+30,"",D101+1)</f>
        <v>46262</v>
      </c>
      <c r="E102" s="41">
        <f ca="1">鶏気温!A94</f>
        <v>27.4</v>
      </c>
      <c r="F102" s="163">
        <f ca="1">IF(鶏シート!$G$13="独自地温",鶏気温!A94,IF(鶏シート!$G$16&gt;=D102,E102*$AD$26+$AE$26,IF(鶏気温!$A$4&lt;200,IF($D102&lt;$AF$30,E102*$AD$30+$AE$30,E102*$AD$31+$AE$31),IF($D102&lt;$AF$34,E102*$AD$34+$AE$34,E102*$AD$35+$AE$35))))</f>
        <v>26.371117498884942</v>
      </c>
      <c r="G102" s="41"/>
      <c r="H102" s="27"/>
      <c r="I102" s="3">
        <f t="shared" ca="1" si="7"/>
        <v>1.2682854430656645</v>
      </c>
      <c r="J102" s="3">
        <f t="shared" ca="1" si="12"/>
        <v>100.93645031778119</v>
      </c>
      <c r="L102" s="4">
        <f t="shared" ca="1" si="8"/>
        <v>1.2556353649971324</v>
      </c>
      <c r="M102" s="3">
        <f t="shared" ca="1" si="13"/>
        <v>100.25141875385431</v>
      </c>
      <c r="O102" s="2">
        <v>88</v>
      </c>
      <c r="P102" s="16">
        <f t="shared" ca="1" si="10"/>
        <v>38.431085590234666</v>
      </c>
      <c r="Q102" s="26">
        <f t="shared" si="11"/>
        <v>46262</v>
      </c>
      <c r="R102" s="14">
        <f t="shared" ca="1" si="9"/>
        <v>3.5466401844702276</v>
      </c>
      <c r="S102" s="55">
        <f ca="1">鶏硝化モデル!K102</f>
        <v>110.54884849273631</v>
      </c>
      <c r="T102" s="16"/>
      <c r="V102" s="59"/>
      <c r="W102" s="59"/>
      <c r="X102" s="59"/>
    </row>
    <row r="103" spans="3:24" ht="13.5">
      <c r="C103" s="2">
        <v>89</v>
      </c>
      <c r="D103" s="26">
        <f>IF(D102&gt;=鶏シート!$G$18+30,"",D102+1)</f>
        <v>46263</v>
      </c>
      <c r="E103" s="41">
        <f ca="1">鶏気温!A95</f>
        <v>27.2</v>
      </c>
      <c r="F103" s="163">
        <f ca="1">IF(鶏シート!$G$13="独自地温",鶏気温!A95,IF(鶏シート!$G$16&gt;=D103,E103*$AD$26+$AE$26,IF(鶏気温!$A$4&lt;200,IF($D103&lt;$AF$30,E103*$AD$30+$AE$30,E103*$AD$31+$AE$31),IF($D103&lt;$AF$34,E103*$AD$34+$AE$34,E103*$AD$35+$AE$35))))</f>
        <v>26.22139092461623</v>
      </c>
      <c r="G103" s="41"/>
      <c r="H103" s="27"/>
      <c r="I103" s="3">
        <f t="shared" ca="1" si="7"/>
        <v>1.2435940214699861</v>
      </c>
      <c r="J103" s="3">
        <f t="shared" ca="1" si="12"/>
        <v>102.20473576084686</v>
      </c>
      <c r="L103" s="4">
        <f t="shared" ca="1" si="8"/>
        <v>1.2322115838269234</v>
      </c>
      <c r="M103" s="3">
        <f t="shared" ca="1" si="13"/>
        <v>101.50705411885144</v>
      </c>
      <c r="O103" s="2">
        <v>89</v>
      </c>
      <c r="P103" s="16">
        <f t="shared" ca="1" si="10"/>
        <v>38.45922168796919</v>
      </c>
      <c r="Q103" s="26">
        <f t="shared" si="11"/>
        <v>46263</v>
      </c>
      <c r="R103" s="14">
        <f t="shared" ca="1" si="9"/>
        <v>3.5492367443468709</v>
      </c>
      <c r="S103" s="55">
        <f ca="1">鶏硝化モデル!K103</f>
        <v>111.99475177059892</v>
      </c>
      <c r="T103" s="16"/>
      <c r="V103" s="59"/>
      <c r="W103" s="59"/>
      <c r="X103" s="59"/>
    </row>
    <row r="104" spans="3:24" ht="13.5">
      <c r="C104" s="2">
        <v>90</v>
      </c>
      <c r="D104" s="26">
        <f>IF(D103&gt;=鶏シート!$G$18+30,"",D103+1)</f>
        <v>46264</v>
      </c>
      <c r="E104" s="41">
        <f ca="1">鶏気温!A96</f>
        <v>27.1</v>
      </c>
      <c r="F104" s="163">
        <f ca="1">IF(鶏シート!$G$13="独自地温",鶏気温!A96,IF(鶏シート!$G$16&gt;=D104,E104*$AD$26+$AE$26,IF(鶏気温!$A$4&lt;200,IF($D104&lt;$AF$30,E104*$AD$30+$AE$30,E104*$AD$31+$AE$31),IF($D104&lt;$AF$34,E104*$AD$34+$AE$34,E104*$AD$35+$AE$35))))</f>
        <v>26.146527637481881</v>
      </c>
      <c r="G104" s="41"/>
      <c r="H104" s="27"/>
      <c r="I104" s="3">
        <f t="shared" ca="1" si="7"/>
        <v>1.2314170617558071</v>
      </c>
      <c r="J104" s="3">
        <f t="shared" ca="1" si="12"/>
        <v>103.44832978231685</v>
      </c>
      <c r="L104" s="4">
        <f t="shared" ca="1" si="8"/>
        <v>1.2206525802769244</v>
      </c>
      <c r="M104" s="3">
        <f t="shared" ca="1" si="13"/>
        <v>102.73926570267837</v>
      </c>
      <c r="O104" s="2">
        <v>90</v>
      </c>
      <c r="P104" s="16">
        <f t="shared" ca="1" si="10"/>
        <v>38.485801569587458</v>
      </c>
      <c r="Q104" s="26">
        <f t="shared" si="11"/>
        <v>46264</v>
      </c>
      <c r="R104" s="14">
        <f t="shared" ca="1" si="9"/>
        <v>3.551689687707642</v>
      </c>
      <c r="S104" s="55">
        <f ca="1">鶏硝化モデル!K104</f>
        <v>113.42291257095083</v>
      </c>
      <c r="T104" s="16"/>
      <c r="V104" s="59"/>
      <c r="W104" s="59"/>
      <c r="X104" s="59"/>
    </row>
    <row r="105" spans="3:24" ht="13.5">
      <c r="C105" s="2">
        <v>91</v>
      </c>
      <c r="D105" s="26">
        <f>IF(D104&gt;=鶏シート!$G$18+30,"",D104+1)</f>
        <v>46265</v>
      </c>
      <c r="E105" s="41">
        <f ca="1">鶏気温!A97</f>
        <v>27</v>
      </c>
      <c r="F105" s="163">
        <f ca="1">IF(鶏シート!$G$13="独自地温",鶏気温!A97,IF(鶏シート!$G$16&gt;=D105,E105*$AD$26+$AE$26,IF(鶏気温!$A$4&lt;200,IF($D105&lt;$AF$30,E105*$AD$30+$AE$30,E105*$AD$31+$AE$31),IF($D105&lt;$AF$34,E105*$AD$34+$AE$34,E105*$AD$35+$AE$35))))</f>
        <v>26.071664350347525</v>
      </c>
      <c r="G105" s="41"/>
      <c r="H105" s="27"/>
      <c r="I105" s="3">
        <f t="shared" ca="1" si="7"/>
        <v>1.2193513367936151</v>
      </c>
      <c r="J105" s="3">
        <f t="shared" ca="1" si="12"/>
        <v>104.67974684407265</v>
      </c>
      <c r="L105" s="4">
        <f t="shared" ca="1" si="8"/>
        <v>1.2091944104636903</v>
      </c>
      <c r="M105" s="3">
        <f t="shared" ca="1" si="13"/>
        <v>103.95991828295529</v>
      </c>
      <c r="O105" s="2">
        <v>91</v>
      </c>
      <c r="P105" s="16">
        <f t="shared" ca="1" si="10"/>
        <v>38.511162210473337</v>
      </c>
      <c r="Q105" s="26">
        <f t="shared" si="11"/>
        <v>46265</v>
      </c>
      <c r="R105" s="14">
        <f t="shared" ca="1" si="9"/>
        <v>3.5540301125665392</v>
      </c>
      <c r="S105" s="55">
        <f ca="1">鶏硝化モデル!K105</f>
        <v>114.84227518421453</v>
      </c>
      <c r="T105" s="16"/>
      <c r="V105" s="59"/>
      <c r="W105" s="59"/>
      <c r="X105" s="59"/>
    </row>
    <row r="106" spans="3:24" ht="13.5">
      <c r="C106" s="2">
        <v>92</v>
      </c>
      <c r="D106" s="26">
        <f>IF(D105&gt;=鶏シート!$G$18+30,"",D105+1)</f>
        <v>46266</v>
      </c>
      <c r="E106" s="41">
        <f ca="1">鶏気温!A98</f>
        <v>26.9</v>
      </c>
      <c r="F106" s="163">
        <f ca="1">IF(鶏シート!$G$13="独自地温",鶏気温!A98,IF(鶏シート!$G$16&gt;=D106,E106*$AD$26+$AE$26,IF(鶏気温!$A$4&lt;200,IF($D106&lt;$AF$30,E106*$AD$30+$AE$30,E106*$AD$31+$AE$31),IF($D106&lt;$AF$34,E106*$AD$34+$AE$34,E106*$AD$35+$AE$35))))</f>
        <v>25.996801063213169</v>
      </c>
      <c r="G106" s="41"/>
      <c r="H106" s="27"/>
      <c r="I106" s="3">
        <f t="shared" ca="1" si="7"/>
        <v>1.2073959062812947</v>
      </c>
      <c r="J106" s="3">
        <f t="shared" ca="1" si="12"/>
        <v>105.89909818086628</v>
      </c>
      <c r="L106" s="4">
        <f t="shared" ca="1" si="8"/>
        <v>1.197836263654291</v>
      </c>
      <c r="M106" s="3">
        <f t="shared" ca="1" si="13"/>
        <v>105.16911269341898</v>
      </c>
      <c r="O106" s="2">
        <v>92</v>
      </c>
      <c r="P106" s="16">
        <f t="shared" ca="1" si="10"/>
        <v>38.535367909771416</v>
      </c>
      <c r="Q106" s="26">
        <f t="shared" si="11"/>
        <v>46266</v>
      </c>
      <c r="R106" s="14">
        <f t="shared" ca="1" si="9"/>
        <v>3.5562639528160473</v>
      </c>
      <c r="S106" s="55">
        <f ca="1">鶏硝化モデル!K106</f>
        <v>116.2528880003177</v>
      </c>
      <c r="V106" s="59"/>
      <c r="W106" s="59"/>
      <c r="X106" s="59"/>
    </row>
    <row r="107" spans="3:24" ht="13.5">
      <c r="C107" s="2">
        <v>93</v>
      </c>
      <c r="D107" s="26">
        <f>IF(D106&gt;=鶏シート!$G$18+30,"",D106+1)</f>
        <v>46267</v>
      </c>
      <c r="E107" s="41">
        <f ca="1">鶏気温!A99</f>
        <v>26.8</v>
      </c>
      <c r="F107" s="163">
        <f ca="1">IF(鶏シート!$G$13="独自地温",鶏気温!A99,IF(鶏シート!$G$16&gt;=D107,E107*$AD$26+$AE$26,IF(鶏気温!$A$4&lt;200,IF($D107&lt;$AF$30,E107*$AD$30+$AE$30,E107*$AD$31+$AE$31),IF($D107&lt;$AF$34,E107*$AD$34+$AE$34,E107*$AD$35+$AE$35))))</f>
        <v>25.921937776078821</v>
      </c>
      <c r="G107" s="41"/>
      <c r="H107" s="27"/>
      <c r="I107" s="3">
        <f t="shared" ca="1" si="7"/>
        <v>1.1955498371958089</v>
      </c>
      <c r="J107" s="3">
        <f t="shared" ca="1" si="12"/>
        <v>107.10649408714757</v>
      </c>
      <c r="L107" s="4">
        <f t="shared" ca="1" si="8"/>
        <v>1.1865773350543174</v>
      </c>
      <c r="M107" s="3">
        <f t="shared" ca="1" si="13"/>
        <v>106.36694895707328</v>
      </c>
      <c r="O107" s="2">
        <v>93</v>
      </c>
      <c r="P107" s="16">
        <f t="shared" ca="1" si="10"/>
        <v>38.558479186261849</v>
      </c>
      <c r="Q107" s="26">
        <f t="shared" si="11"/>
        <v>46267</v>
      </c>
      <c r="R107" s="14">
        <f t="shared" ca="1" si="9"/>
        <v>3.5583967934750218</v>
      </c>
      <c r="S107" s="55">
        <f ca="1">鶏硝化モデル!K107</f>
        <v>117.65479917697705</v>
      </c>
      <c r="V107" s="59"/>
      <c r="W107" s="59"/>
      <c r="X107" s="59"/>
    </row>
    <row r="108" spans="3:24" ht="13.5">
      <c r="C108" s="2">
        <v>94</v>
      </c>
      <c r="D108" s="26">
        <f>IF(D107&gt;=鶏シート!$G$18+30,"",D107+1)</f>
        <v>46268</v>
      </c>
      <c r="E108" s="41">
        <f ca="1">鶏気温!A100</f>
        <v>26.6</v>
      </c>
      <c r="F108" s="163">
        <f ca="1">IF(鶏シート!$G$13="独自地温",鶏気温!A100,IF(鶏シート!$G$16&gt;=D108,E108*$AD$26+$AE$26,IF(鶏気温!$A$4&lt;200,IF($D108&lt;$AF$30,E108*$AD$30+$AE$30,E108*$AD$31+$AE$31),IF($D108&lt;$AF$34,E108*$AD$34+$AE$34,E108*$AD$35+$AE$35))))</f>
        <v>25.772211201810109</v>
      </c>
      <c r="G108" s="41"/>
      <c r="H108" s="27"/>
      <c r="I108" s="3">
        <f t="shared" ca="1" si="7"/>
        <v>1.1721820873036255</v>
      </c>
      <c r="J108" s="3">
        <f t="shared" ca="1" si="12"/>
        <v>108.30204392434338</v>
      </c>
      <c r="L108" s="4">
        <f t="shared" ca="1" si="8"/>
        <v>1.1643539427638345</v>
      </c>
      <c r="M108" s="3">
        <f t="shared" ca="1" si="13"/>
        <v>107.5535262921276</v>
      </c>
      <c r="O108" s="2">
        <v>94</v>
      </c>
      <c r="P108" s="16">
        <f t="shared" ca="1" si="10"/>
        <v>38.580553021457092</v>
      </c>
      <c r="Q108" s="26">
        <f t="shared" si="11"/>
        <v>46268</v>
      </c>
      <c r="R108" s="14">
        <f t="shared" ca="1" si="9"/>
        <v>3.5604338931230397</v>
      </c>
      <c r="S108" s="55">
        <f ca="1">鶏硝化モデル!K108</f>
        <v>119.04805664063623</v>
      </c>
      <c r="V108" s="59"/>
      <c r="W108" s="59"/>
      <c r="X108" s="59"/>
    </row>
    <row r="109" spans="3:24" ht="13.5">
      <c r="C109" s="2">
        <v>95</v>
      </c>
      <c r="D109" s="26">
        <f>IF(D108&gt;=鶏シート!$G$18+30,"",D108+1)</f>
        <v>46269</v>
      </c>
      <c r="E109" s="41">
        <f ca="1">鶏気温!A101</f>
        <v>26.5</v>
      </c>
      <c r="F109" s="163">
        <f ca="1">IF(鶏シート!$G$13="独自地温",鶏気温!A101,IF(鶏シート!$G$16&gt;=D109,E109*$AD$26+$AE$26,IF(鶏気温!$A$4&lt;200,IF($D109&lt;$AF$30,E109*$AD$30+$AE$30,E109*$AD$31+$AE$31),IF($D109&lt;$AF$34,E109*$AD$34+$AE$34,E109*$AD$35+$AE$35))))</f>
        <v>25.697347914675753</v>
      </c>
      <c r="G109" s="41"/>
      <c r="H109" s="27"/>
      <c r="I109" s="3">
        <f t="shared" ca="1" si="7"/>
        <v>1.1606585763899029</v>
      </c>
      <c r="J109" s="3">
        <f t="shared" ca="1" si="12"/>
        <v>109.474226011647</v>
      </c>
      <c r="L109" s="4">
        <f t="shared" ca="1" si="8"/>
        <v>1.1533878988272277</v>
      </c>
      <c r="M109" s="3">
        <f t="shared" ca="1" si="13"/>
        <v>108.71788023489144</v>
      </c>
      <c r="O109" s="2">
        <v>95</v>
      </c>
      <c r="P109" s="16">
        <f t="shared" ca="1" si="10"/>
        <v>38.601448104121225</v>
      </c>
      <c r="Q109" s="26">
        <f t="shared" si="11"/>
        <v>46269</v>
      </c>
      <c r="R109" s="14">
        <f t="shared" ca="1" si="9"/>
        <v>3.5623622107517585</v>
      </c>
      <c r="S109" s="55">
        <f ca="1">鶏硝化モデル!K109</f>
        <v>120.42414953720544</v>
      </c>
      <c r="V109" s="59"/>
      <c r="W109" s="59"/>
      <c r="X109" s="59"/>
    </row>
    <row r="110" spans="3:24" ht="13.5">
      <c r="C110" s="2">
        <v>96</v>
      </c>
      <c r="D110" s="26">
        <f>IF(D109&gt;=鶏シート!$G$18+30,"",D109+1)</f>
        <v>46270</v>
      </c>
      <c r="E110" s="41">
        <f ca="1">鶏気温!A102</f>
        <v>26.4</v>
      </c>
      <c r="F110" s="163">
        <f ca="1">IF(鶏シート!$G$13="独自地温",鶏気温!A102,IF(鶏シート!$G$16&gt;=D110,E110*$AD$26+$AE$26,IF(鶏気温!$A$4&lt;200,IF($D110&lt;$AF$30,E110*$AD$30+$AE$30,E110*$AD$31+$AE$31),IF($D110&lt;$AF$34,E110*$AD$34+$AE$34,E110*$AD$35+$AE$35))))</f>
        <v>25.622484627541397</v>
      </c>
      <c r="G110" s="41"/>
      <c r="H110" s="27"/>
      <c r="I110" s="3">
        <f t="shared" ca="1" si="7"/>
        <v>1.1492407665887718</v>
      </c>
      <c r="J110" s="3">
        <f t="shared" ca="1" si="12"/>
        <v>110.63488458803691</v>
      </c>
      <c r="L110" s="4">
        <f t="shared" ca="1" si="8"/>
        <v>1.1425179125309664</v>
      </c>
      <c r="M110" s="3">
        <f t="shared" ca="1" si="13"/>
        <v>109.87126813371867</v>
      </c>
      <c r="O110" s="2">
        <v>96</v>
      </c>
      <c r="P110" s="16">
        <f t="shared" ca="1" si="10"/>
        <v>38.621425220084113</v>
      </c>
      <c r="Q110" s="26">
        <f t="shared" si="11"/>
        <v>46270</v>
      </c>
      <c r="R110" s="14">
        <f t="shared" ca="1" si="9"/>
        <v>3.5642058131677619</v>
      </c>
      <c r="S110" s="55">
        <f ca="1">鶏硝化モデル!K110</f>
        <v>121.79173112180139</v>
      </c>
      <c r="V110" s="59"/>
      <c r="W110" s="59"/>
      <c r="X110" s="59"/>
    </row>
    <row r="111" spans="3:24" ht="13.5">
      <c r="C111" s="2">
        <v>97</v>
      </c>
      <c r="D111" s="26">
        <f>IF(D110&gt;=鶏シート!$G$18+30,"",D110+1)</f>
        <v>46271</v>
      </c>
      <c r="E111" s="41">
        <f ca="1">鶏気温!A103</f>
        <v>26.2</v>
      </c>
      <c r="F111" s="163">
        <f ca="1">IF(鶏シート!$G$13="独自地温",鶏気温!A103,IF(鶏シート!$G$16&gt;=D111,E111*$AD$26+$AE$26,IF(鶏気温!$A$4&lt;200,IF($D111&lt;$AF$30,E111*$AD$30+$AE$30,E111*$AD$31+$AE$31),IF($D111&lt;$AF$34,E111*$AD$34+$AE$34,E111*$AD$35+$AE$35))))</f>
        <v>25.472758053272692</v>
      </c>
      <c r="G111" s="41"/>
      <c r="H111" s="27"/>
      <c r="I111" s="3">
        <f t="shared" ca="1" si="7"/>
        <v>1.1267186677644891</v>
      </c>
      <c r="J111" s="3">
        <f t="shared" ca="1" si="12"/>
        <v>111.78412535462569</v>
      </c>
      <c r="L111" s="4">
        <f t="shared" ca="1" si="8"/>
        <v>1.1210630158379711</v>
      </c>
      <c r="M111" s="3">
        <f t="shared" ca="1" si="13"/>
        <v>111.01378604624963</v>
      </c>
      <c r="O111" s="2">
        <v>97</v>
      </c>
      <c r="P111" s="16">
        <f t="shared" ca="1" si="10"/>
        <v>38.640530959459063</v>
      </c>
      <c r="Q111" s="26">
        <f t="shared" si="11"/>
        <v>46271</v>
      </c>
      <c r="R111" s="14">
        <f t="shared" ca="1" si="9"/>
        <v>3.5659689999729363</v>
      </c>
      <c r="S111" s="55">
        <f ca="1">鶏硝化モデル!K111</f>
        <v>123.15084840509492</v>
      </c>
      <c r="V111" s="59"/>
      <c r="W111" s="59"/>
      <c r="X111" s="59"/>
    </row>
    <row r="112" spans="3:24" ht="13.5">
      <c r="C112" s="2">
        <v>98</v>
      </c>
      <c r="D112" s="26">
        <f>IF(D111&gt;=鶏シート!$G$18+30,"",D111+1)</f>
        <v>46272</v>
      </c>
      <c r="E112" s="41">
        <f ca="1">鶏気温!A104</f>
        <v>26.1</v>
      </c>
      <c r="F112" s="163">
        <f ca="1">IF(鶏シート!$G$13="独自地温",鶏気温!A104,IF(鶏シート!$G$16&gt;=D112,E112*$AD$26+$AE$26,IF(鶏気温!$A$4&lt;200,IF($D112&lt;$AF$30,E112*$AD$30+$AE$30,E112*$AD$31+$AE$31),IF($D112&lt;$AF$34,E112*$AD$34+$AE$34,E112*$AD$35+$AE$35))))</f>
        <v>25.397894766138336</v>
      </c>
      <c r="G112" s="41"/>
      <c r="H112" s="27"/>
      <c r="I112" s="3">
        <f t="shared" ca="1" si="7"/>
        <v>1.1156126048586401</v>
      </c>
      <c r="J112" s="3">
        <f t="shared" ca="1" si="12"/>
        <v>112.91084402239018</v>
      </c>
      <c r="L112" s="4">
        <f t="shared" ca="1" si="8"/>
        <v>1.1104765711624622</v>
      </c>
      <c r="M112" s="3">
        <f t="shared" ca="1" si="13"/>
        <v>112.13484906208761</v>
      </c>
      <c r="O112" s="2">
        <v>98</v>
      </c>
      <c r="P112" s="16">
        <f t="shared" ca="1" si="10"/>
        <v>38.658639718287439</v>
      </c>
      <c r="Q112" s="26">
        <f t="shared" si="11"/>
        <v>46272</v>
      </c>
      <c r="R112" s="14">
        <f t="shared" ca="1" si="9"/>
        <v>3.5676401797162405</v>
      </c>
      <c r="S112" s="55">
        <f ca="1">鶏硝化モデル!K112</f>
        <v>124.49317721220324</v>
      </c>
      <c r="V112" s="59"/>
      <c r="W112" s="59"/>
      <c r="X112" s="59"/>
    </row>
    <row r="113" spans="3:24" ht="13.5">
      <c r="C113" s="2">
        <v>99</v>
      </c>
      <c r="D113" s="26">
        <f>IF(D112&gt;=鶏シート!$G$18+30,"",D112+1)</f>
        <v>46273</v>
      </c>
      <c r="E113" s="41">
        <f ca="1">鶏気温!A105</f>
        <v>26</v>
      </c>
      <c r="F113" s="163">
        <f ca="1">IF(鶏シート!$G$13="独自地温",鶏気温!A105,IF(鶏シート!$G$16&gt;=D113,E113*$AD$26+$AE$26,IF(鶏気温!$A$4&lt;200,IF($D113&lt;$AF$30,E113*$AD$30+$AE$30,E113*$AD$31+$AE$31),IF($D113&lt;$AF$34,E113*$AD$34+$AE$34,E113*$AD$35+$AE$35))))</f>
        <v>25.323031479003987</v>
      </c>
      <c r="G113" s="41"/>
      <c r="H113" s="27"/>
      <c r="I113" s="3">
        <f t="shared" ca="1" si="7"/>
        <v>1.10460869520226</v>
      </c>
      <c r="J113" s="3">
        <f t="shared" ca="1" si="12"/>
        <v>114.02645662724882</v>
      </c>
      <c r="L113" s="4">
        <f t="shared" ca="1" si="8"/>
        <v>1.0999831154946254</v>
      </c>
      <c r="M113" s="3">
        <f t="shared" ca="1" si="13"/>
        <v>113.24532563325008</v>
      </c>
      <c r="O113" s="2">
        <v>99</v>
      </c>
      <c r="P113" s="16">
        <f t="shared" ca="1" si="10"/>
        <v>38.675975332081613</v>
      </c>
      <c r="Q113" s="26">
        <f t="shared" si="11"/>
        <v>46273</v>
      </c>
      <c r="R113" s="14">
        <f t="shared" ca="1" si="9"/>
        <v>3.5692400092178169</v>
      </c>
      <c r="S113" s="55">
        <f ca="1">鶏硝化モデル!K113</f>
        <v>125.82718139392956</v>
      </c>
      <c r="V113" s="59"/>
      <c r="W113" s="59"/>
      <c r="X113" s="59"/>
    </row>
    <row r="114" spans="3:24" ht="13.5">
      <c r="C114" s="2">
        <v>100</v>
      </c>
      <c r="D114" s="26">
        <f>IF(D113&gt;=鶏シート!$G$18+30,"",D113+1)</f>
        <v>46274</v>
      </c>
      <c r="E114" s="41">
        <f ca="1">鶏気温!A106</f>
        <v>25.8</v>
      </c>
      <c r="F114" s="163">
        <f ca="1">IF(鶏シート!$G$13="独自地温",鶏気温!A106,IF(鶏シート!$G$16&gt;=D114,E114*$AD$26+$AE$26,IF(鶏気温!$A$4&lt;200,IF($D114&lt;$AF$30,E114*$AD$30+$AE$30,E114*$AD$31+$AE$31),IF($D114&lt;$AF$34,E114*$AD$34+$AE$34,E114*$AD$35+$AE$35))))</f>
        <v>25.173304904735275</v>
      </c>
      <c r="G114" s="41"/>
      <c r="H114" s="27"/>
      <c r="I114" s="3">
        <f t="shared" ca="1" si="7"/>
        <v>1.0829038633681325</v>
      </c>
      <c r="J114" s="3">
        <f t="shared" ca="1" si="12"/>
        <v>115.13106532245108</v>
      </c>
      <c r="L114" s="4">
        <f t="shared" ca="1" si="8"/>
        <v>1.0792721644362273</v>
      </c>
      <c r="M114" s="3">
        <f t="shared" ca="1" si="13"/>
        <v>114.3453087487447</v>
      </c>
      <c r="O114" s="2">
        <v>100</v>
      </c>
      <c r="P114" s="16">
        <f t="shared" ca="1" si="10"/>
        <v>38.692576058292175</v>
      </c>
      <c r="Q114" s="26">
        <f t="shared" si="11"/>
        <v>46274</v>
      </c>
      <c r="R114" s="14">
        <f t="shared" ca="1" si="9"/>
        <v>3.5707720190938206</v>
      </c>
      <c r="S114" s="55">
        <f ca="1">鶏硝化モデル!K114</f>
        <v>127.15290705994045</v>
      </c>
      <c r="V114" s="59"/>
      <c r="W114" s="59"/>
      <c r="X114" s="59"/>
    </row>
    <row r="115" spans="3:24" ht="13.5">
      <c r="C115" s="2">
        <v>101</v>
      </c>
      <c r="D115" s="26">
        <f>IF(D114&gt;=鶏シート!$G$18+30,"",D114+1)</f>
        <v>46275</v>
      </c>
      <c r="E115" s="41">
        <f ca="1">鶏気温!A107</f>
        <v>25.6</v>
      </c>
      <c r="F115" s="163">
        <f ca="1">IF(鶏シート!$G$13="独自地温",鶏気温!A107,IF(鶏シート!$G$16&gt;=D115,E115*$AD$26+$AE$26,IF(鶏気温!$A$4&lt;200,IF($D115&lt;$AF$30,E115*$AD$30+$AE$30,E115*$AD$31+$AE$31),IF($D115&lt;$AF$34,E115*$AD$34+$AE$34,E115*$AD$35+$AE$35))))</f>
        <v>25.02357833046657</v>
      </c>
      <c r="G115" s="41"/>
      <c r="H115" s="27"/>
      <c r="I115" s="3">
        <f t="shared" ca="1" si="7"/>
        <v>1.0615972952784467</v>
      </c>
      <c r="J115" s="3">
        <f t="shared" ca="1" si="12"/>
        <v>116.21396918581921</v>
      </c>
      <c r="L115" s="4">
        <f t="shared" ca="1" si="8"/>
        <v>1.058924204535471</v>
      </c>
      <c r="M115" s="3">
        <f t="shared" ca="1" si="13"/>
        <v>115.42458091318093</v>
      </c>
      <c r="O115" s="2">
        <v>101</v>
      </c>
      <c r="P115" s="16">
        <f t="shared" ca="1" si="10"/>
        <v>38.708330037541614</v>
      </c>
      <c r="Q115" s="26">
        <f t="shared" si="11"/>
        <v>46275</v>
      </c>
      <c r="R115" s="14">
        <f t="shared" ca="1" si="9"/>
        <v>3.5722258863216974</v>
      </c>
      <c r="S115" s="55">
        <f ca="1">鶏硝化モデル!K115</f>
        <v>128.46221313256592</v>
      </c>
      <c r="V115" s="59"/>
      <c r="W115" s="59"/>
      <c r="X115" s="59"/>
    </row>
    <row r="116" spans="3:24" ht="13.5">
      <c r="C116" s="2">
        <v>102</v>
      </c>
      <c r="D116" s="26">
        <f>IF(D115&gt;=鶏シート!$G$18+30,"",D115+1)</f>
        <v>46276</v>
      </c>
      <c r="E116" s="41">
        <f ca="1">鶏気温!A108</f>
        <v>25.5</v>
      </c>
      <c r="F116" s="163">
        <f ca="1">IF(鶏シート!$G$13="独自地温",鶏気温!A108,IF(鶏シート!$G$16&gt;=D116,E116*$AD$26+$AE$26,IF(鶏気温!$A$4&lt;200,IF($D116&lt;$AF$30,E116*$AD$30+$AE$30,E116*$AD$31+$AE$31),IF($D116&lt;$AF$34,E116*$AD$34+$AE$34,E116*$AD$35+$AE$35))))</f>
        <v>24.948715043332214</v>
      </c>
      <c r="G116" s="41"/>
      <c r="H116" s="27"/>
      <c r="I116" s="3">
        <f t="shared" ca="1" si="7"/>
        <v>1.0510912403863941</v>
      </c>
      <c r="J116" s="3">
        <f t="shared" ca="1" si="12"/>
        <v>117.27556648109766</v>
      </c>
      <c r="L116" s="4">
        <f t="shared" ca="1" si="8"/>
        <v>1.0488845083839564</v>
      </c>
      <c r="M116" s="3">
        <f t="shared" ca="1" si="13"/>
        <v>116.4835051177164</v>
      </c>
      <c r="O116" s="2">
        <v>102</v>
      </c>
      <c r="P116" s="16">
        <f t="shared" ca="1" si="10"/>
        <v>38.723289474718733</v>
      </c>
      <c r="Q116" s="26">
        <f t="shared" si="11"/>
        <v>46276</v>
      </c>
      <c r="R116" s="14">
        <f t="shared" ca="1" si="9"/>
        <v>3.5736064286669</v>
      </c>
      <c r="S116" s="55">
        <f ca="1">鶏硝化モデル!K116</f>
        <v>129.75528138667522</v>
      </c>
      <c r="V116" s="59"/>
      <c r="W116" s="59"/>
      <c r="X116" s="59"/>
    </row>
    <row r="117" spans="3:24" ht="13.5">
      <c r="C117" s="2">
        <v>103</v>
      </c>
      <c r="D117" s="26">
        <f>IF(D116&gt;=鶏シート!$G$18+30,"",D116+1)</f>
        <v>46277</v>
      </c>
      <c r="E117" s="41">
        <f ca="1">鶏気温!A109</f>
        <v>25.3</v>
      </c>
      <c r="F117" s="163">
        <f ca="1">IF(鶏シート!$G$13="独自地温",鶏気温!A109,IF(鶏シート!$G$16&gt;=D117,E117*$AD$26+$AE$26,IF(鶏気温!$A$4&lt;200,IF($D117&lt;$AF$30,E117*$AD$30+$AE$30,E117*$AD$31+$AE$31),IF($D117&lt;$AF$34,E117*$AD$34+$AE$34,E117*$AD$35+$AE$35))))</f>
        <v>24.798988469063509</v>
      </c>
      <c r="G117" s="41"/>
      <c r="H117" s="27"/>
      <c r="I117" s="3">
        <f t="shared" ca="1" si="7"/>
        <v>1.030369407274337</v>
      </c>
      <c r="J117" s="3">
        <f t="shared" ca="1" si="12"/>
        <v>118.32665772148405</v>
      </c>
      <c r="L117" s="4">
        <f t="shared" ca="1" si="8"/>
        <v>1.0290700553947854</v>
      </c>
      <c r="M117" s="3">
        <f t="shared" ca="1" si="13"/>
        <v>117.53238962610035</v>
      </c>
      <c r="O117" s="2">
        <v>103</v>
      </c>
      <c r="P117" s="16">
        <f t="shared" ca="1" si="10"/>
        <v>38.737636816320418</v>
      </c>
      <c r="Q117" s="26">
        <f t="shared" si="11"/>
        <v>46277</v>
      </c>
      <c r="R117" s="14">
        <f t="shared" ca="1" si="9"/>
        <v>3.5749304833347124</v>
      </c>
      <c r="S117" s="55">
        <f ca="1">鶏硝化モデル!K117</f>
        <v>131.04029834703991</v>
      </c>
      <c r="V117" s="59"/>
      <c r="W117" s="59"/>
      <c r="X117" s="59"/>
    </row>
    <row r="118" spans="3:24" ht="13.5">
      <c r="C118" s="2">
        <v>104</v>
      </c>
      <c r="D118" s="26">
        <f>IF(D117&gt;=鶏シート!$G$18+30,"",D117+1)</f>
        <v>46278</v>
      </c>
      <c r="E118" s="41">
        <f ca="1">鶏気温!A110</f>
        <v>25.1</v>
      </c>
      <c r="F118" s="163">
        <f ca="1">IF(鶏シート!$G$13="独自地温",鶏気温!A110,IF(鶏シート!$G$16&gt;=D118,E118*$AD$26+$AE$26,IF(鶏気温!$A$4&lt;200,IF($D118&lt;$AF$30,E118*$AD$30+$AE$30,E118*$AD$31+$AE$31),IF($D118&lt;$AF$34,E118*$AD$34+$AE$34,E118*$AD$35+$AE$35))))</f>
        <v>24.649261894794797</v>
      </c>
      <c r="G118" s="41"/>
      <c r="H118" s="27"/>
      <c r="I118" s="3">
        <f t="shared" ca="1" si="7"/>
        <v>1.0100291103934878</v>
      </c>
      <c r="J118" s="3">
        <f t="shared" ca="1" si="12"/>
        <v>119.35702712875839</v>
      </c>
      <c r="L118" s="4">
        <f t="shared" ca="1" si="8"/>
        <v>1.0096040796726622</v>
      </c>
      <c r="M118" s="3">
        <f t="shared" ca="1" si="13"/>
        <v>118.56145968149514</v>
      </c>
      <c r="O118" s="2">
        <v>104</v>
      </c>
      <c r="P118" s="16">
        <f t="shared" ca="1" si="10"/>
        <v>38.751272601075399</v>
      </c>
      <c r="Q118" s="26">
        <f t="shared" si="11"/>
        <v>46278</v>
      </c>
      <c r="R118" s="14">
        <f t="shared" ca="1" si="9"/>
        <v>3.5761888714706722</v>
      </c>
      <c r="S118" s="55">
        <f ca="1">鶏硝化モデル!K118</f>
        <v>132.30934685867317</v>
      </c>
      <c r="V118" s="59"/>
      <c r="W118" s="59"/>
      <c r="X118" s="59"/>
    </row>
    <row r="119" spans="3:24" ht="13.5">
      <c r="C119" s="2">
        <v>105</v>
      </c>
      <c r="D119" s="26">
        <f>IF(D118&gt;=鶏シート!$G$18+30,"",D118+1)</f>
        <v>46279</v>
      </c>
      <c r="E119" s="41">
        <f ca="1">鶏気温!A111</f>
        <v>24.9</v>
      </c>
      <c r="F119" s="163">
        <f ca="1">IF(鶏シート!$G$13="独自地温",鶏気温!A111,IF(鶏シート!$G$16&gt;=D119,E119*$AD$26+$AE$26,IF(鶏気温!$A$4&lt;200,IF($D119&lt;$AF$30,E119*$AD$30+$AE$30,E119*$AD$31+$AE$31),IF($D119&lt;$AF$34,E119*$AD$34+$AE$34,E119*$AD$35+$AE$35))))</f>
        <v>24.499535320526086</v>
      </c>
      <c r="G119" s="41"/>
      <c r="H119" s="27"/>
      <c r="I119" s="3">
        <f t="shared" ca="1" si="7"/>
        <v>0.99006384080038634</v>
      </c>
      <c r="J119" s="3">
        <f t="shared" ca="1" si="12"/>
        <v>120.36705623915188</v>
      </c>
      <c r="L119" s="4">
        <f t="shared" ca="1" si="8"/>
        <v>0.99048092521186359</v>
      </c>
      <c r="M119" s="3">
        <f t="shared" ca="1" si="13"/>
        <v>119.57106376116779</v>
      </c>
      <c r="O119" s="2">
        <v>105</v>
      </c>
      <c r="P119" s="16">
        <f t="shared" ca="1" si="10"/>
        <v>38.764239578736515</v>
      </c>
      <c r="Q119" s="26">
        <f t="shared" si="11"/>
        <v>46279</v>
      </c>
      <c r="R119" s="14">
        <f t="shared" ca="1" si="9"/>
        <v>3.5773855382662552</v>
      </c>
      <c r="S119" s="55">
        <f ca="1">鶏硝化モデル!K119</f>
        <v>133.5626043273069</v>
      </c>
      <c r="V119" s="59"/>
      <c r="W119" s="59"/>
      <c r="X119" s="59"/>
    </row>
    <row r="120" spans="3:24" ht="13.5">
      <c r="C120" s="2">
        <v>106</v>
      </c>
      <c r="D120" s="26">
        <f>IF(D119&gt;=鶏シート!$G$18+30,"",D119+1)</f>
        <v>46280</v>
      </c>
      <c r="E120" s="41">
        <f ca="1">鶏気温!A112</f>
        <v>24.7</v>
      </c>
      <c r="F120" s="163">
        <f ca="1">IF(鶏シート!$G$13="独自地温",鶏気温!A112,IF(鶏シート!$G$16&gt;=D120,E120*$AD$26+$AE$26,IF(鶏気温!$A$4&lt;200,IF($D120&lt;$AF$30,E120*$AD$30+$AE$30,E120*$AD$31+$AE$31),IF($D120&lt;$AF$34,E120*$AD$34+$AE$34,E120*$AD$35+$AE$35))))</f>
        <v>24.349808746257381</v>
      </c>
      <c r="G120" s="41"/>
      <c r="H120" s="27"/>
      <c r="I120" s="3">
        <f t="shared" ca="1" si="7"/>
        <v>0.97046719138726945</v>
      </c>
      <c r="J120" s="3">
        <f t="shared" ca="1" si="12"/>
        <v>121.35712007995227</v>
      </c>
      <c r="L120" s="4">
        <f t="shared" ca="1" si="8"/>
        <v>0.97169501976561801</v>
      </c>
      <c r="M120" s="3">
        <f t="shared" ca="1" si="13"/>
        <v>120.56154468637966</v>
      </c>
      <c r="O120" s="2">
        <v>106</v>
      </c>
      <c r="P120" s="16">
        <f t="shared" ca="1" si="10"/>
        <v>38.776577520000131</v>
      </c>
      <c r="Q120" s="26">
        <f t="shared" si="11"/>
        <v>46280</v>
      </c>
      <c r="R120" s="14">
        <f t="shared" ca="1" si="9"/>
        <v>3.578524153988583</v>
      </c>
      <c r="S120" s="55">
        <f ca="1">鶏硝化モデル!K120</f>
        <v>134.80024643596238</v>
      </c>
      <c r="V120" s="59"/>
      <c r="W120" s="59"/>
      <c r="X120" s="59"/>
    </row>
    <row r="121" spans="3:24" ht="13.5">
      <c r="C121" s="2">
        <v>107</v>
      </c>
      <c r="D121" s="26">
        <f>IF(D120&gt;=鶏シート!$G$18+30,"",D120+1)</f>
        <v>46281</v>
      </c>
      <c r="E121" s="41">
        <f ca="1">鶏気温!A113</f>
        <v>24.5</v>
      </c>
      <c r="F121" s="163">
        <f ca="1">IF(鶏シート!$G$13="独自地温",鶏気温!A113,IF(鶏シート!$G$16&gt;=D121,E121*$AD$26+$AE$26,IF(鶏気温!$A$4&lt;200,IF($D121&lt;$AF$30,E121*$AD$30+$AE$30,E121*$AD$31+$AE$31),IF($D121&lt;$AF$34,E121*$AD$34+$AE$34,E121*$AD$35+$AE$35))))</f>
        <v>24.200082171988676</v>
      </c>
      <c r="G121" s="41"/>
      <c r="H121" s="27"/>
      <c r="I121" s="3">
        <f t="shared" ca="1" si="7"/>
        <v>0.95123285544087099</v>
      </c>
      <c r="J121" s="3">
        <f t="shared" ca="1" si="12"/>
        <v>122.32758727133954</v>
      </c>
      <c r="L121" s="4">
        <f t="shared" ca="1" si="8"/>
        <v>0.9532408737319048</v>
      </c>
      <c r="M121" s="3">
        <f t="shared" ca="1" si="13"/>
        <v>121.53323970614528</v>
      </c>
      <c r="O121" s="2">
        <v>107</v>
      </c>
      <c r="P121" s="16">
        <f t="shared" ca="1" si="10"/>
        <v>38.788323449829463</v>
      </c>
      <c r="Q121" s="26">
        <f t="shared" si="11"/>
        <v>46281</v>
      </c>
      <c r="R121" s="14">
        <f t="shared" ca="1" si="9"/>
        <v>3.5796081355128329</v>
      </c>
      <c r="S121" s="55">
        <f ca="1">鶏硝化モデル!K121</f>
        <v>136.02244715906596</v>
      </c>
      <c r="V121" s="59"/>
      <c r="W121" s="59"/>
      <c r="X121" s="59"/>
    </row>
    <row r="122" spans="3:24" ht="13.5">
      <c r="C122" s="2">
        <v>108</v>
      </c>
      <c r="D122" s="26">
        <f>IF(D121&gt;=鶏シート!$G$18+30,"",D121+1)</f>
        <v>46282</v>
      </c>
      <c r="E122" s="41">
        <f ca="1">鶏気温!A114</f>
        <v>24.3</v>
      </c>
      <c r="F122" s="163">
        <f ca="1">IF(鶏シート!$G$13="独自地温",鶏気温!A114,IF(鶏シート!$G$16&gt;=D122,E122*$AD$26+$AE$26,IF(鶏気温!$A$4&lt;200,IF($D122&lt;$AF$30,E122*$AD$30+$AE$30,E122*$AD$31+$AE$31),IF($D122&lt;$AF$34,E122*$AD$34+$AE$34,E122*$AD$35+$AE$35))))</f>
        <v>24.050355597719964</v>
      </c>
      <c r="G122" s="41"/>
      <c r="H122" s="27"/>
      <c r="I122" s="3">
        <f t="shared" ca="1" si="7"/>
        <v>0.93235462521931878</v>
      </c>
      <c r="J122" s="3">
        <f t="shared" ca="1" si="12"/>
        <v>123.2788201267804</v>
      </c>
      <c r="L122" s="4">
        <f t="shared" ca="1" si="8"/>
        <v>0.93511307905227281</v>
      </c>
      <c r="M122" s="3">
        <f t="shared" ca="1" si="13"/>
        <v>122.48648057987718</v>
      </c>
      <c r="O122" s="2">
        <v>108</v>
      </c>
      <c r="P122" s="16">
        <f t="shared" ca="1" si="10"/>
        <v>38.799511860652643</v>
      </c>
      <c r="Q122" s="26">
        <f t="shared" si="11"/>
        <v>46282</v>
      </c>
      <c r="R122" s="14">
        <f t="shared" ca="1" si="9"/>
        <v>3.5806406659973722</v>
      </c>
      <c r="S122" s="55">
        <f ca="1">鶏硝化モデル!K122</f>
        <v>137.22937877647303</v>
      </c>
      <c r="V122" s="59"/>
      <c r="W122" s="59"/>
      <c r="X122" s="59"/>
    </row>
    <row r="123" spans="3:24" ht="13.5">
      <c r="C123" s="2">
        <v>109</v>
      </c>
      <c r="D123" s="26">
        <f>IF(D122&gt;=鶏シート!$G$18+30,"",D122+1)</f>
        <v>46283</v>
      </c>
      <c r="E123" s="41">
        <f ca="1">鶏気温!A115</f>
        <v>24.1</v>
      </c>
      <c r="F123" s="163">
        <f ca="1">IF(鶏シート!$G$13="独自地温",鶏気温!A115,IF(鶏シート!$G$16&gt;=D123,E123*$AD$26+$AE$26,IF(鶏気温!$A$4&lt;200,IF($D123&lt;$AF$30,E123*$AD$30+$AE$30,E123*$AD$31+$AE$31),IF($D123&lt;$AF$34,E123*$AD$34+$AE$34,E123*$AD$35+$AE$35))))</f>
        <v>23.900629023451259</v>
      </c>
      <c r="G123" s="41"/>
      <c r="H123" s="27"/>
      <c r="I123" s="3">
        <f t="shared" ca="1" si="7"/>
        <v>0.91382639054692638</v>
      </c>
      <c r="J123" s="3">
        <f t="shared" ca="1" si="12"/>
        <v>124.21117475199972</v>
      </c>
      <c r="L123" s="4">
        <f t="shared" ca="1" si="8"/>
        <v>0.91730630812354308</v>
      </c>
      <c r="M123" s="3">
        <f t="shared" ca="1" si="13"/>
        <v>123.42159365892945</v>
      </c>
      <c r="O123" s="2">
        <v>109</v>
      </c>
      <c r="P123" s="16">
        <f t="shared" ca="1" si="10"/>
        <v>38.810174907320608</v>
      </c>
      <c r="Q123" s="26">
        <f t="shared" si="11"/>
        <v>46283</v>
      </c>
      <c r="R123" s="14">
        <f t="shared" ca="1" si="9"/>
        <v>3.5816247128755871</v>
      </c>
      <c r="S123" s="55">
        <f ca="1">鶏硝化モデル!K123</f>
        <v>138.42121188740066</v>
      </c>
      <c r="V123" s="59"/>
      <c r="W123" s="59"/>
      <c r="X123" s="59"/>
    </row>
    <row r="124" spans="3:24" ht="13.5">
      <c r="C124" s="2">
        <v>110</v>
      </c>
      <c r="D124" s="26">
        <f>IF(D123&gt;=鶏シート!$G$18+30,"",D123+1)</f>
        <v>46284</v>
      </c>
      <c r="E124" s="41">
        <f ca="1">鶏気温!A116</f>
        <v>23.9</v>
      </c>
      <c r="F124" s="163">
        <f ca="1">IF(鶏シート!$G$13="独自地温",鶏気温!A116,IF(鶏シート!$G$16&gt;=D124,E124*$AD$26+$AE$26,IF(鶏気温!$A$4&lt;200,IF($D124&lt;$AF$30,E124*$AD$30+$AE$30,E124*$AD$31+$AE$31),IF($D124&lt;$AF$34,E124*$AD$34+$AE$34,E124*$AD$35+$AE$35))))</f>
        <v>23.750902449182547</v>
      </c>
      <c r="G124" s="41"/>
      <c r="H124" s="27"/>
      <c r="I124" s="3">
        <f t="shared" ca="1" si="7"/>
        <v>0.89564213742668553</v>
      </c>
      <c r="J124" s="3">
        <f t="shared" ca="1" si="12"/>
        <v>125.12500114254665</v>
      </c>
      <c r="L124" s="4">
        <f t="shared" ca="1" si="8"/>
        <v>0.89981531272226922</v>
      </c>
      <c r="M124" s="3">
        <f t="shared" ca="1" si="13"/>
        <v>124.338899967053</v>
      </c>
      <c r="O124" s="2">
        <v>110</v>
      </c>
      <c r="P124" s="16">
        <f t="shared" ca="1" si="10"/>
        <v>38.820342585520244</v>
      </c>
      <c r="Q124" s="26">
        <f t="shared" si="11"/>
        <v>46284</v>
      </c>
      <c r="R124" s="14">
        <f t="shared" ca="1" si="9"/>
        <v>3.5825630443208678</v>
      </c>
      <c r="S124" s="55">
        <f ca="1">鶏硝化モデル!K124</f>
        <v>139.59811542426982</v>
      </c>
      <c r="V124" s="59"/>
      <c r="W124" s="59"/>
      <c r="X124" s="59"/>
    </row>
    <row r="125" spans="3:24" ht="13.5">
      <c r="C125" s="2">
        <v>111</v>
      </c>
      <c r="D125" s="26">
        <f>IF(D124&gt;=鶏シート!$G$18+30,"",D124+1)</f>
        <v>46285</v>
      </c>
      <c r="E125" s="41">
        <f ca="1">鶏気温!A117</f>
        <v>23.7</v>
      </c>
      <c r="F125" s="163">
        <f ca="1">IF(鶏シート!$G$13="独自地温",鶏気温!A117,IF(鶏シート!$G$16&gt;=D125,E125*$AD$26+$AE$26,IF(鶏気温!$A$4&lt;200,IF($D125&lt;$AF$30,E125*$AD$30+$AE$30,E125*$AD$31+$AE$31),IF($D125&lt;$AF$34,E125*$AD$34+$AE$34,E125*$AD$35+$AE$35))))</f>
        <v>23.601175874913842</v>
      </c>
      <c r="G125" s="41"/>
      <c r="H125" s="27"/>
      <c r="I125" s="3">
        <f t="shared" ca="1" si="7"/>
        <v>0.87779594667027294</v>
      </c>
      <c r="J125" s="3">
        <f t="shared" ca="1" si="12"/>
        <v>126.02064327997334</v>
      </c>
      <c r="L125" s="4">
        <f t="shared" ca="1" si="8"/>
        <v>0.88263492294183132</v>
      </c>
      <c r="M125" s="3">
        <f t="shared" ca="1" si="13"/>
        <v>125.23871527977526</v>
      </c>
      <c r="O125" s="2">
        <v>111</v>
      </c>
      <c r="P125" s="16">
        <f t="shared" ca="1" si="10"/>
        <v>38.830042895168518</v>
      </c>
      <c r="Q125" s="26">
        <f t="shared" si="11"/>
        <v>46285</v>
      </c>
      <c r="R125" s="14">
        <f t="shared" ca="1" si="9"/>
        <v>3.5834582443255516</v>
      </c>
      <c r="S125" s="55">
        <f ca="1">鶏硝化モデル!K125</f>
        <v>140.76025666645671</v>
      </c>
      <c r="V125" s="59"/>
      <c r="W125" s="59"/>
      <c r="X125" s="59"/>
    </row>
    <row r="126" spans="3:24" ht="13.5">
      <c r="C126" s="2">
        <v>112</v>
      </c>
      <c r="D126" s="26">
        <f>IF(D125&gt;=鶏シート!$G$18+30,"",D125+1)</f>
        <v>46286</v>
      </c>
      <c r="E126" s="41">
        <f ca="1">鶏気温!A118</f>
        <v>23.5</v>
      </c>
      <c r="F126" s="163">
        <f ca="1">IF(鶏シート!$G$13="独自地温",鶏気温!A118,IF(鶏シート!$G$16&gt;=D126,E126*$AD$26+$AE$26,IF(鶏気温!$A$4&lt;200,IF($D126&lt;$AF$30,E126*$AD$30+$AE$30,E126*$AD$31+$AE$31),IF($D126&lt;$AF$34,E126*$AD$34+$AE$34,E126*$AD$35+$AE$35))))</f>
        <v>23.45144930064513</v>
      </c>
      <c r="G126" s="41"/>
      <c r="H126" s="27"/>
      <c r="I126" s="3">
        <f t="shared" ca="1" si="7"/>
        <v>0.86028199254537219</v>
      </c>
      <c r="J126" s="3">
        <f t="shared" ca="1" si="12"/>
        <v>126.89843922664362</v>
      </c>
      <c r="L126" s="4">
        <f t="shared" ca="1" si="8"/>
        <v>0.86576004614203206</v>
      </c>
      <c r="M126" s="3">
        <f t="shared" ca="1" si="13"/>
        <v>126.1213502027171</v>
      </c>
      <c r="O126" s="2">
        <v>112</v>
      </c>
      <c r="P126" s="16">
        <f t="shared" ca="1" si="10"/>
        <v>38.839301990162426</v>
      </c>
      <c r="Q126" s="26">
        <f t="shared" si="11"/>
        <v>46286</v>
      </c>
      <c r="R126" s="14">
        <f t="shared" ca="1" si="9"/>
        <v>3.5843127265207033</v>
      </c>
      <c r="S126" s="55">
        <f ca="1">鶏硝化モデル!K126</f>
        <v>141.90780125395435</v>
      </c>
      <c r="V126" s="59"/>
      <c r="W126" s="59"/>
      <c r="X126" s="59"/>
    </row>
    <row r="127" spans="3:24" ht="13.5">
      <c r="C127" s="2">
        <v>113</v>
      </c>
      <c r="D127" s="26">
        <f>IF(D126&gt;=鶏シート!$G$18+30,"",D126+1)</f>
        <v>46287</v>
      </c>
      <c r="E127" s="41">
        <f ca="1">鶏気温!A119</f>
        <v>23.3</v>
      </c>
      <c r="F127" s="163">
        <f ca="1">IF(鶏シート!$G$13="独自地温",鶏気温!A119,IF(鶏シート!$G$16&gt;=D127,E127*$AD$26+$AE$26,IF(鶏気温!$A$4&lt;200,IF($D127&lt;$AF$30,E127*$AD$30+$AE$30,E127*$AD$31+$AE$31),IF($D127&lt;$AF$34,E127*$AD$34+$AE$34,E127*$AD$35+$AE$35))))</f>
        <v>23.301722726376425</v>
      </c>
      <c r="G127" s="41"/>
      <c r="H127" s="10"/>
      <c r="I127" s="3">
        <f t="shared" ca="1" si="7"/>
        <v>0.84309454144013152</v>
      </c>
      <c r="J127" s="3">
        <f t="shared" ca="1" si="12"/>
        <v>127.75872121918898</v>
      </c>
      <c r="L127" s="4">
        <f t="shared" ca="1" si="8"/>
        <v>0.84918566591107725</v>
      </c>
      <c r="M127" s="3">
        <f t="shared" ca="1" si="13"/>
        <v>126.98711024885912</v>
      </c>
      <c r="O127" s="2">
        <v>113</v>
      </c>
      <c r="P127" s="16">
        <f t="shared" ca="1" si="10"/>
        <v>38.8481443157238</v>
      </c>
      <c r="Q127" s="26">
        <f t="shared" si="11"/>
        <v>46287</v>
      </c>
      <c r="R127" s="14">
        <f t="shared" ca="1" si="9"/>
        <v>3.585128746851082</v>
      </c>
      <c r="S127" s="55">
        <f ca="1">鶏硝化モデル!K127</f>
        <v>143.04091320094463</v>
      </c>
      <c r="V127" s="59"/>
      <c r="W127" s="59"/>
      <c r="X127" s="59"/>
    </row>
    <row r="128" spans="3:24" ht="13.5">
      <c r="C128" s="2">
        <v>114</v>
      </c>
      <c r="D128" s="26">
        <f>IF(D127&gt;=鶏シート!$G$18+30,"",D127+1)</f>
        <v>46288</v>
      </c>
      <c r="E128" s="41">
        <f ca="1">鶏気温!A120</f>
        <v>23</v>
      </c>
      <c r="F128" s="163">
        <f ca="1">IF(鶏シート!$G$13="独自地温",鶏気温!A120,IF(鶏シート!$G$16&gt;=D128,E128*$AD$26+$AE$26,IF(鶏気温!$A$4&lt;200,IF($D128&lt;$AF$30,E128*$AD$30+$AE$30,E128*$AD$31+$AE$31),IF($D128&lt;$AF$34,E128*$AD$34+$AE$34,E128*$AD$35+$AE$35))))</f>
        <v>23.077132864973365</v>
      </c>
      <c r="G128" s="41"/>
      <c r="H128" s="10"/>
      <c r="I128" s="3">
        <f t="shared" ca="1" si="7"/>
        <v>0.81791323880520561</v>
      </c>
      <c r="J128" s="3">
        <f t="shared" ca="1" si="12"/>
        <v>128.60181576062911</v>
      </c>
      <c r="L128" s="4">
        <f t="shared" ca="1" si="8"/>
        <v>0.82487673804972905</v>
      </c>
      <c r="M128" s="3">
        <f t="shared" ca="1" si="13"/>
        <v>127.8362959147702</v>
      </c>
      <c r="O128" s="2">
        <v>114</v>
      </c>
      <c r="P128" s="16">
        <f t="shared" ca="1" si="10"/>
        <v>38.856592734457251</v>
      </c>
      <c r="Q128" s="26">
        <f t="shared" si="11"/>
        <v>46288</v>
      </c>
      <c r="R128" s="14">
        <f t="shared" ca="1" si="9"/>
        <v>3.585908415208483</v>
      </c>
      <c r="S128" s="55">
        <f ca="1">鶏硝化モデル!K128</f>
        <v>144.15975490928085</v>
      </c>
      <c r="V128" s="59"/>
      <c r="W128" s="59"/>
      <c r="X128" s="59"/>
    </row>
    <row r="129" spans="3:24" ht="13.5">
      <c r="C129" s="2">
        <v>115</v>
      </c>
      <c r="D129" s="26">
        <f>IF(D128&gt;=鶏シート!$G$18+30,"",D128+1)</f>
        <v>46289</v>
      </c>
      <c r="E129" s="41">
        <f ca="1">鶏気温!A121</f>
        <v>22.8</v>
      </c>
      <c r="F129" s="163">
        <f ca="1">IF(鶏シート!$G$13="独自地温",鶏気温!A121,IF(鶏シート!$G$16&gt;=D129,E129*$AD$26+$AE$26,IF(鶏気温!$A$4&lt;200,IF($D129&lt;$AF$30,E129*$AD$30+$AE$30,E129*$AD$31+$AE$31),IF($D129&lt;$AF$34,E129*$AD$34+$AE$34,E129*$AD$35+$AE$35))))</f>
        <v>22.927406290704653</v>
      </c>
      <c r="G129" s="41"/>
      <c r="H129" s="10"/>
      <c r="I129" s="3">
        <f t="shared" ca="1" si="7"/>
        <v>0.80151755338483666</v>
      </c>
      <c r="J129" s="3">
        <f t="shared" ca="1" si="12"/>
        <v>129.41972899943431</v>
      </c>
      <c r="L129" s="4">
        <f t="shared" ca="1" si="8"/>
        <v>0.80903214346508767</v>
      </c>
      <c r="M129" s="3">
        <f t="shared" ca="1" si="13"/>
        <v>128.66117265281994</v>
      </c>
      <c r="O129" s="2">
        <v>115</v>
      </c>
      <c r="P129" s="16">
        <f t="shared" ca="1" si="10"/>
        <v>38.864591760422549</v>
      </c>
      <c r="Q129" s="26">
        <f t="shared" si="11"/>
        <v>46289</v>
      </c>
      <c r="R129" s="14">
        <f t="shared" ca="1" si="9"/>
        <v>3.5866466110332804</v>
      </c>
      <c r="S129" s="55">
        <f ca="1">鶏硝化モデル!K129</f>
        <v>145.25749226908235</v>
      </c>
      <c r="V129" s="59"/>
      <c r="W129" s="59"/>
      <c r="X129" s="59"/>
    </row>
    <row r="130" spans="3:24" ht="13.5">
      <c r="C130" s="2">
        <v>116</v>
      </c>
      <c r="D130" s="26">
        <f>IF(D129&gt;=鶏シート!$G$18+30,"",D129+1)</f>
        <v>46290</v>
      </c>
      <c r="E130" s="41">
        <f ca="1">鶏気温!A122</f>
        <v>22.6</v>
      </c>
      <c r="F130" s="163">
        <f ca="1">IF(鶏シート!$G$13="独自地温",鶏気温!A122,IF(鶏シート!$G$16&gt;=D130,E130*$AD$26+$AE$26,IF(鶏気温!$A$4&lt;200,IF($D130&lt;$AF$30,E130*$AD$30+$AE$30,E130*$AD$31+$AE$31),IF($D130&lt;$AF$34,E130*$AD$34+$AE$34,E130*$AD$35+$AE$35))))</f>
        <v>22.777679716435948</v>
      </c>
      <c r="G130" s="41"/>
      <c r="H130" s="10"/>
      <c r="I130" s="3">
        <f t="shared" ca="1" si="7"/>
        <v>0.78542900990475295</v>
      </c>
      <c r="J130" s="3">
        <f t="shared" ca="1" si="12"/>
        <v>130.22124655281914</v>
      </c>
      <c r="L130" s="4">
        <f t="shared" ca="1" si="8"/>
        <v>0.7934710736063888</v>
      </c>
      <c r="M130" s="3">
        <f t="shared" ca="1" si="13"/>
        <v>129.47020479628503</v>
      </c>
      <c r="O130" s="2">
        <v>116</v>
      </c>
      <c r="P130" s="16">
        <f t="shared" ca="1" si="10"/>
        <v>38.87224342932516</v>
      </c>
      <c r="Q130" s="26">
        <f t="shared" si="11"/>
        <v>46290</v>
      </c>
      <c r="R130" s="14">
        <f t="shared" ca="1" si="9"/>
        <v>3.587352750763436</v>
      </c>
      <c r="S130" s="55">
        <f ca="1">鶏硝化モデル!K130</f>
        <v>146.34135842860636</v>
      </c>
      <c r="V130" s="59"/>
      <c r="W130" s="59"/>
      <c r="X130" s="59"/>
    </row>
    <row r="131" spans="3:24" ht="13.5">
      <c r="C131" s="2">
        <v>117</v>
      </c>
      <c r="D131" s="26">
        <f>IF(D130&gt;=鶏シート!$G$18+30,"",D130+1)</f>
        <v>46291</v>
      </c>
      <c r="E131" s="41">
        <f ca="1">鶏気温!A123</f>
        <v>22.4</v>
      </c>
      <c r="F131" s="163">
        <f ca="1">IF(鶏シート!$G$13="独自地温",鶏気温!A123,IF(鶏シート!$G$16&gt;=D131,E131*$AD$26+$AE$26,IF(鶏気温!$A$4&lt;200,IF($D131&lt;$AF$30,E131*$AD$30+$AE$30,E131*$AD$31+$AE$31),IF($D131&lt;$AF$34,E131*$AD$34+$AE$34,E131*$AD$35+$AE$35))))</f>
        <v>22.627953142167236</v>
      </c>
      <c r="G131" s="41"/>
      <c r="H131" s="10"/>
      <c r="I131" s="3">
        <f t="shared" ca="1" si="7"/>
        <v>0.76964227321783407</v>
      </c>
      <c r="J131" s="3">
        <f t="shared" ca="1" si="12"/>
        <v>131.0066755627239</v>
      </c>
      <c r="L131" s="4">
        <f t="shared" ca="1" si="8"/>
        <v>0.77818884256992371</v>
      </c>
      <c r="M131" s="3">
        <f t="shared" ca="1" si="13"/>
        <v>130.26367586989142</v>
      </c>
      <c r="O131" s="2">
        <v>117</v>
      </c>
      <c r="P131" s="16">
        <f t="shared" ca="1" si="10"/>
        <v>38.879566151185038</v>
      </c>
      <c r="Q131" s="26">
        <f t="shared" si="11"/>
        <v>46291</v>
      </c>
      <c r="R131" s="14">
        <f t="shared" ca="1" si="9"/>
        <v>3.5880285333807902</v>
      </c>
      <c r="S131" s="55">
        <f ca="1">鶏硝化モデル!K131</f>
        <v>147.41151025145476</v>
      </c>
    </row>
    <row r="132" spans="3:24" ht="13.5">
      <c r="C132" s="2">
        <v>118</v>
      </c>
      <c r="D132" s="26">
        <f>IF(D131&gt;=鶏シート!$G$18+30,"",D131+1)</f>
        <v>46292</v>
      </c>
      <c r="E132" s="41">
        <f ca="1">鶏気温!A124</f>
        <v>22.2</v>
      </c>
      <c r="F132" s="163">
        <f ca="1">IF(鶏シート!$G$13="独自地温",鶏気温!A124,IF(鶏シート!$G$16&gt;=D132,E132*$AD$26+$AE$26,IF(鶏気温!$A$4&lt;200,IF($D132&lt;$AF$30,E132*$AD$30+$AE$30,E132*$AD$31+$AE$31),IF($D132&lt;$AF$34,E132*$AD$34+$AE$34,E132*$AD$35+$AE$35))))</f>
        <v>22.478226567898531</v>
      </c>
      <c r="G132" s="41"/>
      <c r="H132" s="10"/>
      <c r="I132" s="3">
        <f t="shared" ca="1" si="7"/>
        <v>0.75415209324988819</v>
      </c>
      <c r="J132" s="3">
        <f t="shared" ca="1" si="12"/>
        <v>131.77631783594174</v>
      </c>
      <c r="L132" s="4">
        <f t="shared" ca="1" si="8"/>
        <v>0.76318083518710422</v>
      </c>
      <c r="M132" s="3">
        <f t="shared" ca="1" si="13"/>
        <v>131.04186471246135</v>
      </c>
      <c r="O132" s="2">
        <v>118</v>
      </c>
      <c r="P132" s="16">
        <f t="shared" ca="1" si="10"/>
        <v>38.886577191328676</v>
      </c>
      <c r="Q132" s="26">
        <f t="shared" si="11"/>
        <v>46292</v>
      </c>
      <c r="R132" s="14">
        <f t="shared" ca="1" si="9"/>
        <v>3.5886755522283318</v>
      </c>
      <c r="S132" s="55">
        <f ca="1">鶏硝化モデル!K132</f>
        <v>148.46810304848026</v>
      </c>
    </row>
    <row r="133" spans="3:24" ht="13.5">
      <c r="C133" s="2">
        <v>119</v>
      </c>
      <c r="D133" s="26">
        <f>IF(D132&gt;=鶏シート!$G$18+30,"",D132+1)</f>
        <v>46293</v>
      </c>
      <c r="E133" s="41">
        <f ca="1">鶏気温!A125</f>
        <v>22</v>
      </c>
      <c r="F133" s="163">
        <f ca="1">IF(鶏シート!$G$13="独自地温",鶏気温!A125,IF(鶏シート!$G$16&gt;=D133,E133*$AD$26+$AE$26,IF(鶏気温!$A$4&lt;200,IF($D133&lt;$AF$30,E133*$AD$30+$AE$30,E133*$AD$31+$AE$31),IF($D133&lt;$AF$34,E133*$AD$34+$AE$34,E133*$AD$35+$AE$35))))</f>
        <v>22.328499993629819</v>
      </c>
      <c r="G133" s="41"/>
      <c r="H133" s="10"/>
      <c r="I133" s="3">
        <f t="shared" ca="1" si="7"/>
        <v>0.73895330377097845</v>
      </c>
      <c r="J133" s="3">
        <f t="shared" ca="1" si="12"/>
        <v>132.53046992919164</v>
      </c>
      <c r="L133" s="4">
        <f t="shared" ca="1" si="8"/>
        <v>0.74844250606394369</v>
      </c>
      <c r="M133" s="3">
        <f t="shared" ca="1" si="13"/>
        <v>131.80504554764846</v>
      </c>
      <c r="O133" s="2">
        <v>119</v>
      </c>
      <c r="P133" s="16">
        <f t="shared" ca="1" si="10"/>
        <v>38.893292751057501</v>
      </c>
      <c r="Q133" s="26">
        <f t="shared" si="11"/>
        <v>46293</v>
      </c>
      <c r="R133" s="14">
        <f t="shared" ca="1" si="9"/>
        <v>3.5892953024547349</v>
      </c>
      <c r="S133" s="55">
        <f ca="1">鶏硝化モデル!K133</f>
        <v>149.51129059078568</v>
      </c>
    </row>
    <row r="134" spans="3:24" ht="13.5">
      <c r="C134" s="2">
        <v>120</v>
      </c>
      <c r="D134" s="26">
        <f>IF(D133&gt;=鶏シート!$G$18+30,"",D133+1)</f>
        <v>46294</v>
      </c>
      <c r="E134" s="41">
        <f ca="1">鶏気温!A126</f>
        <v>21.9</v>
      </c>
      <c r="F134" s="163">
        <f ca="1">IF(鶏シート!$G$13="独自地温",鶏気温!A126,IF(鶏シート!$G$16&gt;=D134,E134*$AD$26+$AE$26,IF(鶏気温!$A$4&lt;200,IF($D134&lt;$AF$30,E134*$AD$30+$AE$30,E134*$AD$31+$AE$31),IF($D134&lt;$AF$34,E134*$AD$34+$AE$34,E134*$AD$35+$AE$35))))</f>
        <v>22.253636706495463</v>
      </c>
      <c r="G134" s="41"/>
      <c r="H134" s="10"/>
      <c r="I134" s="3">
        <f t="shared" ca="1" si="7"/>
        <v>0.73146158864541211</v>
      </c>
      <c r="J134" s="3">
        <f t="shared" ca="1" si="12"/>
        <v>133.26942323296262</v>
      </c>
      <c r="L134" s="4">
        <f t="shared" ca="1" si="8"/>
        <v>0.74117306925932158</v>
      </c>
      <c r="M134" s="3">
        <f t="shared" ca="1" si="13"/>
        <v>132.55348805371241</v>
      </c>
      <c r="O134" s="2">
        <v>120</v>
      </c>
      <c r="P134" s="16">
        <f t="shared" ca="1" si="10"/>
        <v>38.899728042017699</v>
      </c>
      <c r="Q134" s="26">
        <f t="shared" si="11"/>
        <v>46294</v>
      </c>
      <c r="R134" s="14">
        <f t="shared" ca="1" si="9"/>
        <v>3.5898891878776329</v>
      </c>
      <c r="S134" s="55">
        <f ca="1">鶏硝化モデル!K134</f>
        <v>150.54122512263675</v>
      </c>
    </row>
    <row r="135" spans="3:24" ht="13.5">
      <c r="C135" s="2">
        <v>121</v>
      </c>
      <c r="D135" s="26">
        <f>IF(D134&gt;=鶏シート!$G$18+30,"",D134+1)</f>
        <v>46295</v>
      </c>
      <c r="E135" s="41">
        <f ca="1">鶏気温!A127</f>
        <v>21.7</v>
      </c>
      <c r="F135" s="163">
        <f ca="1">IF(鶏シート!$G$13="独自地温",鶏気温!A127,IF(鶏シート!$G$16&gt;=D135,E135*$AD$26+$AE$26,IF(鶏気温!$A$4&lt;200,IF($D135&lt;$AF$30,E135*$AD$30+$AE$30,E135*$AD$31+$AE$31),IF($D135&lt;$AF$34,E135*$AD$34+$AE$34,E135*$AD$35+$AE$35))))</f>
        <v>22.103910132226758</v>
      </c>
      <c r="G135" s="41"/>
      <c r="H135" s="10"/>
      <c r="I135" s="3">
        <f t="shared" ca="1" si="7"/>
        <v>0.71669037864719987</v>
      </c>
      <c r="J135" s="3">
        <f t="shared" ca="1" si="12"/>
        <v>134.00088482160803</v>
      </c>
      <c r="L135" s="4">
        <f t="shared" ca="1" si="8"/>
        <v>0.72683088521114037</v>
      </c>
      <c r="M135" s="3">
        <f t="shared" ca="1" si="13"/>
        <v>133.29466112297175</v>
      </c>
      <c r="O135" s="2">
        <v>121</v>
      </c>
      <c r="P135" s="16">
        <f t="shared" ca="1" si="10"/>
        <v>38.905957220736994</v>
      </c>
      <c r="Q135" s="26">
        <f t="shared" si="11"/>
        <v>46295</v>
      </c>
      <c r="R135" s="14">
        <f t="shared" ca="1" si="9"/>
        <v>3.5904640520851565</v>
      </c>
      <c r="S135" s="55">
        <f ca="1">鶏硝化モデル!K135</f>
        <v>151.56458976723334</v>
      </c>
    </row>
    <row r="136" spans="3:24" ht="13.5">
      <c r="C136" s="2">
        <v>122</v>
      </c>
      <c r="D136" s="26">
        <f>IF(D135&gt;=鶏シート!$G$18+30,"",D135+1)</f>
        <v>46296</v>
      </c>
      <c r="E136" s="41">
        <f ca="1">鶏気温!A128</f>
        <v>21.5</v>
      </c>
      <c r="F136" s="163">
        <f ca="1">IF(鶏シート!$G$13="独自地温",鶏気温!A128,IF(鶏シート!$G$16&gt;=D136,E136*$AD$26+$AE$26,IF(鶏気温!$A$4&lt;200,IF($D136&lt;$AF$30,E136*$AD$30+$AE$30,E136*$AD$31+$AE$31),IF($D136&lt;$AF$34,E136*$AD$34+$AE$34,E136*$AD$35+$AE$35))))</f>
        <v>21.954183557958046</v>
      </c>
      <c r="G136" s="41"/>
      <c r="H136" s="10"/>
      <c r="I136" s="3">
        <f t="shared" ca="1" si="7"/>
        <v>0.70219800246046615</v>
      </c>
      <c r="J136" s="3">
        <f t="shared" ca="1" si="12"/>
        <v>134.71757520025523</v>
      </c>
      <c r="L136" s="4">
        <f t="shared" ca="1" si="8"/>
        <v>0.7127473150013961</v>
      </c>
      <c r="M136" s="3">
        <f t="shared" ca="1" si="13"/>
        <v>134.02149200818289</v>
      </c>
      <c r="O136" s="2">
        <v>122</v>
      </c>
      <c r="P136" s="16">
        <f t="shared" ca="1" si="10"/>
        <v>38.911930177704491</v>
      </c>
      <c r="Q136" s="26">
        <f t="shared" si="11"/>
        <v>46296</v>
      </c>
      <c r="R136" s="14">
        <f t="shared" ca="1" si="9"/>
        <v>3.5910152706853</v>
      </c>
      <c r="S136" s="55">
        <f ca="1">鶏硝化モデル!K136</f>
        <v>152.57492693298929</v>
      </c>
    </row>
    <row r="137" spans="3:24" ht="13.5">
      <c r="C137" s="2">
        <v>123</v>
      </c>
      <c r="D137" s="26">
        <f>IF(D136&gt;=鶏シート!$G$18+30,"",D136+1)</f>
        <v>46297</v>
      </c>
      <c r="E137" s="41">
        <f ca="1">鶏気温!A129</f>
        <v>21.3</v>
      </c>
      <c r="F137" s="163">
        <f ca="1">IF(鶏シート!$G$13="独自地温",鶏気温!A129,IF(鶏シート!$G$16&gt;=D137,E137*$AD$26+$AE$26,IF(鶏気温!$A$4&lt;200,IF($D137&lt;$AF$30,E137*$AD$30+$AE$30,E137*$AD$31+$AE$31),IF($D137&lt;$AF$34,E137*$AD$34+$AE$34,E137*$AD$35+$AE$35))))</f>
        <v>21.804456983689342</v>
      </c>
      <c r="G137" s="41"/>
      <c r="H137" s="10"/>
      <c r="I137" s="3">
        <f t="shared" ca="1" si="7"/>
        <v>0.68797957786048025</v>
      </c>
      <c r="J137" s="3">
        <f t="shared" ca="1" si="12"/>
        <v>135.4197732027157</v>
      </c>
      <c r="L137" s="4">
        <f t="shared" ca="1" si="8"/>
        <v>0.69891805004779273</v>
      </c>
      <c r="M137" s="3">
        <f t="shared" ca="1" si="13"/>
        <v>134.73423932318428</v>
      </c>
      <c r="O137" s="2">
        <v>123</v>
      </c>
      <c r="P137" s="16">
        <f t="shared" ca="1" si="10"/>
        <v>38.917659791570131</v>
      </c>
      <c r="Q137" s="26">
        <f t="shared" si="11"/>
        <v>46297</v>
      </c>
      <c r="R137" s="14">
        <f t="shared" ca="1" si="9"/>
        <v>3.5915440321934717</v>
      </c>
      <c r="S137" s="55">
        <f ca="1">鶏硝化モデル!K137</f>
        <v>153.57238510300627</v>
      </c>
    </row>
    <row r="138" spans="3:24" ht="13.5">
      <c r="C138" s="2">
        <v>124</v>
      </c>
      <c r="D138" s="26">
        <f>IF(D137&gt;=鶏シート!$G$18+30,"",D137+1)</f>
        <v>46298</v>
      </c>
      <c r="E138" s="41">
        <f ca="1">鶏気温!A130</f>
        <v>21.2</v>
      </c>
      <c r="F138" s="163">
        <f ca="1">IF(鶏シート!$G$13="独自地温",鶏気温!A130,IF(鶏シート!$G$16&gt;=D138,E138*$AD$26+$AE$26,IF(鶏気温!$A$4&lt;200,IF($D138&lt;$AF$30,E138*$AD$30+$AE$30,E138*$AD$31+$AE$31),IF($D138&lt;$AF$34,E138*$AD$34+$AE$34,E138*$AD$35+$AE$35))))</f>
        <v>21.729593696554986</v>
      </c>
      <c r="G138" s="41"/>
      <c r="H138" s="10"/>
      <c r="I138" s="3">
        <f t="shared" ca="1" si="7"/>
        <v>0.68097159320867107</v>
      </c>
      <c r="J138" s="3">
        <f t="shared" ca="1" si="12"/>
        <v>136.10775278057619</v>
      </c>
      <c r="L138" s="4">
        <f t="shared" ca="1" si="8"/>
        <v>0.69209745357021257</v>
      </c>
      <c r="M138" s="3">
        <f t="shared" ca="1" si="13"/>
        <v>135.43315737323206</v>
      </c>
      <c r="O138" s="2">
        <v>124</v>
      </c>
      <c r="P138" s="16">
        <f t="shared" ca="1" si="10"/>
        <v>38.923158178079881</v>
      </c>
      <c r="Q138" s="26">
        <f t="shared" si="11"/>
        <v>46298</v>
      </c>
      <c r="R138" s="14">
        <f t="shared" ca="1" si="9"/>
        <v>3.5920514547199427</v>
      </c>
      <c r="S138" s="55">
        <f ca="1">鶏硝化モデル!K138</f>
        <v>154.55711127806731</v>
      </c>
    </row>
    <row r="139" spans="3:24" ht="13.5">
      <c r="C139" s="2">
        <v>125</v>
      </c>
      <c r="D139" s="26">
        <f>IF(D138&gt;=鶏シート!$G$18+30,"",D138+1)</f>
        <v>46299</v>
      </c>
      <c r="E139" s="41">
        <f ca="1">鶏気温!A131</f>
        <v>21</v>
      </c>
      <c r="F139" s="163">
        <f ca="1">IF(鶏シート!$G$13="独自地温",鶏気温!A131,IF(鶏シート!$G$16&gt;=D139,E139*$AD$26+$AE$26,IF(鶏気温!$A$4&lt;200,IF($D139&lt;$AF$30,E139*$AD$30+$AE$30,E139*$AD$31+$AE$31),IF($D139&lt;$AF$34,E139*$AD$34+$AE$34,E139*$AD$35+$AE$35))))</f>
        <v>21.579867122286281</v>
      </c>
      <c r="G139" s="41"/>
      <c r="H139" s="10"/>
      <c r="I139" s="3">
        <f t="shared" ca="1" si="7"/>
        <v>0.66715511324016941</v>
      </c>
      <c r="J139" s="3">
        <f t="shared" ca="1" si="12"/>
        <v>136.78872437378487</v>
      </c>
      <c r="L139" s="4">
        <f t="shared" ca="1" si="8"/>
        <v>0.67864171114682403</v>
      </c>
      <c r="M139" s="3">
        <f t="shared" ca="1" si="13"/>
        <v>136.12525482680226</v>
      </c>
      <c r="O139" s="2">
        <v>125</v>
      </c>
      <c r="P139" s="16">
        <f t="shared" ca="1" si="10"/>
        <v>38.928488247816929</v>
      </c>
      <c r="Q139" s="26">
        <f t="shared" si="11"/>
        <v>46299</v>
      </c>
      <c r="R139" s="14">
        <f t="shared" ca="1" si="9"/>
        <v>3.5925433440128192</v>
      </c>
      <c r="S139" s="55">
        <f ca="1">鶏硝化モデル!K139</f>
        <v>155.53552612114746</v>
      </c>
    </row>
    <row r="140" spans="3:24" ht="13.5">
      <c r="C140" s="2">
        <v>126</v>
      </c>
      <c r="D140" s="26">
        <f>IF(D139&gt;=鶏シート!$G$18+30,"",D139+1)</f>
        <v>46300</v>
      </c>
      <c r="E140" s="41">
        <f ca="1">鶏気温!A132</f>
        <v>20.8</v>
      </c>
      <c r="F140" s="163">
        <f ca="1">IF(鶏シート!$G$13="独自地温",鶏気温!A132,IF(鶏シート!$G$16&gt;=D140,E140*$AD$26+$AE$26,IF(鶏気温!$A$4&lt;200,IF($D140&lt;$AF$30,E140*$AD$30+$AE$30,E140*$AD$31+$AE$31),IF($D140&lt;$AF$34,E140*$AD$34+$AE$34,E140*$AD$35+$AE$35))))</f>
        <v>21.430140548017572</v>
      </c>
      <c r="G140" s="41"/>
      <c r="H140" s="10"/>
      <c r="I140" s="3">
        <f t="shared" ca="1" si="7"/>
        <v>0.65360072026992277</v>
      </c>
      <c r="J140" s="3">
        <f t="shared" ca="1" si="12"/>
        <v>137.45587948702504</v>
      </c>
      <c r="L140" s="4">
        <f t="shared" ca="1" si="8"/>
        <v>0.66542978752838733</v>
      </c>
      <c r="M140" s="3">
        <f t="shared" ca="1" si="13"/>
        <v>136.8038965379491</v>
      </c>
      <c r="O140" s="2">
        <v>126</v>
      </c>
      <c r="P140" s="16">
        <f t="shared" ca="1" si="10"/>
        <v>38.933606213897129</v>
      </c>
      <c r="Q140" s="26">
        <f t="shared" si="11"/>
        <v>46300</v>
      </c>
      <c r="R140" s="14">
        <f t="shared" ca="1" si="9"/>
        <v>3.5930156591682203</v>
      </c>
      <c r="S140" s="55">
        <f ca="1">鶏硝化モデル!K140</f>
        <v>156.50142671848093</v>
      </c>
    </row>
    <row r="141" spans="3:24" ht="13.5">
      <c r="C141" s="2">
        <v>127</v>
      </c>
      <c r="D141" s="26">
        <f>IF(D140&gt;=鶏シート!$G$18+30,"",D140+1)</f>
        <v>46301</v>
      </c>
      <c r="E141" s="41">
        <f ca="1">鶏気温!A133</f>
        <v>20.7</v>
      </c>
      <c r="F141" s="163">
        <f ca="1">IF(鶏シート!$G$13="独自地温",鶏気温!A133,IF(鶏シート!$G$16&gt;=D141,E141*$AD$26+$AE$26,IF(鶏気温!$A$4&lt;200,IF($D141&lt;$AF$30,E141*$AD$30+$AE$30,E141*$AD$31+$AE$31),IF($D141&lt;$AF$34,E141*$AD$34+$AE$34,E141*$AD$35+$AE$35))))</f>
        <v>21.355277260883216</v>
      </c>
      <c r="G141" s="41"/>
      <c r="H141" s="10"/>
      <c r="I141" s="3">
        <f t="shared" ca="1" si="7"/>
        <v>0.64692036210216153</v>
      </c>
      <c r="J141" s="3">
        <f t="shared" ca="1" si="12"/>
        <v>138.10948020729498</v>
      </c>
      <c r="L141" s="4">
        <f t="shared" ca="1" si="8"/>
        <v>0.65891397940822827</v>
      </c>
      <c r="M141" s="3">
        <f t="shared" ca="1" si="13"/>
        <v>137.46932632547748</v>
      </c>
      <c r="O141" s="2">
        <v>127</v>
      </c>
      <c r="P141" s="16">
        <f t="shared" ca="1" si="10"/>
        <v>38.938522391035988</v>
      </c>
      <c r="Q141" s="26">
        <f t="shared" si="11"/>
        <v>46301</v>
      </c>
      <c r="R141" s="14">
        <f t="shared" ca="1" si="9"/>
        <v>3.5934693520870353</v>
      </c>
      <c r="S141" s="55">
        <f ca="1">鶏硝化モデル!K141</f>
        <v>157.45495641967989</v>
      </c>
    </row>
    <row r="142" spans="3:24" ht="13.5">
      <c r="C142" s="2">
        <v>128</v>
      </c>
      <c r="D142" s="26">
        <f>IF(D141&gt;=鶏シート!$G$18+30,"",D141+1)</f>
        <v>46302</v>
      </c>
      <c r="E142" s="41">
        <f ca="1">鶏気温!A134</f>
        <v>20.5</v>
      </c>
      <c r="F142" s="163">
        <f ca="1">IF(鶏シート!$G$13="独自地温",鶏気温!A134,IF(鶏シート!$G$16&gt;=D142,E142*$AD$26+$AE$26,IF(鶏気温!$A$4&lt;200,IF($D142&lt;$AF$30,E142*$AD$30+$AE$30,E142*$AD$31+$AE$31),IF($D142&lt;$AF$34,E142*$AD$34+$AE$34,E142*$AD$35+$AE$35))))</f>
        <v>21.205550686614508</v>
      </c>
      <c r="G142" s="41"/>
      <c r="H142" s="29"/>
      <c r="I142" s="3">
        <f t="shared" ref="I142:I205" ca="1" si="14">EXP($B$3*(E142-25)/(1.987*(273+E142)*298))</f>
        <v>0.63375047468695667</v>
      </c>
      <c r="J142" s="3">
        <f t="shared" ca="1" si="12"/>
        <v>138.75640056939713</v>
      </c>
      <c r="L142" s="4">
        <f t="shared" ref="L142:L205" ca="1" si="15">EXP($B$4*(E142-25)/(1.987*(273+E142)*298))</f>
        <v>0.6460601480914625</v>
      </c>
      <c r="M142" s="3">
        <f t="shared" ca="1" si="13"/>
        <v>138.12824030488571</v>
      </c>
      <c r="O142" s="2">
        <v>128</v>
      </c>
      <c r="P142" s="16">
        <f t="shared" ca="1" si="10"/>
        <v>38.94329277879195</v>
      </c>
      <c r="Q142" s="26">
        <f t="shared" si="11"/>
        <v>46302</v>
      </c>
      <c r="R142" s="14">
        <f t="shared" ref="R142:R205" ca="1" si="16">$H$5/1000*$P142</f>
        <v>3.5939095907285137</v>
      </c>
      <c r="S142" s="55">
        <f ca="1">鶏硝化モデル!K142</f>
        <v>158.40235397880016</v>
      </c>
    </row>
    <row r="143" spans="3:24" ht="13.5">
      <c r="C143" s="2">
        <v>129</v>
      </c>
      <c r="D143" s="26">
        <f>IF(D142&gt;=鶏シート!$G$18+30,"",D142+1)</f>
        <v>46303</v>
      </c>
      <c r="E143" s="41">
        <f ca="1">鶏気温!A135</f>
        <v>20.3</v>
      </c>
      <c r="F143" s="163">
        <f ca="1">IF(鶏シート!$G$13="独自地温",鶏気温!A135,IF(鶏シート!$G$16&gt;=D143,E143*$AD$26+$AE$26,IF(鶏気温!$A$4&lt;200,IF($D143&lt;$AF$30,E143*$AD$30+$AE$30,E143*$AD$31+$AE$31),IF($D143&lt;$AF$34,E143*$AD$34+$AE$34,E143*$AD$35+$AE$35))))</f>
        <v>21.055824112345803</v>
      </c>
      <c r="G143" s="41"/>
      <c r="H143" s="29"/>
      <c r="I143" s="3">
        <f t="shared" ca="1" si="14"/>
        <v>0.62083128269280996</v>
      </c>
      <c r="J143" s="3">
        <f t="shared" ca="1" si="12"/>
        <v>139.39015104408409</v>
      </c>
      <c r="L143" s="4">
        <f t="shared" ca="1" si="15"/>
        <v>0.63344004519440145</v>
      </c>
      <c r="M143" s="3">
        <f t="shared" ca="1" si="13"/>
        <v>138.77430045297717</v>
      </c>
      <c r="O143" s="2">
        <v>129</v>
      </c>
      <c r="P143" s="16">
        <f t="shared" ref="P143:P206" ca="1" si="17">$B$5*(1-EXP(-$B$7*J143))+$B$6*(1-EXP(-$B$8*M143))+$P$6</f>
        <v>38.94787763964522</v>
      </c>
      <c r="Q143" s="26">
        <f t="shared" ref="Q143:Q206" si="18">D143</f>
        <v>46303</v>
      </c>
      <c r="R143" s="14">
        <f t="shared" ca="1" si="16"/>
        <v>3.5943327078872587</v>
      </c>
      <c r="S143" s="55">
        <f ca="1">鶏硝化モデル!K143</f>
        <v>159.33759297220786</v>
      </c>
      <c r="U143" s="14"/>
    </row>
    <row r="144" spans="3:24" ht="13.5">
      <c r="C144" s="2">
        <v>130</v>
      </c>
      <c r="D144" s="26">
        <f>IF(D143&gt;=鶏シート!$G$18+30,"",D143+1)</f>
        <v>46304</v>
      </c>
      <c r="E144" s="41">
        <f ca="1">鶏気温!A136</f>
        <v>20.2</v>
      </c>
      <c r="F144" s="163">
        <f ca="1">IF(鶏シート!$G$13="独自地温",鶏気温!A136,IF(鶏シート!$G$16&gt;=D144,E144*$AD$26+$AE$26,IF(鶏気温!$A$4&lt;200,IF($D144&lt;$AF$30,E144*$AD$30+$AE$30,E144*$AD$31+$AE$31),IF($D144&lt;$AF$34,E144*$AD$34+$AE$34,E144*$AD$35+$AE$35))))</f>
        <v>20.980960825211447</v>
      </c>
      <c r="G144" s="41"/>
      <c r="H144" s="29"/>
      <c r="I144" s="3">
        <f t="shared" ca="1" si="14"/>
        <v>0.61446431089511033</v>
      </c>
      <c r="J144" s="3">
        <f t="shared" ref="J144:J207" ca="1" si="19">J143+I143</f>
        <v>140.01098232677691</v>
      </c>
      <c r="L144" s="4">
        <f t="shared" ca="1" si="15"/>
        <v>0.62721641194386002</v>
      </c>
      <c r="M144" s="3">
        <f t="shared" ref="M144:M207" ca="1" si="20">M143+L143</f>
        <v>139.40774049817156</v>
      </c>
      <c r="O144" s="2">
        <v>130</v>
      </c>
      <c r="P144" s="16">
        <f t="shared" ca="1" si="17"/>
        <v>38.952285788514232</v>
      </c>
      <c r="Q144" s="26">
        <f t="shared" si="18"/>
        <v>46304</v>
      </c>
      <c r="R144" s="14">
        <f t="shared" ca="1" si="16"/>
        <v>3.5947395170543128</v>
      </c>
      <c r="S144" s="55">
        <f ca="1">鶏硝化モデル!K144</f>
        <v>160.26081317533144</v>
      </c>
    </row>
    <row r="145" spans="3:19" ht="13.5">
      <c r="C145" s="2">
        <v>131</v>
      </c>
      <c r="D145" s="26">
        <f>IF(D144&gt;=鶏シート!$G$18+30,"",D144+1)</f>
        <v>46305</v>
      </c>
      <c r="E145" s="41">
        <f ca="1">鶏気温!A137</f>
        <v>20</v>
      </c>
      <c r="F145" s="163">
        <f ca="1">IF(鶏シート!$G$13="独自地温",鶏気温!A137,IF(鶏シート!$G$16&gt;=D145,E145*$AD$26+$AE$26,IF(鶏気温!$A$4&lt;200,IF($D145&lt;$AF$30,E145*$AD$30+$AE$30,E145*$AD$31+$AE$31),IF($D145&lt;$AF$34,E145*$AD$34+$AE$34,E145*$AD$35+$AE$35))))</f>
        <v>20.831234250942739</v>
      </c>
      <c r="G145" s="41"/>
      <c r="H145" s="29"/>
      <c r="I145" s="3">
        <f t="shared" ca="1" si="14"/>
        <v>0.60191288194747572</v>
      </c>
      <c r="J145" s="3">
        <f t="shared" ca="1" si="19"/>
        <v>140.62544663767201</v>
      </c>
      <c r="L145" s="4">
        <f t="shared" ca="1" si="15"/>
        <v>0.61493955502122721</v>
      </c>
      <c r="M145" s="3">
        <f t="shared" ca="1" si="20"/>
        <v>140.03495691011543</v>
      </c>
      <c r="O145" s="2">
        <v>131</v>
      </c>
      <c r="P145" s="16">
        <f t="shared" ca="1" si="17"/>
        <v>38.956567240100483</v>
      </c>
      <c r="Q145" s="26">
        <f t="shared" si="18"/>
        <v>46305</v>
      </c>
      <c r="R145" s="14">
        <f t="shared" ca="1" si="16"/>
        <v>3.5951346338721302</v>
      </c>
      <c r="S145" s="55">
        <f ca="1">鶏硝化モデル!K145</f>
        <v>161.17807595850022</v>
      </c>
    </row>
    <row r="146" spans="3:19" ht="13.5">
      <c r="C146" s="2">
        <v>132</v>
      </c>
      <c r="D146" s="26">
        <f>IF(D145&gt;=鶏シート!$G$18+30,"",D145+1)</f>
        <v>46306</v>
      </c>
      <c r="E146" s="41">
        <f ca="1">鶏気温!A138</f>
        <v>19.8</v>
      </c>
      <c r="F146" s="163">
        <f ca="1">IF(鶏シート!$G$13="独自地温",鶏気温!A138,IF(鶏シート!$G$16&gt;=D146,E146*$AD$26+$AE$26,IF(鶏気温!$A$4&lt;200,IF($D146&lt;$AF$30,E146*$AD$30+$AE$30,E146*$AD$31+$AE$31),IF($D146&lt;$AF$34,E146*$AD$34+$AE$34,E146*$AD$35+$AE$35))))</f>
        <v>20.68150767667403</v>
      </c>
      <c r="G146" s="41"/>
      <c r="H146" s="29"/>
      <c r="I146" s="3">
        <f t="shared" ca="1" si="14"/>
        <v>0.58960121272065391</v>
      </c>
      <c r="J146" s="3">
        <f t="shared" ca="1" si="19"/>
        <v>141.22735951961948</v>
      </c>
      <c r="L146" s="4">
        <f t="shared" ca="1" si="15"/>
        <v>0.60288671869828125</v>
      </c>
      <c r="M146" s="3">
        <f t="shared" ca="1" si="20"/>
        <v>140.64989646513666</v>
      </c>
      <c r="O146" s="2">
        <v>132</v>
      </c>
      <c r="P146" s="16">
        <f t="shared" ca="1" si="17"/>
        <v>38.960685860331779</v>
      </c>
      <c r="Q146" s="26">
        <f t="shared" si="18"/>
        <v>46306</v>
      </c>
      <c r="R146" s="14">
        <f t="shared" ca="1" si="16"/>
        <v>3.5955147236820468</v>
      </c>
      <c r="S146" s="55">
        <f ca="1">鶏硝化モデル!K146</f>
        <v>162.08352697752332</v>
      </c>
    </row>
    <row r="147" spans="3:19" ht="13.5">
      <c r="C147" s="2">
        <v>133</v>
      </c>
      <c r="D147" s="26">
        <f>IF(D146&gt;=鶏シート!$G$18+30,"",D146+1)</f>
        <v>46307</v>
      </c>
      <c r="E147" s="41">
        <f ca="1">鶏気温!A139</f>
        <v>19.600000000000001</v>
      </c>
      <c r="F147" s="163">
        <f ca="1">IF(鶏シート!$G$13="独自地温",鶏気温!A139,IF(鶏シート!$G$16&gt;=D147,E147*$AD$26+$AE$26,IF(鶏気温!$A$4&lt;200,IF($D147&lt;$AF$30,E147*$AD$30+$AE$30,E147*$AD$31+$AE$31),IF($D147&lt;$AF$34,E147*$AD$34+$AE$34,E147*$AD$35+$AE$35))))</f>
        <v>20.531781102405326</v>
      </c>
      <c r="G147" s="41"/>
      <c r="H147" s="29"/>
      <c r="I147" s="3">
        <f t="shared" ca="1" si="14"/>
        <v>0.57752505284777789</v>
      </c>
      <c r="J147" s="3">
        <f t="shared" ca="1" si="19"/>
        <v>141.81696073234014</v>
      </c>
      <c r="L147" s="4">
        <f t="shared" ca="1" si="15"/>
        <v>0.59105412401877044</v>
      </c>
      <c r="M147" s="3">
        <f t="shared" ca="1" si="20"/>
        <v>141.25278318383494</v>
      </c>
      <c r="O147" s="2">
        <v>133</v>
      </c>
      <c r="P147" s="16">
        <f t="shared" ca="1" si="17"/>
        <v>38.9646492101867</v>
      </c>
      <c r="Q147" s="26">
        <f t="shared" si="18"/>
        <v>46307</v>
      </c>
      <c r="R147" s="14">
        <f t="shared" ca="1" si="16"/>
        <v>3.5958804842543723</v>
      </c>
      <c r="S147" s="55">
        <f ca="1">鶏硝化モデル!K147</f>
        <v>162.97730250933398</v>
      </c>
    </row>
    <row r="148" spans="3:19" ht="13.5">
      <c r="C148" s="2">
        <v>134</v>
      </c>
      <c r="D148" s="26">
        <f>IF(D147&gt;=鶏シート!$G$18+30,"",D147+1)</f>
        <v>46308</v>
      </c>
      <c r="E148" s="41">
        <f ca="1">鶏気温!A140</f>
        <v>19.399999999999999</v>
      </c>
      <c r="F148" s="163">
        <f ca="1">IF(鶏シート!$G$13="独自地温",鶏気温!A140,IF(鶏シート!$G$16&gt;=D148,E148*$AD$26+$AE$26,IF(鶏気温!$A$4&lt;200,IF($D148&lt;$AF$30,E148*$AD$30+$AE$30,E148*$AD$31+$AE$31),IF($D148&lt;$AF$34,E148*$AD$34+$AE$34,E148*$AD$35+$AE$35))))</f>
        <v>20.382054528136614</v>
      </c>
      <c r="G148" s="41"/>
      <c r="H148" s="29"/>
      <c r="I148" s="3">
        <f t="shared" ca="1" si="14"/>
        <v>0.5656802212065134</v>
      </c>
      <c r="J148" s="3">
        <f t="shared" ca="1" si="19"/>
        <v>142.39448578518792</v>
      </c>
      <c r="L148" s="4">
        <f t="shared" ca="1" si="15"/>
        <v>0.57943805031724083</v>
      </c>
      <c r="M148" s="3">
        <f t="shared" ca="1" si="20"/>
        <v>141.8438373078537</v>
      </c>
      <c r="O148" s="2">
        <v>134</v>
      </c>
      <c r="P148" s="16">
        <f t="shared" ca="1" si="17"/>
        <v>38.968464434230796</v>
      </c>
      <c r="Q148" s="26">
        <f t="shared" si="18"/>
        <v>46308</v>
      </c>
      <c r="R148" s="14">
        <f t="shared" ca="1" si="16"/>
        <v>3.5962325749304416</v>
      </c>
      <c r="S148" s="55">
        <f ca="1">鶏硝化モデル!K148</f>
        <v>163.85953745237182</v>
      </c>
    </row>
    <row r="149" spans="3:19" ht="13.5">
      <c r="C149" s="2">
        <v>135</v>
      </c>
      <c r="D149" s="26">
        <f>IF(D148&gt;=鶏シート!$G$18+30,"",D148+1)</f>
        <v>46309</v>
      </c>
      <c r="E149" s="41">
        <f ca="1">鶏気温!A141</f>
        <v>19.2</v>
      </c>
      <c r="F149" s="163">
        <f ca="1">IF(鶏シート!$G$13="独自地温",鶏気温!A141,IF(鶏シート!$G$16&gt;=D149,E149*$AD$26+$AE$26,IF(鶏気温!$A$4&lt;200,IF($D149&lt;$AF$30,E149*$AD$30+$AE$30,E149*$AD$31+$AE$31),IF($D149&lt;$AF$34,E149*$AD$34+$AE$34,E149*$AD$35+$AE$35))))</f>
        <v>20.232327953867905</v>
      </c>
      <c r="G149" s="41"/>
      <c r="H149" s="29"/>
      <c r="I149" s="3">
        <f t="shared" ca="1" si="14"/>
        <v>0.55406260489583137</v>
      </c>
      <c r="J149" s="3">
        <f t="shared" ca="1" si="19"/>
        <v>142.96016600639445</v>
      </c>
      <c r="L149" s="4">
        <f t="shared" ca="1" si="15"/>
        <v>0.56803483440892977</v>
      </c>
      <c r="M149" s="3">
        <f t="shared" ca="1" si="20"/>
        <v>142.42327535817094</v>
      </c>
      <c r="O149" s="2">
        <v>135</v>
      </c>
      <c r="P149" s="16">
        <f t="shared" ca="1" si="17"/>
        <v>38.972138286850338</v>
      </c>
      <c r="Q149" s="26">
        <f t="shared" si="18"/>
        <v>46309</v>
      </c>
      <c r="R149" s="14">
        <f t="shared" ca="1" si="16"/>
        <v>3.5965716190436168</v>
      </c>
      <c r="S149" s="55">
        <f ca="1">鶏硝化モデル!K149</f>
        <v>164.73036533840633</v>
      </c>
    </row>
    <row r="150" spans="3:19" ht="13.5">
      <c r="C150" s="2">
        <v>136</v>
      </c>
      <c r="D150" s="26">
        <f>IF(D149&gt;=鶏シート!$G$18+30,"",D149+1)</f>
        <v>46310</v>
      </c>
      <c r="E150" s="41">
        <f ca="1">鶏気温!A142</f>
        <v>19</v>
      </c>
      <c r="F150" s="163">
        <f ca="1">IF(鶏シート!$G$13="独自地温",鶏気温!A142,IF(鶏シート!$G$16&gt;=D150,E150*$AD$26+$AE$26,IF(鶏気温!$A$4&lt;200,IF($D150&lt;$AF$30,E150*$AD$30+$AE$30,E150*$AD$31+$AE$31),IF($D150&lt;$AF$34,E150*$AD$34+$AE$34,E150*$AD$35+$AE$35))))</f>
        <v>20.082601379599197</v>
      </c>
      <c r="G150" s="41"/>
      <c r="H150" s="29"/>
      <c r="I150" s="3">
        <f t="shared" ca="1" si="14"/>
        <v>0.5426681582262437</v>
      </c>
      <c r="J150" s="3">
        <f t="shared" ca="1" si="19"/>
        <v>143.51422861129026</v>
      </c>
      <c r="L150" s="4">
        <f t="shared" ca="1" si="15"/>
        <v>0.55684086978958836</v>
      </c>
      <c r="M150" s="3">
        <f t="shared" ca="1" si="20"/>
        <v>142.99131019257987</v>
      </c>
      <c r="O150" s="2">
        <v>136</v>
      </c>
      <c r="P150" s="16">
        <f t="shared" ca="1" si="17"/>
        <v>38.975677156643215</v>
      </c>
      <c r="Q150" s="26">
        <f t="shared" si="18"/>
        <v>46310</v>
      </c>
      <c r="R150" s="14">
        <f t="shared" ca="1" si="16"/>
        <v>3.5968982061702164</v>
      </c>
      <c r="S150" s="55">
        <f ca="1">鶏硝化モデル!K150</f>
        <v>165.58991834427883</v>
      </c>
    </row>
    <row r="151" spans="3:19" ht="13.5">
      <c r="C151" s="2">
        <v>137</v>
      </c>
      <c r="D151" s="26">
        <f>IF(D150&gt;=鶏シート!$G$18+30,"",D150+1)</f>
        <v>46311</v>
      </c>
      <c r="E151" s="41">
        <f ca="1">鶏気温!A143</f>
        <v>18.7</v>
      </c>
      <c r="F151" s="163">
        <f ca="1">IF(鶏シート!$G$13="独自地温",鶏気温!A143,IF(鶏シート!$G$16&gt;=D151,E151*$AD$26+$AE$26,IF(鶏気温!$A$4&lt;200,IF($D151&lt;$AF$30,E151*$AD$30+$AE$30,E151*$AD$31+$AE$31),IF($D151&lt;$AF$34,E151*$AD$34+$AE$34,E151*$AD$35+$AE$35))))</f>
        <v>19.858011518196136</v>
      </c>
      <c r="G151" s="41"/>
      <c r="H151" s="29"/>
      <c r="I151" s="3">
        <f t="shared" ca="1" si="14"/>
        <v>0.52598624406210692</v>
      </c>
      <c r="J151" s="3">
        <f t="shared" ca="1" si="19"/>
        <v>144.0568967695165</v>
      </c>
      <c r="L151" s="4">
        <f t="shared" ca="1" si="15"/>
        <v>0.5404345171492424</v>
      </c>
      <c r="M151" s="3">
        <f t="shared" ca="1" si="20"/>
        <v>143.54815106236947</v>
      </c>
      <c r="O151" s="2">
        <v>137</v>
      </c>
      <c r="P151" s="16">
        <f t="shared" ca="1" si="17"/>
        <v>38.979087089108994</v>
      </c>
      <c r="Q151" s="26">
        <f t="shared" si="18"/>
        <v>46311</v>
      </c>
      <c r="R151" s="14">
        <f t="shared" ca="1" si="16"/>
        <v>3.5972128942234867</v>
      </c>
      <c r="S151" s="55">
        <f ca="1">鶏硝化モデル!K151</f>
        <v>166.43832730356391</v>
      </c>
    </row>
    <row r="152" spans="3:19" ht="13.5">
      <c r="C152" s="2">
        <v>138</v>
      </c>
      <c r="D152" s="26">
        <f>IF(D151&gt;=鶏シート!$G$18+30,"",D151+1)</f>
        <v>46312</v>
      </c>
      <c r="E152" s="41">
        <f ca="1">鶏気温!A144</f>
        <v>18.5</v>
      </c>
      <c r="F152" s="163">
        <f ca="1">IF(鶏シート!$G$13="独自地温",鶏気温!A144,IF(鶏シート!$G$16&gt;=D152,E152*$AD$26+$AE$26,IF(鶏気温!$A$4&lt;200,IF($D152&lt;$AF$30,E152*$AD$30+$AE$30,E152*$AD$31+$AE$31),IF($D152&lt;$AF$34,E152*$AD$34+$AE$34,E152*$AD$35+$AE$35))))</f>
        <v>19.708284943927428</v>
      </c>
      <c r="G152" s="41"/>
      <c r="H152" s="29"/>
      <c r="I152" s="3">
        <f t="shared" ca="1" si="14"/>
        <v>0.51513245372365368</v>
      </c>
      <c r="J152" s="3">
        <f t="shared" ca="1" si="19"/>
        <v>144.58288301357859</v>
      </c>
      <c r="L152" s="4">
        <f t="shared" ca="1" si="15"/>
        <v>0.52974826715672452</v>
      </c>
      <c r="M152" s="3">
        <f t="shared" ca="1" si="20"/>
        <v>144.08858557951871</v>
      </c>
      <c r="O152" s="2">
        <v>138</v>
      </c>
      <c r="P152" s="16">
        <f t="shared" ca="1" si="17"/>
        <v>38.982341453092403</v>
      </c>
      <c r="Q152" s="26">
        <f t="shared" si="18"/>
        <v>46312</v>
      </c>
      <c r="R152" s="14">
        <f t="shared" ca="1" si="16"/>
        <v>3.5975132255282412</v>
      </c>
      <c r="S152" s="55">
        <f ca="1">鶏硝化モデル!K152</f>
        <v>167.27026259600513</v>
      </c>
    </row>
    <row r="153" spans="3:19" ht="13.5">
      <c r="C153" s="2">
        <v>139</v>
      </c>
      <c r="D153" s="26">
        <f>IF(D152&gt;=鶏シート!$G$18+30,"",D152+1)</f>
        <v>46313</v>
      </c>
      <c r="E153" s="41">
        <f ca="1">鶏気温!A145</f>
        <v>18.3</v>
      </c>
      <c r="F153" s="163">
        <f ca="1">IF(鶏シート!$G$13="独自地温",鶏気温!A145,IF(鶏シート!$G$16&gt;=D153,E153*$AD$26+$AE$26,IF(鶏気温!$A$4&lt;200,IF($D153&lt;$AF$30,E153*$AD$30+$AE$30,E153*$AD$31+$AE$31),IF($D153&lt;$AF$34,E153*$AD$34+$AE$34,E153*$AD$35+$AE$35))))</f>
        <v>19.558558369658719</v>
      </c>
      <c r="G153" s="41"/>
      <c r="H153" s="29"/>
      <c r="I153" s="3">
        <f t="shared" ca="1" si="14"/>
        <v>0.50448818813603458</v>
      </c>
      <c r="J153" s="3">
        <f t="shared" ca="1" si="19"/>
        <v>145.09801546730225</v>
      </c>
      <c r="L153" s="4">
        <f t="shared" ca="1" si="15"/>
        <v>0.51925908072411864</v>
      </c>
      <c r="M153" s="3">
        <f t="shared" ca="1" si="20"/>
        <v>144.61833384667543</v>
      </c>
      <c r="O153" s="2">
        <v>139</v>
      </c>
      <c r="P153" s="16">
        <f t="shared" ca="1" si="17"/>
        <v>38.985479656582854</v>
      </c>
      <c r="Q153" s="26">
        <f t="shared" si="18"/>
        <v>46313</v>
      </c>
      <c r="R153" s="14">
        <f t="shared" ca="1" si="16"/>
        <v>3.5978028368789317</v>
      </c>
      <c r="S153" s="55">
        <f ca="1">鶏硝化モデル!K153</f>
        <v>168.09137512480834</v>
      </c>
    </row>
    <row r="154" spans="3:19" ht="13.5">
      <c r="C154" s="2">
        <v>140</v>
      </c>
      <c r="D154" s="26">
        <f>IF(D153&gt;=鶏シート!$G$18+30,"",D153+1)</f>
        <v>46314</v>
      </c>
      <c r="E154" s="41">
        <f ca="1">鶏気温!A146</f>
        <v>18.100000000000001</v>
      </c>
      <c r="F154" s="163">
        <f ca="1">IF(鶏シート!$G$13="独自地温",鶏気温!A146,IF(鶏シート!$G$16&gt;=D154,E154*$AD$26+$AE$26,IF(鶏気温!$A$4&lt;200,IF($D154&lt;$AF$30,E154*$AD$30+$AE$30,E154*$AD$31+$AE$31),IF($D154&lt;$AF$34,E154*$AD$34+$AE$34,E154*$AD$35+$AE$35))))</f>
        <v>19.408831795390011</v>
      </c>
      <c r="G154" s="41"/>
      <c r="H154" s="29"/>
      <c r="I154" s="3">
        <f t="shared" ca="1" si="14"/>
        <v>0.49404969191923492</v>
      </c>
      <c r="J154" s="3">
        <f t="shared" ca="1" si="19"/>
        <v>145.60250365543828</v>
      </c>
      <c r="L154" s="4">
        <f t="shared" ca="1" si="15"/>
        <v>0.50896359676835012</v>
      </c>
      <c r="M154" s="3">
        <f t="shared" ca="1" si="20"/>
        <v>145.13759292739954</v>
      </c>
      <c r="O154" s="2">
        <v>140</v>
      </c>
      <c r="P154" s="16">
        <f t="shared" ca="1" si="17"/>
        <v>38.988506743450579</v>
      </c>
      <c r="Q154" s="26">
        <f t="shared" si="18"/>
        <v>46314</v>
      </c>
      <c r="R154" s="14">
        <f t="shared" ca="1" si="16"/>
        <v>3.5980821937527243</v>
      </c>
      <c r="S154" s="55">
        <f ca="1">鶏硝化モデル!K154</f>
        <v>168.90179111279267</v>
      </c>
    </row>
    <row r="155" spans="3:19" ht="13.5">
      <c r="C155" s="2">
        <v>141</v>
      </c>
      <c r="D155" s="26">
        <f>IF(D154&gt;=鶏シート!$G$18+30,"",D154+1)</f>
        <v>46315</v>
      </c>
      <c r="E155" s="41">
        <f ca="1">鶏気温!A147</f>
        <v>17.899999999999999</v>
      </c>
      <c r="F155" s="163">
        <f ca="1">IF(鶏シート!$G$13="独自地温",鶏気温!A147,IF(鶏シート!$G$16&gt;=D155,E155*$AD$26+$AE$26,IF(鶏気温!$A$4&lt;200,IF($D155&lt;$AF$30,E155*$AD$30+$AE$30,E155*$AD$31+$AE$31),IF($D155&lt;$AF$34,E155*$AD$34+$AE$34,E155*$AD$35+$AE$35))))</f>
        <v>19.259105221121303</v>
      </c>
      <c r="G155" s="41"/>
      <c r="H155" s="29"/>
      <c r="I155" s="3">
        <f t="shared" ca="1" si="14"/>
        <v>0.48381327158497822</v>
      </c>
      <c r="J155" s="3">
        <f t="shared" ca="1" si="19"/>
        <v>146.09655334735751</v>
      </c>
      <c r="L155" s="4">
        <f t="shared" ca="1" si="15"/>
        <v>0.49885850665878195</v>
      </c>
      <c r="M155" s="3">
        <f t="shared" ca="1" si="20"/>
        <v>145.64655652416789</v>
      </c>
      <c r="O155" s="2">
        <v>141</v>
      </c>
      <c r="P155" s="16">
        <f t="shared" ca="1" si="17"/>
        <v>38.991427496589473</v>
      </c>
      <c r="Q155" s="26">
        <f t="shared" si="18"/>
        <v>46315</v>
      </c>
      <c r="R155" s="14">
        <f t="shared" ca="1" si="16"/>
        <v>3.5983517375423997</v>
      </c>
      <c r="S155" s="55">
        <f ca="1">鶏硝化モデル!K155</f>
        <v>169.70163549099917</v>
      </c>
    </row>
    <row r="156" spans="3:19" ht="13.5">
      <c r="C156" s="2">
        <v>142</v>
      </c>
      <c r="D156" s="26">
        <f>IF(D155&gt;=鶏シート!$G$18+30,"",D155+1)</f>
        <v>46316</v>
      </c>
      <c r="E156" s="41">
        <f ca="1">鶏気温!A148</f>
        <v>17.600000000000001</v>
      </c>
      <c r="F156" s="163">
        <f ca="1">IF(鶏シート!$G$13="独自地温",鶏気温!A148,IF(鶏シート!$G$16&gt;=D156,E156*$AD$26+$AE$26,IF(鶏気温!$A$4&lt;200,IF($D156&lt;$AF$30,E156*$AD$30+$AE$30,E156*$AD$31+$AE$31),IF($D156&lt;$AF$34,E156*$AD$34+$AE$34,E156*$AD$35+$AE$35))))</f>
        <v>19.034515359718242</v>
      </c>
      <c r="G156" s="41"/>
      <c r="H156" s="29"/>
      <c r="I156" s="3">
        <f t="shared" ca="1" si="14"/>
        <v>0.46882960366575255</v>
      </c>
      <c r="J156" s="3">
        <f t="shared" ca="1" si="19"/>
        <v>146.58036661894249</v>
      </c>
      <c r="L156" s="4">
        <f t="shared" ca="1" si="15"/>
        <v>0.48405074941264825</v>
      </c>
      <c r="M156" s="3">
        <f t="shared" ca="1" si="20"/>
        <v>146.14541503082668</v>
      </c>
      <c r="O156" s="2">
        <v>142</v>
      </c>
      <c r="P156" s="16">
        <f t="shared" ca="1" si="17"/>
        <v>38.994246453440034</v>
      </c>
      <c r="Q156" s="26">
        <f t="shared" si="18"/>
        <v>46316</v>
      </c>
      <c r="R156" s="14">
        <f t="shared" ca="1" si="16"/>
        <v>3.5986118869888943</v>
      </c>
      <c r="S156" s="55">
        <f ca="1">鶏硝化モデル!K156</f>
        <v>170.49103190991508</v>
      </c>
    </row>
    <row r="157" spans="3:19" ht="13.5">
      <c r="C157" s="2">
        <v>143</v>
      </c>
      <c r="D157" s="26">
        <f>IF(D156&gt;=鶏シート!$G$18+30,"",D156+1)</f>
        <v>46317</v>
      </c>
      <c r="E157" s="41">
        <f ca="1">鶏気温!A149</f>
        <v>17.399999999999999</v>
      </c>
      <c r="F157" s="163">
        <f ca="1">IF(鶏シート!$G$13="独自地温",鶏気温!A149,IF(鶏シート!$G$16&gt;=D157,E157*$AD$26+$AE$26,IF(鶏気温!$A$4&lt;200,IF($D157&lt;$AF$30,E157*$AD$30+$AE$30,E157*$AD$31+$AE$31),IF($D157&lt;$AF$34,E157*$AD$34+$AE$34,E157*$AD$35+$AE$35))))</f>
        <v>18.88478878544953</v>
      </c>
      <c r="G157" s="41"/>
      <c r="H157" s="29"/>
      <c r="I157" s="3">
        <f t="shared" ca="1" si="14"/>
        <v>0.45908261186959692</v>
      </c>
      <c r="J157" s="3">
        <f t="shared" ca="1" si="19"/>
        <v>147.04919622260823</v>
      </c>
      <c r="L157" s="4">
        <f t="shared" ca="1" si="15"/>
        <v>0.47440750624303779</v>
      </c>
      <c r="M157" s="3">
        <f t="shared" ca="1" si="20"/>
        <v>146.62946578023934</v>
      </c>
      <c r="O157" s="2">
        <v>143</v>
      </c>
      <c r="P157" s="16">
        <f t="shared" ca="1" si="17"/>
        <v>38.996940904672741</v>
      </c>
      <c r="Q157" s="26">
        <f t="shared" si="18"/>
        <v>46317</v>
      </c>
      <c r="R157" s="14">
        <f t="shared" ca="1" si="16"/>
        <v>3.5988605463455126</v>
      </c>
      <c r="S157" s="55">
        <f ca="1">鶏硝化モデル!K157</f>
        <v>171.2649854607595</v>
      </c>
    </row>
    <row r="158" spans="3:19" ht="13.5">
      <c r="C158" s="2">
        <v>144</v>
      </c>
      <c r="D158" s="26">
        <f>IF(D157&gt;=鶏シート!$G$18+30,"",D157+1)</f>
        <v>46318</v>
      </c>
      <c r="E158" s="41">
        <f ca="1">鶏気温!A150</f>
        <v>17.2</v>
      </c>
      <c r="F158" s="163">
        <f ca="1">IF(鶏シート!$G$13="独自地温",鶏気温!A150,IF(鶏シート!$G$16&gt;=D158,E158*$AD$26+$AE$26,IF(鶏気温!$A$4&lt;200,IF($D158&lt;$AF$30,E158*$AD$30+$AE$30,E158*$AD$31+$AE$31),IF($D158&lt;$AF$34,E158*$AD$34+$AE$34,E158*$AD$35+$AE$35))))</f>
        <v>18.735062211180825</v>
      </c>
      <c r="G158" s="41"/>
      <c r="H158" s="29"/>
      <c r="I158" s="3">
        <f t="shared" ca="1" si="14"/>
        <v>0.44952524288753437</v>
      </c>
      <c r="J158" s="3">
        <f t="shared" ca="1" si="19"/>
        <v>147.50827883447784</v>
      </c>
      <c r="L158" s="4">
        <f t="shared" ca="1" si="15"/>
        <v>0.46494347920114842</v>
      </c>
      <c r="M158" s="3">
        <f t="shared" ca="1" si="20"/>
        <v>147.10387328648238</v>
      </c>
      <c r="O158" s="2">
        <v>144</v>
      </c>
      <c r="P158" s="16">
        <f t="shared" ca="1" si="17"/>
        <v>38.999543232063985</v>
      </c>
      <c r="Q158" s="26">
        <f t="shared" si="18"/>
        <v>46318</v>
      </c>
      <c r="R158" s="14">
        <f t="shared" ca="1" si="16"/>
        <v>3.5991007039876188</v>
      </c>
      <c r="S158" s="55">
        <f ca="1">鶏硝化モデル!K158</f>
        <v>172.02879464906707</v>
      </c>
    </row>
    <row r="159" spans="3:19" ht="13.5">
      <c r="C159" s="2">
        <v>145</v>
      </c>
      <c r="D159" s="26">
        <f>IF(D158&gt;=鶏シート!$G$18+30,"",D158+1)</f>
        <v>46319</v>
      </c>
      <c r="E159" s="41">
        <f ca="1">鶏気温!A151</f>
        <v>17</v>
      </c>
      <c r="F159" s="163">
        <f ca="1">IF(鶏シート!$G$13="独自地温",鶏気温!A151,IF(鶏シート!$G$16&gt;=D159,E159*$AD$26+$AE$26,IF(鶏気温!$A$4&lt;200,IF($D159&lt;$AF$30,E159*$AD$30+$AE$30,E159*$AD$31+$AE$31),IF($D159&lt;$AF$34,E159*$AD$34+$AE$34,E159*$AD$35+$AE$35))))</f>
        <v>18.585335636912113</v>
      </c>
      <c r="G159" s="41"/>
      <c r="H159" s="29"/>
      <c r="I159" s="3">
        <f t="shared" ca="1" si="14"/>
        <v>0.44015407046285437</v>
      </c>
      <c r="J159" s="3">
        <f t="shared" ca="1" si="19"/>
        <v>147.95780407736538</v>
      </c>
      <c r="L159" s="4">
        <f t="shared" ca="1" si="15"/>
        <v>0.45565558668954675</v>
      </c>
      <c r="M159" s="3">
        <f t="shared" ca="1" si="20"/>
        <v>147.56881676568352</v>
      </c>
      <c r="O159" s="2">
        <v>145</v>
      </c>
      <c r="P159" s="16">
        <f t="shared" ca="1" si="17"/>
        <v>39.002057250539124</v>
      </c>
      <c r="Q159" s="26">
        <f t="shared" si="18"/>
        <v>46319</v>
      </c>
      <c r="R159" s="14">
        <f t="shared" ca="1" si="16"/>
        <v>3.5993327119783247</v>
      </c>
      <c r="S159" s="55">
        <f ca="1">鶏硝化モデル!K159</f>
        <v>172.78257873065638</v>
      </c>
    </row>
    <row r="160" spans="3:19" ht="13.5">
      <c r="C160" s="2">
        <v>146</v>
      </c>
      <c r="D160" s="26">
        <f>IF(D159&gt;=鶏シート!$G$18+30,"",D159+1)</f>
        <v>46320</v>
      </c>
      <c r="E160" s="41">
        <f ca="1">鶏気温!A152</f>
        <v>16.7</v>
      </c>
      <c r="F160" s="163">
        <f ca="1">IF(鶏シート!$G$13="独自地温",鶏気温!A152,IF(鶏シート!$G$16&gt;=D160,E160*$AD$26+$AE$26,IF(鶏気温!$A$4&lt;200,IF($D160&lt;$AF$30,E160*$AD$30+$AE$30,E160*$AD$31+$AE$31),IF($D160&lt;$AF$34,E160*$AD$34+$AE$34,E160*$AD$35+$AE$35))))</f>
        <v>18.360745775509052</v>
      </c>
      <c r="G160" s="41"/>
      <c r="H160" s="29"/>
      <c r="I160" s="3">
        <f t="shared" ca="1" si="14"/>
        <v>0.42643907537280867</v>
      </c>
      <c r="J160" s="3">
        <f t="shared" ca="1" si="19"/>
        <v>148.39795814782823</v>
      </c>
      <c r="L160" s="4">
        <f t="shared" ca="1" si="15"/>
        <v>0.44204737836974722</v>
      </c>
      <c r="M160" s="3">
        <f t="shared" ca="1" si="20"/>
        <v>148.02447235237307</v>
      </c>
      <c r="O160" s="2">
        <v>146</v>
      </c>
      <c r="P160" s="16">
        <f t="shared" ca="1" si="17"/>
        <v>39.004486586265365</v>
      </c>
      <c r="Q160" s="26">
        <f t="shared" si="18"/>
        <v>46320</v>
      </c>
      <c r="R160" s="14">
        <f t="shared" ca="1" si="16"/>
        <v>3.5995569049610605</v>
      </c>
      <c r="S160" s="55">
        <f ca="1">鶏硝化モデル!K160</f>
        <v>173.52645573034161</v>
      </c>
    </row>
    <row r="161" spans="3:19" ht="13.5">
      <c r="C161" s="2">
        <v>147</v>
      </c>
      <c r="D161" s="26">
        <f>IF(D160&gt;=鶏シート!$G$18+30,"",D160+1)</f>
        <v>46321</v>
      </c>
      <c r="E161" s="41">
        <f ca="1">鶏気温!A153</f>
        <v>16.5</v>
      </c>
      <c r="F161" s="163">
        <f ca="1">IF(鶏シート!$G$13="独自地温",鶏気温!A153,IF(鶏シート!$G$16&gt;=D161,E161*$AD$26+$AE$26,IF(鶏気温!$A$4&lt;200,IF($D161&lt;$AF$30,E161*$AD$30+$AE$30,E161*$AD$31+$AE$31),IF($D161&lt;$AF$34,E161*$AD$34+$AE$34,E161*$AD$35+$AE$35))))</f>
        <v>18.211019201240347</v>
      </c>
      <c r="G161" s="41"/>
      <c r="H161" s="29"/>
      <c r="I161" s="3">
        <f t="shared" ca="1" si="14"/>
        <v>0.41751877608954702</v>
      </c>
      <c r="J161" s="3">
        <f t="shared" ca="1" si="19"/>
        <v>148.82439722320103</v>
      </c>
      <c r="L161" s="4">
        <f t="shared" ca="1" si="15"/>
        <v>0.43318665681502888</v>
      </c>
      <c r="M161" s="3">
        <f t="shared" ca="1" si="20"/>
        <v>148.46651973074282</v>
      </c>
      <c r="O161" s="2">
        <v>147</v>
      </c>
      <c r="P161" s="16">
        <f t="shared" ca="1" si="17"/>
        <v>39.006811218585625</v>
      </c>
      <c r="Q161" s="26">
        <f t="shared" si="18"/>
        <v>46321</v>
      </c>
      <c r="R161" s="14">
        <f t="shared" ca="1" si="16"/>
        <v>3.5997714353151875</v>
      </c>
      <c r="S161" s="55">
        <f ca="1">鶏硝化モデル!K161</f>
        <v>174.25569073743299</v>
      </c>
    </row>
    <row r="162" spans="3:19" ht="13.5">
      <c r="C162" s="2">
        <v>148</v>
      </c>
      <c r="D162" s="26">
        <f>IF(D161&gt;=鶏シート!$G$18+30,"",D161+1)</f>
        <v>46322</v>
      </c>
      <c r="E162" s="41">
        <f ca="1">鶏気温!A154</f>
        <v>16.3</v>
      </c>
      <c r="F162" s="163">
        <f ca="1">IF(鶏シート!$G$13="独自地温",鶏気温!A154,IF(鶏シート!$G$16&gt;=D162,E162*$AD$26+$AE$26,IF(鶏気温!$A$4&lt;200,IF($D162&lt;$AF$30,E162*$AD$30+$AE$30,E162*$AD$31+$AE$31),IF($D162&lt;$AF$34,E162*$AD$34+$AE$34,E162*$AD$35+$AE$35))))</f>
        <v>18.061292626971635</v>
      </c>
      <c r="G162" s="41"/>
      <c r="H162" s="29"/>
      <c r="I162" s="3">
        <f t="shared" ca="1" si="14"/>
        <v>0.40877312433234519</v>
      </c>
      <c r="J162" s="3">
        <f t="shared" ca="1" si="19"/>
        <v>149.24191599929057</v>
      </c>
      <c r="L162" s="4">
        <f t="shared" ca="1" si="15"/>
        <v>0.42449166167580399</v>
      </c>
      <c r="M162" s="3">
        <f t="shared" ca="1" si="20"/>
        <v>148.89970638755784</v>
      </c>
      <c r="O162" s="2">
        <v>148</v>
      </c>
      <c r="P162" s="16">
        <f t="shared" ca="1" si="17"/>
        <v>39.009058950532619</v>
      </c>
      <c r="Q162" s="26">
        <f t="shared" si="18"/>
        <v>46322</v>
      </c>
      <c r="R162" s="14">
        <f t="shared" ca="1" si="16"/>
        <v>3.5999788688634387</v>
      </c>
      <c r="S162" s="55">
        <f ca="1">鶏硝化モデル!K162</f>
        <v>174.9753084096954</v>
      </c>
    </row>
    <row r="163" spans="3:19" ht="13.5">
      <c r="C163" s="2">
        <v>149</v>
      </c>
      <c r="D163" s="26">
        <f>IF(D162&gt;=鶏シート!$G$18+30,"",D162+1)</f>
        <v>46323</v>
      </c>
      <c r="E163" s="41">
        <f ca="1">鶏気温!A155</f>
        <v>16.100000000000001</v>
      </c>
      <c r="F163" s="163">
        <f ca="1">IF(鶏シート!$G$13="独自地温",鶏気温!A155,IF(鶏シート!$G$16&gt;=D163,E163*$AD$26+$AE$26,IF(鶏気温!$A$4&lt;200,IF($D163&lt;$AF$30,E163*$AD$30+$AE$30,E163*$AD$31+$AE$31),IF($D163&lt;$AF$34,E163*$AD$34+$AE$34,E163*$AD$35+$AE$35))))</f>
        <v>17.911566052702931</v>
      </c>
      <c r="G163" s="41"/>
      <c r="H163" s="29"/>
      <c r="I163" s="3">
        <f t="shared" ca="1" si="14"/>
        <v>0.40019894342436674</v>
      </c>
      <c r="J163" s="3">
        <f t="shared" ca="1" si="19"/>
        <v>149.65068912362293</v>
      </c>
      <c r="L163" s="4">
        <f t="shared" ca="1" si="15"/>
        <v>0.41595952425810667</v>
      </c>
      <c r="M163" s="3">
        <f t="shared" ca="1" si="20"/>
        <v>149.32419804923364</v>
      </c>
      <c r="O163" s="2">
        <v>149</v>
      </c>
      <c r="P163" s="16">
        <f t="shared" ca="1" si="17"/>
        <v>39.011232849057329</v>
      </c>
      <c r="Q163" s="26">
        <f t="shared" si="18"/>
        <v>46323</v>
      </c>
      <c r="R163" s="14">
        <f t="shared" ca="1" si="16"/>
        <v>3.6001794886415759</v>
      </c>
      <c r="S163" s="55">
        <f ca="1">鶏硝化モデル!K163</f>
        <v>175.68542254797489</v>
      </c>
    </row>
    <row r="164" spans="3:19" ht="13.5">
      <c r="C164" s="2">
        <v>150</v>
      </c>
      <c r="D164" s="26">
        <f>IF(D163&gt;=鶏シート!$G$18+30,"",D163+1)</f>
        <v>46324</v>
      </c>
      <c r="E164" s="41">
        <f ca="1">鶏気温!A156</f>
        <v>15.9</v>
      </c>
      <c r="F164" s="163">
        <f ca="1">IF(鶏シート!$G$13="独自地温",鶏気温!A156,IF(鶏シート!$G$16&gt;=D164,E164*$AD$26+$AE$26,IF(鶏気温!$A$4&lt;200,IF($D164&lt;$AF$30,E164*$AD$30+$AE$30,E164*$AD$31+$AE$31),IF($D164&lt;$AF$34,E164*$AD$34+$AE$34,E164*$AD$35+$AE$35))))</f>
        <v>17.761839478434219</v>
      </c>
      <c r="G164" s="41"/>
      <c r="H164" s="29"/>
      <c r="I164" s="3">
        <f t="shared" ca="1" si="14"/>
        <v>0.39179310986014781</v>
      </c>
      <c r="J164" s="3">
        <f t="shared" ca="1" si="19"/>
        <v>150.05088806704728</v>
      </c>
      <c r="L164" s="4">
        <f t="shared" ca="1" si="15"/>
        <v>0.40758742134037934</v>
      </c>
      <c r="M164" s="3">
        <f t="shared" ca="1" si="20"/>
        <v>149.74015757349176</v>
      </c>
      <c r="O164" s="2">
        <v>150</v>
      </c>
      <c r="P164" s="16">
        <f t="shared" ca="1" si="17"/>
        <v>39.013335834718468</v>
      </c>
      <c r="Q164" s="26">
        <f t="shared" si="18"/>
        <v>46324</v>
      </c>
      <c r="R164" s="14">
        <f t="shared" ca="1" si="16"/>
        <v>3.6003735641754471</v>
      </c>
      <c r="S164" s="55">
        <f ca="1">鶏硝化モデル!K164</f>
        <v>176.38614577011398</v>
      </c>
    </row>
    <row r="165" spans="3:19" ht="13.5">
      <c r="C165" s="2">
        <v>151</v>
      </c>
      <c r="D165" s="26">
        <f>IF(D164&gt;=鶏シート!$G$18+30,"",D164+1)</f>
        <v>46325</v>
      </c>
      <c r="E165" s="41">
        <f ca="1">鶏気温!A157</f>
        <v>15.7</v>
      </c>
      <c r="F165" s="163">
        <f ca="1">IF(鶏シート!$G$13="独自地温",鶏気温!A157,IF(鶏シート!$G$16&gt;=D165,E165*$AD$26+$AE$26,IF(鶏気温!$A$4&lt;200,IF($D165&lt;$AF$30,E165*$AD$30+$AE$30,E165*$AD$31+$AE$31),IF($D165&lt;$AF$34,E165*$AD$34+$AE$34,E165*$AD$35+$AE$35))))</f>
        <v>17.612112904165514</v>
      </c>
      <c r="G165" s="41"/>
      <c r="H165" s="29"/>
      <c r="I165" s="3">
        <f t="shared" ca="1" si="14"/>
        <v>0.38355255249689668</v>
      </c>
      <c r="J165" s="3">
        <f t="shared" ca="1" si="19"/>
        <v>150.44268117690743</v>
      </c>
      <c r="L165" s="4">
        <f t="shared" ca="1" si="15"/>
        <v>0.39937257452278335</v>
      </c>
      <c r="M165" s="3">
        <f t="shared" ca="1" si="20"/>
        <v>150.14774499483212</v>
      </c>
      <c r="O165" s="2">
        <v>151</v>
      </c>
      <c r="P165" s="16">
        <f t="shared" ca="1" si="17"/>
        <v>39.015370689768467</v>
      </c>
      <c r="Q165" s="26">
        <f t="shared" si="18"/>
        <v>46325</v>
      </c>
      <c r="R165" s="14">
        <f t="shared" ca="1" si="16"/>
        <v>3.6005613522272037</v>
      </c>
      <c r="S165" s="55">
        <f ca="1">鶏硝化モデル!K165</f>
        <v>177.07758952141216</v>
      </c>
    </row>
    <row r="166" spans="3:19" ht="13.5">
      <c r="C166" s="2">
        <v>152</v>
      </c>
      <c r="D166" s="26">
        <f>IF(D165&gt;=鶏シート!$G$18+30,"",D165+1)</f>
        <v>46326</v>
      </c>
      <c r="E166" s="41">
        <f ca="1">鶏気温!A158</f>
        <v>15.5</v>
      </c>
      <c r="F166" s="163">
        <f ca="1">IF(鶏シート!$G$13="独自地温",鶏気温!A158,IF(鶏シート!$G$16&gt;=D166,E166*$AD$26+$AE$26,IF(鶏気温!$A$4&lt;200,IF($D166&lt;$AF$30,E166*$AD$30+$AE$30,E166*$AD$31+$AE$31),IF($D166&lt;$AF$34,E166*$AD$34+$AE$34,E166*$AD$35+$AE$35))))</f>
        <v>17.462386329896802</v>
      </c>
      <c r="G166" s="41"/>
      <c r="H166" s="29"/>
      <c r="I166" s="3">
        <f t="shared" ca="1" si="14"/>
        <v>0.37547425175677546</v>
      </c>
      <c r="J166" s="3">
        <f t="shared" ca="1" si="19"/>
        <v>150.82623372940432</v>
      </c>
      <c r="L166" s="4">
        <f t="shared" ca="1" si="15"/>
        <v>0.39131224958474636</v>
      </c>
      <c r="M166" s="3">
        <f t="shared" ca="1" si="20"/>
        <v>150.5471175693549</v>
      </c>
      <c r="O166" s="2">
        <v>152</v>
      </c>
      <c r="P166" s="16">
        <f t="shared" ca="1" si="17"/>
        <v>39.017340065737621</v>
      </c>
      <c r="Q166" s="26">
        <f t="shared" si="18"/>
        <v>46326</v>
      </c>
      <c r="R166" s="14">
        <f t="shared" ca="1" si="16"/>
        <v>3.6007430974952142</v>
      </c>
      <c r="S166" s="55">
        <f ca="1">鶏硝化モデル!K166</f>
        <v>177.75986408501132</v>
      </c>
    </row>
    <row r="167" spans="3:19" ht="13.5">
      <c r="C167" s="2">
        <v>153</v>
      </c>
      <c r="D167" s="26">
        <f>IF(D166&gt;=鶏シート!$G$18+30,"",D166+1)</f>
        <v>46327</v>
      </c>
      <c r="E167" s="41">
        <f ca="1">鶏気温!A159</f>
        <v>15.3</v>
      </c>
      <c r="F167" s="163">
        <f ca="1">IF(鶏シート!$G$13="独自地温",鶏気温!A159,IF(鶏シート!$G$16&gt;=D167,E167*$AD$26+$AE$26,IF(鶏気温!$A$4&lt;200,IF($D167&lt;$AF$30,E167*$AD$30+$AE$30,E167*$AD$31+$AE$31),IF($D167&lt;$AF$34,E167*$AD$34+$AE$34,E167*$AD$35+$AE$35))))</f>
        <v>17.312659755628097</v>
      </c>
      <c r="G167" s="41"/>
      <c r="H167" s="29"/>
      <c r="I167" s="3">
        <f t="shared" ca="1" si="14"/>
        <v>0.36755523884003083</v>
      </c>
      <c r="J167" s="3">
        <f t="shared" ca="1" si="19"/>
        <v>151.20170798116109</v>
      </c>
      <c r="L167" s="4">
        <f t="shared" ca="1" si="15"/>
        <v>0.38340375585065362</v>
      </c>
      <c r="M167" s="3">
        <f t="shared" ca="1" si="20"/>
        <v>150.93842981893965</v>
      </c>
      <c r="O167" s="2">
        <v>153</v>
      </c>
      <c r="P167" s="16">
        <f t="shared" ca="1" si="17"/>
        <v>39.019246490550771</v>
      </c>
      <c r="Q167" s="26">
        <f t="shared" si="18"/>
        <v>46327</v>
      </c>
      <c r="R167" s="14">
        <f t="shared" ca="1" si="16"/>
        <v>3.6009190332708281</v>
      </c>
      <c r="S167" s="55">
        <f ca="1">鶏硝化モデル!K167</f>
        <v>178.43307859220789</v>
      </c>
    </row>
    <row r="168" spans="3:19" ht="13.5">
      <c r="C168" s="2">
        <v>154</v>
      </c>
      <c r="D168" s="26">
        <f>IF(D167&gt;=鶏シート!$G$18+30,"",D167+1)</f>
        <v>46328</v>
      </c>
      <c r="E168" s="41">
        <f ca="1">鶏気温!A160</f>
        <v>15.1</v>
      </c>
      <c r="F168" s="163">
        <f ca="1">IF(鶏シート!$G$13="独自地温",鶏気温!A160,IF(鶏シート!$G$16&gt;=D168,E168*$AD$26+$AE$26,IF(鶏気温!$A$4&lt;200,IF($D168&lt;$AF$30,E168*$AD$30+$AE$30,E168*$AD$31+$AE$31),IF($D168&lt;$AF$34,E168*$AD$34+$AE$34,E168*$AD$35+$AE$35))))</f>
        <v>17.162933181359385</v>
      </c>
      <c r="G168" s="41"/>
      <c r="H168" s="27"/>
      <c r="I168" s="3">
        <f t="shared" ca="1" si="14"/>
        <v>0.35979259494884841</v>
      </c>
      <c r="J168" s="3">
        <f t="shared" ca="1" si="19"/>
        <v>151.56926322000112</v>
      </c>
      <c r="L168" s="4">
        <f t="shared" ca="1" si="15"/>
        <v>0.37564444556359805</v>
      </c>
      <c r="M168" s="3">
        <f t="shared" ca="1" si="20"/>
        <v>151.3218335747903</v>
      </c>
      <c r="O168" s="2">
        <v>154</v>
      </c>
      <c r="P168" s="16">
        <f t="shared" ca="1" si="17"/>
        <v>39.021092375208262</v>
      </c>
      <c r="Q168" s="26">
        <f t="shared" si="18"/>
        <v>46328</v>
      </c>
      <c r="R168" s="14">
        <f t="shared" ca="1" si="16"/>
        <v>3.6010893820549335</v>
      </c>
      <c r="S168" s="55">
        <f ca="1">鶏硝化モデル!K168</f>
        <v>179.09734103269076</v>
      </c>
    </row>
    <row r="169" spans="3:19" ht="13.5">
      <c r="C169" s="2">
        <v>155</v>
      </c>
      <c r="D169" s="26">
        <f>IF(D168&gt;=鶏シート!$G$18+30,"",D168+1)</f>
        <v>46329</v>
      </c>
      <c r="E169" s="41">
        <f ca="1">鶏気温!A161</f>
        <v>15</v>
      </c>
      <c r="F169" s="163">
        <f ca="1">IF(鶏シート!$G$13="独自地温",鶏気温!A161,IF(鶏シート!$G$16&gt;=D169,E169*$AD$26+$AE$26,IF(鶏気温!$A$4&lt;200,IF($D169&lt;$AF$30,E169*$AD$30+$AE$30,E169*$AD$31+$AE$31),IF($D169&lt;$AF$34,E169*$AD$34+$AE$34,E169*$AD$35+$AE$35))))</f>
        <v>17.088069894225036</v>
      </c>
      <c r="G169" s="41"/>
      <c r="H169" s="27"/>
      <c r="I169" s="3">
        <f t="shared" ca="1" si="14"/>
        <v>0.35596901274731907</v>
      </c>
      <c r="J169" s="3">
        <f t="shared" ca="1" si="19"/>
        <v>151.92905581494998</v>
      </c>
      <c r="L169" s="4">
        <f t="shared" ca="1" si="15"/>
        <v>0.37181991837194295</v>
      </c>
      <c r="M169" s="3">
        <f t="shared" ca="1" si="20"/>
        <v>151.69747802035391</v>
      </c>
      <c r="O169" s="2">
        <v>155</v>
      </c>
      <c r="P169" s="16">
        <f t="shared" ca="1" si="17"/>
        <v>39.022880020060612</v>
      </c>
      <c r="Q169" s="26">
        <f t="shared" si="18"/>
        <v>46329</v>
      </c>
      <c r="R169" s="14">
        <f t="shared" ca="1" si="16"/>
        <v>3.6012543561370216</v>
      </c>
      <c r="S169" s="55">
        <f ca="1">鶏硝化モデル!K169</f>
        <v>179.75275826470653</v>
      </c>
    </row>
    <row r="170" spans="3:19" ht="13.5">
      <c r="C170" s="2">
        <v>156</v>
      </c>
      <c r="D170" s="26">
        <f>IF(D169&gt;=鶏シート!$G$18+30,"",D169+1)</f>
        <v>46330</v>
      </c>
      <c r="E170" s="41">
        <f ca="1">鶏気温!A162</f>
        <v>14.8</v>
      </c>
      <c r="F170" s="163">
        <f ca="1">IF(鶏シート!$G$13="独自地温",鶏気温!A162,IF(鶏シート!$G$16&gt;=D170,E170*$AD$26+$AE$26,IF(鶏気温!$A$4&lt;200,IF($D170&lt;$AF$30,E170*$AD$30+$AE$30,E170*$AD$31+$AE$31),IF($D170&lt;$AF$34,E170*$AD$34+$AE$34,E170*$AD$35+$AE$35))))</f>
        <v>16.938343319956324</v>
      </c>
      <c r="G170" s="41"/>
      <c r="H170" s="27"/>
      <c r="I170" s="3">
        <f t="shared" ca="1" si="14"/>
        <v>0.34843555714642915</v>
      </c>
      <c r="J170" s="3">
        <f t="shared" ca="1" si="19"/>
        <v>152.2850248276973</v>
      </c>
      <c r="L170" s="4">
        <f t="shared" ca="1" si="15"/>
        <v>0.36427951107630746</v>
      </c>
      <c r="M170" s="3">
        <f t="shared" ca="1" si="20"/>
        <v>152.06929793872587</v>
      </c>
      <c r="O170" s="2">
        <v>156</v>
      </c>
      <c r="P170" s="16">
        <f t="shared" ca="1" si="17"/>
        <v>39.024629343121802</v>
      </c>
      <c r="Q170" s="26">
        <f t="shared" si="18"/>
        <v>46330</v>
      </c>
      <c r="R170" s="14">
        <f t="shared" ca="1" si="16"/>
        <v>3.6014157936652405</v>
      </c>
      <c r="S170" s="55">
        <f ca="1">鶏硝化モデル!K170</f>
        <v>180.40379261351694</v>
      </c>
    </row>
    <row r="171" spans="3:19" ht="13.5">
      <c r="C171" s="2">
        <v>157</v>
      </c>
      <c r="D171" s="26">
        <f>IF(D170&gt;=鶏シート!$G$18+30,"",D170+1)</f>
        <v>46331</v>
      </c>
      <c r="E171" s="41">
        <f ca="1">鶏気温!A163</f>
        <v>14.6</v>
      </c>
      <c r="F171" s="163">
        <f ca="1">IF(鶏シート!$G$13="独自地温",鶏気温!A163,IF(鶏シート!$G$16&gt;=D171,E171*$AD$26+$AE$26,IF(鶏気温!$A$4&lt;200,IF($D171&lt;$AF$30,E171*$AD$30+$AE$30,E171*$AD$31+$AE$31),IF($D171&lt;$AF$34,E171*$AD$34+$AE$34,E171*$AD$35+$AE$35))))</f>
        <v>16.788616745687619</v>
      </c>
      <c r="G171" s="41"/>
      <c r="H171" s="27"/>
      <c r="I171" s="3">
        <f t="shared" ca="1" si="14"/>
        <v>0.34105138733686247</v>
      </c>
      <c r="J171" s="3">
        <f t="shared" ca="1" si="19"/>
        <v>152.63346038484372</v>
      </c>
      <c r="L171" s="4">
        <f t="shared" ca="1" si="15"/>
        <v>0.3568818515666986</v>
      </c>
      <c r="M171" s="3">
        <f t="shared" ca="1" si="20"/>
        <v>152.43357744980219</v>
      </c>
      <c r="O171" s="2">
        <v>157</v>
      </c>
      <c r="P171" s="16">
        <f t="shared" ca="1" si="17"/>
        <v>39.026323995744505</v>
      </c>
      <c r="Q171" s="26">
        <f t="shared" si="18"/>
        <v>46331</v>
      </c>
      <c r="R171" s="14">
        <f t="shared" ca="1" si="16"/>
        <v>3.6015721858929926</v>
      </c>
      <c r="S171" s="55">
        <f ca="1">鶏硝化モデル!K171</f>
        <v>181.04613994183211</v>
      </c>
    </row>
    <row r="172" spans="3:19" ht="13.5">
      <c r="C172" s="2">
        <v>158</v>
      </c>
      <c r="D172" s="26">
        <f>IF(D171&gt;=鶏シート!$G$18+30,"",D171+1)</f>
        <v>46332</v>
      </c>
      <c r="E172" s="41">
        <f ca="1">鶏気温!A164</f>
        <v>14.5</v>
      </c>
      <c r="F172" s="163">
        <f ca="1">IF(鶏シート!$G$13="独自地温",鶏気温!A164,IF(鶏シート!$G$16&gt;=D172,E172*$AD$26+$AE$26,IF(鶏気温!$A$4&lt;200,IF($D172&lt;$AF$30,E172*$AD$30+$AE$30,E172*$AD$31+$AE$31),IF($D172&lt;$AF$34,E172*$AD$34+$AE$34,E172*$AD$35+$AE$35))))</f>
        <v>16.713753458553263</v>
      </c>
      <c r="G172" s="41"/>
      <c r="H172" s="27"/>
      <c r="I172" s="3">
        <f t="shared" ca="1" si="14"/>
        <v>0.33741442347623418</v>
      </c>
      <c r="J172" s="3">
        <f t="shared" ca="1" si="19"/>
        <v>152.97451177218059</v>
      </c>
      <c r="L172" s="4">
        <f t="shared" ca="1" si="15"/>
        <v>0.3532357686673992</v>
      </c>
      <c r="M172" s="3">
        <f t="shared" ca="1" si="20"/>
        <v>152.79045930136888</v>
      </c>
      <c r="O172" s="2">
        <v>158</v>
      </c>
      <c r="P172" s="16">
        <f t="shared" ca="1" si="17"/>
        <v>39.02796601499923</v>
      </c>
      <c r="Q172" s="26">
        <f t="shared" si="18"/>
        <v>46332</v>
      </c>
      <c r="R172" s="14">
        <f t="shared" ca="1" si="16"/>
        <v>3.6017237208127857</v>
      </c>
      <c r="S172" s="55">
        <f ca="1">鶏硝化モデル!K172</f>
        <v>181.67990432328685</v>
      </c>
    </row>
    <row r="173" spans="3:19" ht="13.5">
      <c r="C173" s="2">
        <v>159</v>
      </c>
      <c r="D173" s="26">
        <f>IF(D172&gt;=鶏シート!$G$18+30,"",D172+1)</f>
        <v>46333</v>
      </c>
      <c r="E173" s="41">
        <f ca="1">鶏気温!A165</f>
        <v>14.3</v>
      </c>
      <c r="F173" s="163">
        <f ca="1">IF(鶏シート!$G$13="独自地温",鶏気温!A165,IF(鶏シート!$G$16&gt;=D173,E173*$AD$26+$AE$26,IF(鶏気温!$A$4&lt;200,IF($D173&lt;$AF$30,E173*$AD$30+$AE$30,E173*$AD$31+$AE$31),IF($D173&lt;$AF$34,E173*$AD$34+$AE$34,E173*$AD$35+$AE$35))))</f>
        <v>16.564026884284555</v>
      </c>
      <c r="G173" s="41"/>
      <c r="H173" s="27"/>
      <c r="I173" s="3">
        <f t="shared" ca="1" si="14"/>
        <v>0.33024904117268317</v>
      </c>
      <c r="J173" s="3">
        <f t="shared" ca="1" si="19"/>
        <v>153.31192619565684</v>
      </c>
      <c r="L173" s="4">
        <f t="shared" ca="1" si="15"/>
        <v>0.34604755149868616</v>
      </c>
      <c r="M173" s="3">
        <f t="shared" ca="1" si="20"/>
        <v>153.14369507003627</v>
      </c>
      <c r="O173" s="2">
        <v>159</v>
      </c>
      <c r="P173" s="16">
        <f t="shared" ca="1" si="17"/>
        <v>39.029573695433143</v>
      </c>
      <c r="Q173" s="26">
        <f t="shared" si="18"/>
        <v>46333</v>
      </c>
      <c r="R173" s="14">
        <f t="shared" ca="1" si="16"/>
        <v>3.6018720867499727</v>
      </c>
      <c r="S173" s="55">
        <f ca="1">鶏硝化モデル!K173</f>
        <v>182.30941591590289</v>
      </c>
    </row>
    <row r="174" spans="3:19" ht="13.5">
      <c r="C174" s="2">
        <v>160</v>
      </c>
      <c r="D174" s="26">
        <f>IF(D173&gt;=鶏シート!$G$18+30,"",D173+1)</f>
        <v>46334</v>
      </c>
      <c r="E174" s="41">
        <f ca="1">鶏気温!A166</f>
        <v>14.1</v>
      </c>
      <c r="F174" s="163">
        <f ca="1">IF(鶏シート!$G$13="独自地温",鶏気温!A166,IF(鶏シート!$G$16&gt;=D174,E174*$AD$26+$AE$26,IF(鶏気温!$A$4&lt;200,IF($D174&lt;$AF$30,E174*$AD$30+$AE$30,E174*$AD$31+$AE$31),IF($D174&lt;$AF$34,E174*$AD$34+$AE$34,E174*$AD$35+$AE$35))))</f>
        <v>16.414300310015847</v>
      </c>
      <c r="G174" s="41"/>
      <c r="H174" s="27"/>
      <c r="I174" s="3">
        <f t="shared" ca="1" si="14"/>
        <v>0.32322615750428851</v>
      </c>
      <c r="J174" s="3">
        <f t="shared" ca="1" si="19"/>
        <v>153.64217523682953</v>
      </c>
      <c r="L174" s="4">
        <f t="shared" ca="1" si="15"/>
        <v>0.33899590140735458</v>
      </c>
      <c r="M174" s="3">
        <f t="shared" ca="1" si="20"/>
        <v>153.48974262153496</v>
      </c>
      <c r="O174" s="2">
        <v>160</v>
      </c>
      <c r="P174" s="16">
        <f t="shared" ca="1" si="17"/>
        <v>39.031131898502522</v>
      </c>
      <c r="Q174" s="26">
        <f t="shared" si="18"/>
        <v>46334</v>
      </c>
      <c r="R174" s="14">
        <f t="shared" ca="1" si="16"/>
        <v>3.6020158866332324</v>
      </c>
      <c r="S174" s="55">
        <f ca="1">鶏硝化モデル!K174</f>
        <v>182.93049861937035</v>
      </c>
    </row>
    <row r="175" spans="3:19" ht="13.5">
      <c r="C175" s="2">
        <v>161</v>
      </c>
      <c r="D175" s="26">
        <f>IF(D174&gt;=鶏シート!$G$18+30,"",D174+1)</f>
        <v>46335</v>
      </c>
      <c r="E175" s="41">
        <f ca="1">鶏気温!A167</f>
        <v>13.9</v>
      </c>
      <c r="F175" s="163">
        <f ca="1">IF(鶏シート!$G$13="独自地温",鶏気温!A167,IF(鶏シート!$G$16&gt;=D175,E175*$AD$26+$AE$26,IF(鶏気温!$A$4&lt;200,IF($D175&lt;$AF$30,E175*$AD$30+$AE$30,E175*$AD$31+$AE$31),IF($D175&lt;$AF$34,E175*$AD$34+$AE$34,E175*$AD$35+$AE$35))))</f>
        <v>16.264573735747138</v>
      </c>
      <c r="G175" s="41"/>
      <c r="H175" s="27"/>
      <c r="I175" s="3">
        <f t="shared" ca="1" si="14"/>
        <v>0.31634313797042318</v>
      </c>
      <c r="J175" s="3">
        <f t="shared" ca="1" si="19"/>
        <v>153.96540139433381</v>
      </c>
      <c r="L175" s="4">
        <f t="shared" ca="1" si="15"/>
        <v>0.33207841543774169</v>
      </c>
      <c r="M175" s="3">
        <f t="shared" ca="1" si="20"/>
        <v>153.8287385229423</v>
      </c>
      <c r="O175" s="2">
        <v>161</v>
      </c>
      <c r="P175" s="16">
        <f t="shared" ca="1" si="17"/>
        <v>39.032642432731549</v>
      </c>
      <c r="Q175" s="26">
        <f t="shared" si="18"/>
        <v>46335</v>
      </c>
      <c r="R175" s="14">
        <f t="shared" ca="1" si="16"/>
        <v>3.602155287363511</v>
      </c>
      <c r="S175" s="55">
        <f ca="1">鶏硝化モデル!K175</f>
        <v>183.54325378466072</v>
      </c>
    </row>
    <row r="176" spans="3:19" ht="13.5">
      <c r="C176" s="2">
        <v>162</v>
      </c>
      <c r="D176" s="26" t="str">
        <f>IF(D175&gt;=鶏シート!$G$18+30,"",D175+1)</f>
        <v/>
      </c>
      <c r="E176" s="41" t="e">
        <f ca="1">鶏気温!A168</f>
        <v>#N/A</v>
      </c>
      <c r="F176" s="163" t="e">
        <f ca="1">IF(鶏シート!$G$13="独自地温",鶏気温!A168,IF(鶏シート!$G$16&gt;=D176,E176*$AD$26+$AE$26,IF(鶏気温!$A$4&lt;200,IF($D176&lt;$AF$30,E176*$AD$30+$AE$30,E176*$AD$31+$AE$31),IF($D176&lt;$AF$34,E176*$AD$34+$AE$34,E176*$AD$35+$AE$35))))</f>
        <v>#N/A</v>
      </c>
      <c r="G176" s="41"/>
      <c r="H176" s="27"/>
      <c r="I176" s="3" t="e">
        <f t="shared" ca="1" si="14"/>
        <v>#N/A</v>
      </c>
      <c r="J176" s="3">
        <f t="shared" ca="1" si="19"/>
        <v>154.28174453230423</v>
      </c>
      <c r="L176" s="4" t="e">
        <f t="shared" ca="1" si="15"/>
        <v>#N/A</v>
      </c>
      <c r="M176" s="3">
        <f t="shared" ca="1" si="20"/>
        <v>154.16081693838004</v>
      </c>
      <c r="O176" s="2">
        <v>162</v>
      </c>
      <c r="P176" s="16">
        <f t="shared" ca="1" si="17"/>
        <v>39.034107027395223</v>
      </c>
      <c r="Q176" s="26" t="str">
        <f t="shared" si="18"/>
        <v/>
      </c>
      <c r="R176" s="14">
        <f t="shared" ca="1" si="16"/>
        <v>3.6022904485281875</v>
      </c>
      <c r="S176" s="55">
        <f ca="1">鶏硝化モデル!K176</f>
        <v>184.14778169077567</v>
      </c>
    </row>
    <row r="177" spans="3:19" ht="13.5">
      <c r="C177" s="2">
        <v>163</v>
      </c>
      <c r="D177" s="26" t="str">
        <f>IF(D176&gt;=鶏シート!$G$18+30,"",D176+1)</f>
        <v/>
      </c>
      <c r="E177" s="41" t="e">
        <f ca="1">鶏気温!A169</f>
        <v>#N/A</v>
      </c>
      <c r="F177" s="163" t="e">
        <f ca="1">IF(鶏シート!$G$13="独自地温",鶏気温!A169,IF(鶏シート!$G$16&gt;=D177,E177*$AD$26+$AE$26,IF(鶏気温!$A$4&lt;200,IF($D177&lt;$AF$30,E177*$AD$30+$AE$30,E177*$AD$31+$AE$31),IF($D177&lt;$AF$34,E177*$AD$34+$AE$34,E177*$AD$35+$AE$35))))</f>
        <v>#N/A</v>
      </c>
      <c r="G177" s="41"/>
      <c r="H177" s="27"/>
      <c r="I177" s="3" t="e">
        <f t="shared" ca="1" si="14"/>
        <v>#N/A</v>
      </c>
      <c r="J177" s="3" t="e">
        <f t="shared" ca="1" si="19"/>
        <v>#N/A</v>
      </c>
      <c r="L177" s="4" t="e">
        <f t="shared" ca="1" si="15"/>
        <v>#N/A</v>
      </c>
      <c r="M177" s="3" t="e">
        <f t="shared" ca="1" si="20"/>
        <v>#N/A</v>
      </c>
      <c r="O177" s="2">
        <v>163</v>
      </c>
      <c r="P177" s="16" t="e">
        <f t="shared" ca="1" si="17"/>
        <v>#N/A</v>
      </c>
      <c r="Q177" s="26" t="str">
        <f t="shared" si="18"/>
        <v/>
      </c>
      <c r="R177" s="14" t="e">
        <f t="shared" ca="1" si="16"/>
        <v>#N/A</v>
      </c>
      <c r="S177" s="55" t="e">
        <f ca="1">鶏硝化モデル!K177</f>
        <v>#N/A</v>
      </c>
    </row>
    <row r="178" spans="3:19" ht="13.5">
      <c r="C178" s="2">
        <v>164</v>
      </c>
      <c r="D178" s="26" t="str">
        <f>IF(D177&gt;=鶏シート!$G$18+30,"",D177+1)</f>
        <v/>
      </c>
      <c r="E178" s="41" t="e">
        <f ca="1">鶏気温!A170</f>
        <v>#N/A</v>
      </c>
      <c r="F178" s="163" t="e">
        <f ca="1">IF(鶏シート!$G$13="独自地温",鶏気温!A170,IF(鶏シート!$G$16&gt;=D178,E178*$AD$26+$AE$26,IF(鶏気温!$A$4&lt;200,IF($D178&lt;$AF$30,E178*$AD$30+$AE$30,E178*$AD$31+$AE$31),IF($D178&lt;$AF$34,E178*$AD$34+$AE$34,E178*$AD$35+$AE$35))))</f>
        <v>#N/A</v>
      </c>
      <c r="G178" s="41"/>
      <c r="H178" s="27"/>
      <c r="I178" s="3" t="e">
        <f t="shared" ca="1" si="14"/>
        <v>#N/A</v>
      </c>
      <c r="J178" s="3" t="e">
        <f t="shared" ca="1" si="19"/>
        <v>#N/A</v>
      </c>
      <c r="L178" s="4" t="e">
        <f t="shared" ca="1" si="15"/>
        <v>#N/A</v>
      </c>
      <c r="M178" s="3" t="e">
        <f t="shared" ca="1" si="20"/>
        <v>#N/A</v>
      </c>
      <c r="O178" s="2">
        <v>164</v>
      </c>
      <c r="P178" s="16" t="e">
        <f t="shared" ca="1" si="17"/>
        <v>#N/A</v>
      </c>
      <c r="Q178" s="26" t="str">
        <f t="shared" si="18"/>
        <v/>
      </c>
      <c r="R178" s="14" t="e">
        <f t="shared" ca="1" si="16"/>
        <v>#N/A</v>
      </c>
      <c r="S178" s="55" t="e">
        <f ca="1">鶏硝化モデル!K178</f>
        <v>#N/A</v>
      </c>
    </row>
    <row r="179" spans="3:19" ht="13.5">
      <c r="C179" s="2">
        <v>165</v>
      </c>
      <c r="D179" s="26" t="str">
        <f>IF(D178&gt;=鶏シート!$G$18+30,"",D178+1)</f>
        <v/>
      </c>
      <c r="E179" s="41" t="e">
        <f ca="1">鶏気温!A171</f>
        <v>#N/A</v>
      </c>
      <c r="F179" s="163" t="e">
        <f ca="1">IF(鶏シート!$G$13="独自地温",鶏気温!A171,IF(鶏シート!$G$16&gt;=D179,E179*$AD$26+$AE$26,IF(鶏気温!$A$4&lt;200,IF($D179&lt;$AF$30,E179*$AD$30+$AE$30,E179*$AD$31+$AE$31),IF($D179&lt;$AF$34,E179*$AD$34+$AE$34,E179*$AD$35+$AE$35))))</f>
        <v>#N/A</v>
      </c>
      <c r="G179" s="41"/>
      <c r="H179" s="27"/>
      <c r="I179" s="3" t="e">
        <f t="shared" ca="1" si="14"/>
        <v>#N/A</v>
      </c>
      <c r="J179" s="3" t="e">
        <f t="shared" ca="1" si="19"/>
        <v>#N/A</v>
      </c>
      <c r="L179" s="4" t="e">
        <f t="shared" ca="1" si="15"/>
        <v>#N/A</v>
      </c>
      <c r="M179" s="3" t="e">
        <f t="shared" ca="1" si="20"/>
        <v>#N/A</v>
      </c>
      <c r="O179" s="2">
        <v>165</v>
      </c>
      <c r="P179" s="16" t="e">
        <f t="shared" ca="1" si="17"/>
        <v>#N/A</v>
      </c>
      <c r="Q179" s="26" t="str">
        <f t="shared" si="18"/>
        <v/>
      </c>
      <c r="R179" s="14" t="e">
        <f t="shared" ca="1" si="16"/>
        <v>#N/A</v>
      </c>
      <c r="S179" s="55" t="e">
        <f ca="1">鶏硝化モデル!K179</f>
        <v>#N/A</v>
      </c>
    </row>
    <row r="180" spans="3:19" ht="13.5">
      <c r="C180" s="2">
        <v>166</v>
      </c>
      <c r="D180" s="26" t="str">
        <f>IF(D179&gt;=鶏シート!$G$18+30,"",D179+1)</f>
        <v/>
      </c>
      <c r="E180" s="41" t="e">
        <f ca="1">鶏気温!A172</f>
        <v>#N/A</v>
      </c>
      <c r="F180" s="163" t="e">
        <f ca="1">IF(鶏シート!$G$13="独自地温",鶏気温!A172,IF(鶏シート!$G$16&gt;=D180,E180*$AD$26+$AE$26,IF(鶏気温!$A$4&lt;200,IF($D180&lt;$AF$30,E180*$AD$30+$AE$30,E180*$AD$31+$AE$31),IF($D180&lt;$AF$34,E180*$AD$34+$AE$34,E180*$AD$35+$AE$35))))</f>
        <v>#N/A</v>
      </c>
      <c r="G180" s="41"/>
      <c r="H180" s="27"/>
      <c r="I180" s="3" t="e">
        <f t="shared" ca="1" si="14"/>
        <v>#N/A</v>
      </c>
      <c r="J180" s="3" t="e">
        <f t="shared" ca="1" si="19"/>
        <v>#N/A</v>
      </c>
      <c r="L180" s="4" t="e">
        <f t="shared" ca="1" si="15"/>
        <v>#N/A</v>
      </c>
      <c r="M180" s="3" t="e">
        <f t="shared" ca="1" si="20"/>
        <v>#N/A</v>
      </c>
      <c r="O180" s="2">
        <v>166</v>
      </c>
      <c r="P180" s="16" t="e">
        <f t="shared" ca="1" si="17"/>
        <v>#N/A</v>
      </c>
      <c r="Q180" s="26" t="str">
        <f t="shared" si="18"/>
        <v/>
      </c>
      <c r="R180" s="14" t="e">
        <f t="shared" ca="1" si="16"/>
        <v>#N/A</v>
      </c>
      <c r="S180" s="55" t="e">
        <f ca="1">鶏硝化モデル!K180</f>
        <v>#N/A</v>
      </c>
    </row>
    <row r="181" spans="3:19" ht="13.5">
      <c r="C181" s="2">
        <v>167</v>
      </c>
      <c r="D181" s="26" t="str">
        <f>IF(D180&gt;=鶏シート!$G$18+30,"",D180+1)</f>
        <v/>
      </c>
      <c r="E181" s="41" t="e">
        <f ca="1">鶏気温!A173</f>
        <v>#N/A</v>
      </c>
      <c r="F181" s="163" t="e">
        <f ca="1">IF(鶏シート!$G$13="独自地温",鶏気温!A173,IF(鶏シート!$G$16&gt;=D181,E181*$AD$26+$AE$26,IF(鶏気温!$A$4&lt;200,IF($D181&lt;$AF$30,E181*$AD$30+$AE$30,E181*$AD$31+$AE$31),IF($D181&lt;$AF$34,E181*$AD$34+$AE$34,E181*$AD$35+$AE$35))))</f>
        <v>#N/A</v>
      </c>
      <c r="G181" s="41"/>
      <c r="H181" s="27"/>
      <c r="I181" s="3" t="e">
        <f t="shared" ca="1" si="14"/>
        <v>#N/A</v>
      </c>
      <c r="J181" s="3" t="e">
        <f t="shared" ca="1" si="19"/>
        <v>#N/A</v>
      </c>
      <c r="L181" s="4" t="e">
        <f t="shared" ca="1" si="15"/>
        <v>#N/A</v>
      </c>
      <c r="M181" s="3" t="e">
        <f t="shared" ca="1" si="20"/>
        <v>#N/A</v>
      </c>
      <c r="O181" s="2">
        <v>167</v>
      </c>
      <c r="P181" s="16" t="e">
        <f t="shared" ca="1" si="17"/>
        <v>#N/A</v>
      </c>
      <c r="Q181" s="26" t="str">
        <f t="shared" si="18"/>
        <v/>
      </c>
      <c r="R181" s="14" t="e">
        <f t="shared" ca="1" si="16"/>
        <v>#N/A</v>
      </c>
      <c r="S181" s="55" t="e">
        <f ca="1">鶏硝化モデル!K181</f>
        <v>#N/A</v>
      </c>
    </row>
    <row r="182" spans="3:19" ht="13.5">
      <c r="C182" s="2">
        <v>168</v>
      </c>
      <c r="D182" s="26" t="str">
        <f>IF(D181&gt;=鶏シート!$G$18+30,"",D181+1)</f>
        <v/>
      </c>
      <c r="E182" s="41" t="e">
        <f ca="1">鶏気温!A174</f>
        <v>#N/A</v>
      </c>
      <c r="F182" s="163" t="e">
        <f ca="1">IF(鶏シート!$G$13="独自地温",鶏気温!A174,IF(鶏シート!$G$16&gt;=D182,E182*$AD$26+$AE$26,IF(鶏気温!$A$4&lt;200,IF($D182&lt;$AF$30,E182*$AD$30+$AE$30,E182*$AD$31+$AE$31),IF($D182&lt;$AF$34,E182*$AD$34+$AE$34,E182*$AD$35+$AE$35))))</f>
        <v>#N/A</v>
      </c>
      <c r="G182" s="41"/>
      <c r="H182" s="27"/>
      <c r="I182" s="3" t="e">
        <f t="shared" ca="1" si="14"/>
        <v>#N/A</v>
      </c>
      <c r="J182" s="3" t="e">
        <f t="shared" ca="1" si="19"/>
        <v>#N/A</v>
      </c>
      <c r="L182" s="4" t="e">
        <f t="shared" ca="1" si="15"/>
        <v>#N/A</v>
      </c>
      <c r="M182" s="3" t="e">
        <f t="shared" ca="1" si="20"/>
        <v>#N/A</v>
      </c>
      <c r="O182" s="2">
        <v>168</v>
      </c>
      <c r="P182" s="16" t="e">
        <f t="shared" ca="1" si="17"/>
        <v>#N/A</v>
      </c>
      <c r="Q182" s="26" t="str">
        <f t="shared" si="18"/>
        <v/>
      </c>
      <c r="R182" s="14" t="e">
        <f t="shared" ca="1" si="16"/>
        <v>#N/A</v>
      </c>
      <c r="S182" s="55" t="e">
        <f ca="1">鶏硝化モデル!K182</f>
        <v>#N/A</v>
      </c>
    </row>
    <row r="183" spans="3:19" ht="13.5">
      <c r="C183" s="2">
        <v>169</v>
      </c>
      <c r="D183" s="26" t="str">
        <f>IF(D182&gt;=鶏シート!$G$18+30,"",D182+1)</f>
        <v/>
      </c>
      <c r="E183" s="41" t="e">
        <f ca="1">鶏気温!A175</f>
        <v>#N/A</v>
      </c>
      <c r="F183" s="163" t="e">
        <f ca="1">IF(鶏シート!$G$13="独自地温",鶏気温!A175,IF(鶏シート!$G$16&gt;=D183,E183*$AD$26+$AE$26,IF(鶏気温!$A$4&lt;200,IF($D183&lt;$AF$30,E183*$AD$30+$AE$30,E183*$AD$31+$AE$31),IF($D183&lt;$AF$34,E183*$AD$34+$AE$34,E183*$AD$35+$AE$35))))</f>
        <v>#N/A</v>
      </c>
      <c r="G183" s="41"/>
      <c r="H183" s="27"/>
      <c r="I183" s="3" t="e">
        <f t="shared" ca="1" si="14"/>
        <v>#N/A</v>
      </c>
      <c r="J183" s="3" t="e">
        <f t="shared" ca="1" si="19"/>
        <v>#N/A</v>
      </c>
      <c r="L183" s="4" t="e">
        <f t="shared" ca="1" si="15"/>
        <v>#N/A</v>
      </c>
      <c r="M183" s="3" t="e">
        <f t="shared" ca="1" si="20"/>
        <v>#N/A</v>
      </c>
      <c r="O183" s="2">
        <v>169</v>
      </c>
      <c r="P183" s="16" t="e">
        <f t="shared" ca="1" si="17"/>
        <v>#N/A</v>
      </c>
      <c r="Q183" s="26" t="str">
        <f t="shared" si="18"/>
        <v/>
      </c>
      <c r="R183" s="14" t="e">
        <f t="shared" ca="1" si="16"/>
        <v>#N/A</v>
      </c>
      <c r="S183" s="55" t="e">
        <f ca="1">鶏硝化モデル!K183</f>
        <v>#N/A</v>
      </c>
    </row>
    <row r="184" spans="3:19" ht="13.5">
      <c r="C184" s="2">
        <v>170</v>
      </c>
      <c r="D184" s="26" t="str">
        <f>IF(D183&gt;=鶏シート!$G$18+30,"",D183+1)</f>
        <v/>
      </c>
      <c r="E184" s="41" t="e">
        <f ca="1">鶏気温!A176</f>
        <v>#N/A</v>
      </c>
      <c r="F184" s="163" t="e">
        <f ca="1">IF(鶏シート!$G$13="独自地温",鶏気温!A176,IF(鶏シート!$G$16&gt;=D184,E184*$AD$26+$AE$26,IF(鶏気温!$A$4&lt;200,IF($D184&lt;$AF$30,E184*$AD$30+$AE$30,E184*$AD$31+$AE$31),IF($D184&lt;$AF$34,E184*$AD$34+$AE$34,E184*$AD$35+$AE$35))))</f>
        <v>#N/A</v>
      </c>
      <c r="G184" s="41"/>
      <c r="H184" s="27"/>
      <c r="I184" s="3" t="e">
        <f t="shared" ca="1" si="14"/>
        <v>#N/A</v>
      </c>
      <c r="J184" s="3" t="e">
        <f t="shared" ca="1" si="19"/>
        <v>#N/A</v>
      </c>
      <c r="L184" s="4" t="e">
        <f t="shared" ca="1" si="15"/>
        <v>#N/A</v>
      </c>
      <c r="M184" s="3" t="e">
        <f t="shared" ca="1" si="20"/>
        <v>#N/A</v>
      </c>
      <c r="O184" s="2">
        <v>170</v>
      </c>
      <c r="P184" s="16" t="e">
        <f t="shared" ca="1" si="17"/>
        <v>#N/A</v>
      </c>
      <c r="Q184" s="26" t="str">
        <f t="shared" si="18"/>
        <v/>
      </c>
      <c r="R184" s="14" t="e">
        <f t="shared" ca="1" si="16"/>
        <v>#N/A</v>
      </c>
      <c r="S184" s="55" t="e">
        <f ca="1">鶏硝化モデル!K184</f>
        <v>#N/A</v>
      </c>
    </row>
    <row r="185" spans="3:19" ht="13.5">
      <c r="C185" s="2">
        <v>171</v>
      </c>
      <c r="D185" s="26" t="str">
        <f>IF(D184&gt;=鶏シート!$G$18+30,"",D184+1)</f>
        <v/>
      </c>
      <c r="E185" s="41" t="e">
        <f ca="1">鶏気温!A177</f>
        <v>#N/A</v>
      </c>
      <c r="F185" s="163" t="e">
        <f ca="1">IF(鶏シート!$G$13="独自地温",鶏気温!A177,IF(鶏シート!$G$16&gt;=D185,E185*$AD$26+$AE$26,IF(鶏気温!$A$4&lt;200,IF($D185&lt;$AF$30,E185*$AD$30+$AE$30,E185*$AD$31+$AE$31),IF($D185&lt;$AF$34,E185*$AD$34+$AE$34,E185*$AD$35+$AE$35))))</f>
        <v>#N/A</v>
      </c>
      <c r="G185" s="41"/>
      <c r="H185" s="27"/>
      <c r="I185" s="3" t="e">
        <f t="shared" ca="1" si="14"/>
        <v>#N/A</v>
      </c>
      <c r="J185" s="3" t="e">
        <f t="shared" ca="1" si="19"/>
        <v>#N/A</v>
      </c>
      <c r="L185" s="4" t="e">
        <f t="shared" ca="1" si="15"/>
        <v>#N/A</v>
      </c>
      <c r="M185" s="3" t="e">
        <f t="shared" ca="1" si="20"/>
        <v>#N/A</v>
      </c>
      <c r="O185" s="2">
        <v>171</v>
      </c>
      <c r="P185" s="16" t="e">
        <f t="shared" ca="1" si="17"/>
        <v>#N/A</v>
      </c>
      <c r="Q185" s="26" t="str">
        <f t="shared" si="18"/>
        <v/>
      </c>
      <c r="R185" s="14" t="e">
        <f t="shared" ca="1" si="16"/>
        <v>#N/A</v>
      </c>
      <c r="S185" s="55" t="e">
        <f ca="1">鶏硝化モデル!K185</f>
        <v>#N/A</v>
      </c>
    </row>
    <row r="186" spans="3:19" ht="13.5">
      <c r="C186" s="2">
        <v>172</v>
      </c>
      <c r="D186" s="26" t="str">
        <f>IF(D185&gt;=鶏シート!$G$18+30,"",D185+1)</f>
        <v/>
      </c>
      <c r="E186" s="41" t="e">
        <f ca="1">鶏気温!A178</f>
        <v>#N/A</v>
      </c>
      <c r="F186" s="163" t="e">
        <f ca="1">IF(鶏シート!$G$13="独自地温",鶏気温!A178,IF(鶏シート!$G$16&gt;=D186,E186*$AD$26+$AE$26,IF(鶏気温!$A$4&lt;200,IF($D186&lt;$AF$30,E186*$AD$30+$AE$30,E186*$AD$31+$AE$31),IF($D186&lt;$AF$34,E186*$AD$34+$AE$34,E186*$AD$35+$AE$35))))</f>
        <v>#N/A</v>
      </c>
      <c r="G186" s="41"/>
      <c r="H186" s="27"/>
      <c r="I186" s="3" t="e">
        <f t="shared" ca="1" si="14"/>
        <v>#N/A</v>
      </c>
      <c r="J186" s="3" t="e">
        <f t="shared" ca="1" si="19"/>
        <v>#N/A</v>
      </c>
      <c r="L186" s="4" t="e">
        <f t="shared" ca="1" si="15"/>
        <v>#N/A</v>
      </c>
      <c r="M186" s="3" t="e">
        <f t="shared" ca="1" si="20"/>
        <v>#N/A</v>
      </c>
      <c r="O186" s="2">
        <v>172</v>
      </c>
      <c r="P186" s="16" t="e">
        <f t="shared" ca="1" si="17"/>
        <v>#N/A</v>
      </c>
      <c r="Q186" s="26" t="str">
        <f t="shared" si="18"/>
        <v/>
      </c>
      <c r="R186" s="14" t="e">
        <f t="shared" ca="1" si="16"/>
        <v>#N/A</v>
      </c>
      <c r="S186" s="55" t="e">
        <f ca="1">鶏硝化モデル!K186</f>
        <v>#N/A</v>
      </c>
    </row>
    <row r="187" spans="3:19" ht="13.5">
      <c r="C187" s="2">
        <v>173</v>
      </c>
      <c r="D187" s="26" t="str">
        <f>IF(D186&gt;=鶏シート!$G$18+30,"",D186+1)</f>
        <v/>
      </c>
      <c r="E187" s="41" t="e">
        <f ca="1">鶏気温!A179</f>
        <v>#N/A</v>
      </c>
      <c r="F187" s="163" t="e">
        <f ca="1">IF(鶏シート!$G$13="独自地温",鶏気温!A179,IF(鶏シート!$G$16&gt;=D187,E187*$AD$26+$AE$26,IF(鶏気温!$A$4&lt;200,IF($D187&lt;$AF$30,E187*$AD$30+$AE$30,E187*$AD$31+$AE$31),IF($D187&lt;$AF$34,E187*$AD$34+$AE$34,E187*$AD$35+$AE$35))))</f>
        <v>#N/A</v>
      </c>
      <c r="G187" s="41"/>
      <c r="H187" s="27"/>
      <c r="I187" s="3" t="e">
        <f t="shared" ca="1" si="14"/>
        <v>#N/A</v>
      </c>
      <c r="J187" s="3" t="e">
        <f t="shared" ca="1" si="19"/>
        <v>#N/A</v>
      </c>
      <c r="L187" s="4" t="e">
        <f t="shared" ca="1" si="15"/>
        <v>#N/A</v>
      </c>
      <c r="M187" s="3" t="e">
        <f t="shared" ca="1" si="20"/>
        <v>#N/A</v>
      </c>
      <c r="O187" s="2">
        <v>173</v>
      </c>
      <c r="P187" s="16" t="e">
        <f t="shared" ca="1" si="17"/>
        <v>#N/A</v>
      </c>
      <c r="Q187" s="26" t="str">
        <f t="shared" si="18"/>
        <v/>
      </c>
      <c r="R187" s="14" t="e">
        <f t="shared" ca="1" si="16"/>
        <v>#N/A</v>
      </c>
      <c r="S187" s="55" t="e">
        <f ca="1">鶏硝化モデル!K187</f>
        <v>#N/A</v>
      </c>
    </row>
    <row r="188" spans="3:19" ht="13.5">
      <c r="C188" s="2">
        <v>174</v>
      </c>
      <c r="D188" s="26" t="str">
        <f>IF(D187&gt;=鶏シート!$G$18+30,"",D187+1)</f>
        <v/>
      </c>
      <c r="E188" s="41" t="e">
        <f ca="1">鶏気温!A180</f>
        <v>#N/A</v>
      </c>
      <c r="F188" s="163" t="e">
        <f ca="1">IF(鶏シート!$G$13="独自地温",鶏気温!A180,IF(鶏シート!$G$16&gt;=D188,E188*$AD$26+$AE$26,IF(鶏気温!$A$4&lt;200,IF($D188&lt;$AF$30,E188*$AD$30+$AE$30,E188*$AD$31+$AE$31),IF($D188&lt;$AF$34,E188*$AD$34+$AE$34,E188*$AD$35+$AE$35))))</f>
        <v>#N/A</v>
      </c>
      <c r="G188" s="41"/>
      <c r="H188" s="27"/>
      <c r="I188" s="3" t="e">
        <f t="shared" ca="1" si="14"/>
        <v>#N/A</v>
      </c>
      <c r="J188" s="3" t="e">
        <f t="shared" ca="1" si="19"/>
        <v>#N/A</v>
      </c>
      <c r="L188" s="4" t="e">
        <f t="shared" ca="1" si="15"/>
        <v>#N/A</v>
      </c>
      <c r="M188" s="3" t="e">
        <f t="shared" ca="1" si="20"/>
        <v>#N/A</v>
      </c>
      <c r="O188" s="2">
        <v>174</v>
      </c>
      <c r="P188" s="16" t="e">
        <f t="shared" ca="1" si="17"/>
        <v>#N/A</v>
      </c>
      <c r="Q188" s="26" t="str">
        <f t="shared" si="18"/>
        <v/>
      </c>
      <c r="R188" s="14" t="e">
        <f t="shared" ca="1" si="16"/>
        <v>#N/A</v>
      </c>
      <c r="S188" s="55" t="e">
        <f ca="1">鶏硝化モデル!K188</f>
        <v>#N/A</v>
      </c>
    </row>
    <row r="189" spans="3:19" ht="13.5">
      <c r="C189" s="2">
        <v>175</v>
      </c>
      <c r="D189" s="26" t="str">
        <f>IF(D188&gt;=鶏シート!$G$18+30,"",D188+1)</f>
        <v/>
      </c>
      <c r="E189" s="41" t="e">
        <f ca="1">鶏気温!A181</f>
        <v>#N/A</v>
      </c>
      <c r="F189" s="163" t="e">
        <f ca="1">IF(鶏シート!$G$13="独自地温",鶏気温!A181,IF(鶏シート!$G$16&gt;=D189,E189*$AD$26+$AE$26,IF(鶏気温!$A$4&lt;200,IF($D189&lt;$AF$30,E189*$AD$30+$AE$30,E189*$AD$31+$AE$31),IF($D189&lt;$AF$34,E189*$AD$34+$AE$34,E189*$AD$35+$AE$35))))</f>
        <v>#N/A</v>
      </c>
      <c r="G189" s="41"/>
      <c r="H189" s="27"/>
      <c r="I189" s="3" t="e">
        <f t="shared" ca="1" si="14"/>
        <v>#N/A</v>
      </c>
      <c r="J189" s="3" t="e">
        <f t="shared" ca="1" si="19"/>
        <v>#N/A</v>
      </c>
      <c r="L189" s="4" t="e">
        <f t="shared" ca="1" si="15"/>
        <v>#N/A</v>
      </c>
      <c r="M189" s="3" t="e">
        <f t="shared" ca="1" si="20"/>
        <v>#N/A</v>
      </c>
      <c r="O189" s="2">
        <v>175</v>
      </c>
      <c r="P189" s="16" t="e">
        <f t="shared" ca="1" si="17"/>
        <v>#N/A</v>
      </c>
      <c r="Q189" s="26" t="str">
        <f t="shared" si="18"/>
        <v/>
      </c>
      <c r="R189" s="14" t="e">
        <f t="shared" ca="1" si="16"/>
        <v>#N/A</v>
      </c>
      <c r="S189" s="55" t="e">
        <f ca="1">鶏硝化モデル!K189</f>
        <v>#N/A</v>
      </c>
    </row>
    <row r="190" spans="3:19" ht="13.5">
      <c r="C190" s="2">
        <v>176</v>
      </c>
      <c r="D190" s="26" t="str">
        <f>IF(D189&gt;=鶏シート!$G$18+30,"",D189+1)</f>
        <v/>
      </c>
      <c r="E190" s="41" t="e">
        <f ca="1">鶏気温!A182</f>
        <v>#N/A</v>
      </c>
      <c r="F190" s="163" t="e">
        <f ca="1">IF(鶏シート!$G$13="独自地温",鶏気温!A182,IF(鶏シート!$G$16&gt;=D190,E190*$AD$26+$AE$26,IF(鶏気温!$A$4&lt;200,IF($D190&lt;$AF$30,E190*$AD$30+$AE$30,E190*$AD$31+$AE$31),IF($D190&lt;$AF$34,E190*$AD$34+$AE$34,E190*$AD$35+$AE$35))))</f>
        <v>#N/A</v>
      </c>
      <c r="G190" s="41"/>
      <c r="H190" s="27"/>
      <c r="I190" s="3" t="e">
        <f t="shared" ca="1" si="14"/>
        <v>#N/A</v>
      </c>
      <c r="J190" s="3" t="e">
        <f t="shared" ca="1" si="19"/>
        <v>#N/A</v>
      </c>
      <c r="L190" s="4" t="e">
        <f t="shared" ca="1" si="15"/>
        <v>#N/A</v>
      </c>
      <c r="M190" s="3" t="e">
        <f t="shared" ca="1" si="20"/>
        <v>#N/A</v>
      </c>
      <c r="O190" s="2">
        <v>176</v>
      </c>
      <c r="P190" s="16" t="e">
        <f t="shared" ca="1" si="17"/>
        <v>#N/A</v>
      </c>
      <c r="Q190" s="26" t="str">
        <f t="shared" si="18"/>
        <v/>
      </c>
      <c r="R190" s="14" t="e">
        <f t="shared" ca="1" si="16"/>
        <v>#N/A</v>
      </c>
      <c r="S190" s="55" t="e">
        <f ca="1">鶏硝化モデル!K190</f>
        <v>#N/A</v>
      </c>
    </row>
    <row r="191" spans="3:19" ht="13.5">
      <c r="C191" s="2">
        <v>177</v>
      </c>
      <c r="D191" s="26" t="str">
        <f>IF(D190&gt;=鶏シート!$G$18+30,"",D190+1)</f>
        <v/>
      </c>
      <c r="E191" s="41" t="e">
        <f ca="1">鶏気温!A183</f>
        <v>#N/A</v>
      </c>
      <c r="F191" s="163" t="e">
        <f ca="1">IF(鶏シート!$G$13="独自地温",鶏気温!A183,IF(鶏シート!$G$16&gt;=D191,E191*$AD$26+$AE$26,IF(鶏気温!$A$4&lt;200,IF($D191&lt;$AF$30,E191*$AD$30+$AE$30,E191*$AD$31+$AE$31),IF($D191&lt;$AF$34,E191*$AD$34+$AE$34,E191*$AD$35+$AE$35))))</f>
        <v>#N/A</v>
      </c>
      <c r="G191" s="41"/>
      <c r="H191" s="27"/>
      <c r="I191" s="3" t="e">
        <f t="shared" ca="1" si="14"/>
        <v>#N/A</v>
      </c>
      <c r="J191" s="3" t="e">
        <f t="shared" ca="1" si="19"/>
        <v>#N/A</v>
      </c>
      <c r="L191" s="4" t="e">
        <f t="shared" ca="1" si="15"/>
        <v>#N/A</v>
      </c>
      <c r="M191" s="3" t="e">
        <f t="shared" ca="1" si="20"/>
        <v>#N/A</v>
      </c>
      <c r="O191" s="2">
        <v>177</v>
      </c>
      <c r="P191" s="16" t="e">
        <f t="shared" ca="1" si="17"/>
        <v>#N/A</v>
      </c>
      <c r="Q191" s="26" t="str">
        <f t="shared" si="18"/>
        <v/>
      </c>
      <c r="R191" s="14" t="e">
        <f t="shared" ca="1" si="16"/>
        <v>#N/A</v>
      </c>
      <c r="S191" s="55" t="e">
        <f ca="1">鶏硝化モデル!K191</f>
        <v>#N/A</v>
      </c>
    </row>
    <row r="192" spans="3:19" ht="13.5">
      <c r="C192" s="2">
        <v>178</v>
      </c>
      <c r="D192" s="26" t="str">
        <f>IF(D191&gt;=鶏シート!$G$18+30,"",D191+1)</f>
        <v/>
      </c>
      <c r="E192" s="41" t="e">
        <f ca="1">鶏気温!A184</f>
        <v>#N/A</v>
      </c>
      <c r="F192" s="163" t="e">
        <f ca="1">IF(鶏シート!$G$13="独自地温",鶏気温!A184,IF(鶏シート!$G$16&gt;=D192,E192*$AD$26+$AE$26,IF(鶏気温!$A$4&lt;200,IF($D192&lt;$AF$30,E192*$AD$30+$AE$30,E192*$AD$31+$AE$31),IF($D192&lt;$AF$34,E192*$AD$34+$AE$34,E192*$AD$35+$AE$35))))</f>
        <v>#N/A</v>
      </c>
      <c r="G192" s="41"/>
      <c r="H192" s="27"/>
      <c r="I192" s="3" t="e">
        <f t="shared" ca="1" si="14"/>
        <v>#N/A</v>
      </c>
      <c r="J192" s="3" t="e">
        <f t="shared" ca="1" si="19"/>
        <v>#N/A</v>
      </c>
      <c r="L192" s="4" t="e">
        <f t="shared" ca="1" si="15"/>
        <v>#N/A</v>
      </c>
      <c r="M192" s="3" t="e">
        <f t="shared" ca="1" si="20"/>
        <v>#N/A</v>
      </c>
      <c r="O192" s="2">
        <v>178</v>
      </c>
      <c r="P192" s="16" t="e">
        <f t="shared" ca="1" si="17"/>
        <v>#N/A</v>
      </c>
      <c r="Q192" s="26" t="str">
        <f t="shared" si="18"/>
        <v/>
      </c>
      <c r="R192" s="14" t="e">
        <f t="shared" ca="1" si="16"/>
        <v>#N/A</v>
      </c>
      <c r="S192" s="55" t="e">
        <f ca="1">鶏硝化モデル!K192</f>
        <v>#N/A</v>
      </c>
    </row>
    <row r="193" spans="3:23" ht="13.5">
      <c r="C193" s="2">
        <v>179</v>
      </c>
      <c r="D193" s="26" t="str">
        <f>IF(D192&gt;=鶏シート!$G$18+30,"",D192+1)</f>
        <v/>
      </c>
      <c r="E193" s="41" t="e">
        <f ca="1">鶏気温!A185</f>
        <v>#N/A</v>
      </c>
      <c r="F193" s="163" t="e">
        <f ca="1">IF(鶏シート!$G$13="独自地温",鶏気温!A185,IF(鶏シート!$G$16&gt;=D193,E193*$AD$26+$AE$26,IF(鶏気温!$A$4&lt;200,IF($D193&lt;$AF$30,E193*$AD$30+$AE$30,E193*$AD$31+$AE$31),IF($D193&lt;$AF$34,E193*$AD$34+$AE$34,E193*$AD$35+$AE$35))))</f>
        <v>#N/A</v>
      </c>
      <c r="G193" s="41"/>
      <c r="H193" s="27"/>
      <c r="I193" s="3" t="e">
        <f t="shared" ca="1" si="14"/>
        <v>#N/A</v>
      </c>
      <c r="J193" s="3" t="e">
        <f t="shared" ca="1" si="19"/>
        <v>#N/A</v>
      </c>
      <c r="L193" s="4" t="e">
        <f t="shared" ca="1" si="15"/>
        <v>#N/A</v>
      </c>
      <c r="M193" s="3" t="e">
        <f t="shared" ca="1" si="20"/>
        <v>#N/A</v>
      </c>
      <c r="O193" s="2">
        <v>179</v>
      </c>
      <c r="P193" s="16" t="e">
        <f t="shared" ca="1" si="17"/>
        <v>#N/A</v>
      </c>
      <c r="Q193" s="26" t="str">
        <f t="shared" si="18"/>
        <v/>
      </c>
      <c r="R193" s="14" t="e">
        <f t="shared" ca="1" si="16"/>
        <v>#N/A</v>
      </c>
      <c r="S193" s="55" t="e">
        <f ca="1">鶏硝化モデル!K193</f>
        <v>#N/A</v>
      </c>
    </row>
    <row r="194" spans="3:23" ht="13.5">
      <c r="C194" s="2">
        <v>180</v>
      </c>
      <c r="D194" s="26" t="str">
        <f>IF(D193&gt;=鶏シート!$G$18+30,"",D193+1)</f>
        <v/>
      </c>
      <c r="E194" s="41" t="e">
        <f ca="1">鶏気温!A186</f>
        <v>#N/A</v>
      </c>
      <c r="F194" s="163" t="e">
        <f ca="1">IF(鶏シート!$G$13="独自地温",鶏気温!A186,IF(鶏シート!$G$16&gt;=D194,E194*$AD$26+$AE$26,IF(鶏気温!$A$4&lt;200,IF($D194&lt;$AF$30,E194*$AD$30+$AE$30,E194*$AD$31+$AE$31),IF($D194&lt;$AF$34,E194*$AD$34+$AE$34,E194*$AD$35+$AE$35))))</f>
        <v>#N/A</v>
      </c>
      <c r="G194" s="41"/>
      <c r="H194" s="27"/>
      <c r="I194" s="3" t="e">
        <f t="shared" ca="1" si="14"/>
        <v>#N/A</v>
      </c>
      <c r="J194" s="3" t="e">
        <f t="shared" ca="1" si="19"/>
        <v>#N/A</v>
      </c>
      <c r="L194" s="4" t="e">
        <f t="shared" ca="1" si="15"/>
        <v>#N/A</v>
      </c>
      <c r="M194" s="3" t="e">
        <f t="shared" ca="1" si="20"/>
        <v>#N/A</v>
      </c>
      <c r="O194" s="2">
        <v>180</v>
      </c>
      <c r="P194" s="16" t="e">
        <f t="shared" ca="1" si="17"/>
        <v>#N/A</v>
      </c>
      <c r="Q194" s="26" t="str">
        <f t="shared" si="18"/>
        <v/>
      </c>
      <c r="R194" s="14" t="e">
        <f t="shared" ca="1" si="16"/>
        <v>#N/A</v>
      </c>
      <c r="S194" s="55" t="e">
        <f ca="1">鶏硝化モデル!K194</f>
        <v>#N/A</v>
      </c>
    </row>
    <row r="195" spans="3:23" ht="13.5">
      <c r="C195" s="2">
        <v>181</v>
      </c>
      <c r="D195" s="26" t="str">
        <f>IF(D194&gt;=鶏シート!$G$18+30,"",D194+1)</f>
        <v/>
      </c>
      <c r="E195" s="41" t="e">
        <f ca="1">鶏気温!A187</f>
        <v>#N/A</v>
      </c>
      <c r="F195" s="163" t="e">
        <f ca="1">IF(鶏シート!$G$13="独自地温",鶏気温!A187,IF(鶏シート!$G$16&gt;=D195,E195*$AD$26+$AE$26,IF(鶏気温!$A$4&lt;200,IF($D195&lt;$AF$30,E195*$AD$30+$AE$30,E195*$AD$31+$AE$31),IF($D195&lt;$AF$34,E195*$AD$34+$AE$34,E195*$AD$35+$AE$35))))</f>
        <v>#N/A</v>
      </c>
      <c r="G195" s="41"/>
      <c r="H195" s="27"/>
      <c r="I195" s="3" t="e">
        <f t="shared" ca="1" si="14"/>
        <v>#N/A</v>
      </c>
      <c r="J195" s="3" t="e">
        <f t="shared" ca="1" si="19"/>
        <v>#N/A</v>
      </c>
      <c r="L195" s="4" t="e">
        <f t="shared" ca="1" si="15"/>
        <v>#N/A</v>
      </c>
      <c r="M195" s="3" t="e">
        <f t="shared" ca="1" si="20"/>
        <v>#N/A</v>
      </c>
      <c r="O195" s="2">
        <v>181</v>
      </c>
      <c r="P195" s="16" t="e">
        <f t="shared" ca="1" si="17"/>
        <v>#N/A</v>
      </c>
      <c r="Q195" s="26" t="str">
        <f t="shared" si="18"/>
        <v/>
      </c>
      <c r="R195" s="14" t="e">
        <f t="shared" ca="1" si="16"/>
        <v>#N/A</v>
      </c>
      <c r="S195" s="55" t="e">
        <f ca="1">鶏硝化モデル!K195</f>
        <v>#N/A</v>
      </c>
    </row>
    <row r="196" spans="3:23" ht="13.5">
      <c r="C196" s="2">
        <v>182</v>
      </c>
      <c r="D196" s="26" t="str">
        <f>IF(D195&gt;=鶏シート!$G$18+30,"",D195+1)</f>
        <v/>
      </c>
      <c r="E196" s="41" t="e">
        <f ca="1">鶏気温!A188</f>
        <v>#N/A</v>
      </c>
      <c r="F196" s="163" t="e">
        <f ca="1">IF(鶏シート!$G$13="独自地温",鶏気温!A188,IF(鶏シート!$G$16&gt;=D196,E196*$AD$26+$AE$26,IF(鶏気温!$A$4&lt;200,IF($D196&lt;$AF$30,E196*$AD$30+$AE$30,E196*$AD$31+$AE$31),IF($D196&lt;$AF$34,E196*$AD$34+$AE$34,E196*$AD$35+$AE$35))))</f>
        <v>#N/A</v>
      </c>
      <c r="G196" s="41"/>
      <c r="H196" s="27"/>
      <c r="I196" s="3" t="e">
        <f t="shared" ca="1" si="14"/>
        <v>#N/A</v>
      </c>
      <c r="J196" s="3" t="e">
        <f t="shared" ca="1" si="19"/>
        <v>#N/A</v>
      </c>
      <c r="L196" s="4" t="e">
        <f t="shared" ca="1" si="15"/>
        <v>#N/A</v>
      </c>
      <c r="M196" s="3" t="e">
        <f t="shared" ca="1" si="20"/>
        <v>#N/A</v>
      </c>
      <c r="O196" s="2">
        <v>182</v>
      </c>
      <c r="P196" s="16" t="e">
        <f t="shared" ca="1" si="17"/>
        <v>#N/A</v>
      </c>
      <c r="Q196" s="26" t="str">
        <f t="shared" si="18"/>
        <v/>
      </c>
      <c r="R196" s="14" t="e">
        <f t="shared" ca="1" si="16"/>
        <v>#N/A</v>
      </c>
      <c r="S196" s="55" t="e">
        <f ca="1">鶏硝化モデル!K196</f>
        <v>#N/A</v>
      </c>
    </row>
    <row r="197" spans="3:23" ht="13.5">
      <c r="C197" s="2">
        <v>183</v>
      </c>
      <c r="D197" s="26" t="str">
        <f>IF(D196&gt;=鶏シート!$G$18+30,"",D196+1)</f>
        <v/>
      </c>
      <c r="E197" s="41" t="e">
        <f ca="1">鶏気温!A189</f>
        <v>#N/A</v>
      </c>
      <c r="F197" s="163" t="e">
        <f ca="1">IF(鶏シート!$G$13="独自地温",鶏気温!A189,IF(鶏シート!$G$16&gt;=D197,E197*$AD$26+$AE$26,IF(鶏気温!$A$4&lt;200,IF($D197&lt;$AF$30,E197*$AD$30+$AE$30,E197*$AD$31+$AE$31),IF($D197&lt;$AF$34,E197*$AD$34+$AE$34,E197*$AD$35+$AE$35))))</f>
        <v>#N/A</v>
      </c>
      <c r="G197" s="41"/>
      <c r="H197" s="27"/>
      <c r="I197" s="3" t="e">
        <f t="shared" ca="1" si="14"/>
        <v>#N/A</v>
      </c>
      <c r="J197" s="3" t="e">
        <f t="shared" ca="1" si="19"/>
        <v>#N/A</v>
      </c>
      <c r="L197" s="4" t="e">
        <f t="shared" ca="1" si="15"/>
        <v>#N/A</v>
      </c>
      <c r="M197" s="3" t="e">
        <f t="shared" ca="1" si="20"/>
        <v>#N/A</v>
      </c>
      <c r="O197" s="2">
        <v>183</v>
      </c>
      <c r="P197" s="16" t="e">
        <f t="shared" ca="1" si="17"/>
        <v>#N/A</v>
      </c>
      <c r="Q197" s="26" t="str">
        <f t="shared" si="18"/>
        <v/>
      </c>
      <c r="R197" s="14" t="e">
        <f t="shared" ca="1" si="16"/>
        <v>#N/A</v>
      </c>
      <c r="S197" s="55" t="e">
        <f ca="1">鶏硝化モデル!K197</f>
        <v>#N/A</v>
      </c>
    </row>
    <row r="198" spans="3:23" ht="13.5">
      <c r="C198" s="2">
        <v>184</v>
      </c>
      <c r="D198" s="26" t="str">
        <f>IF(D197&gt;=鶏シート!$G$18+30,"",D197+1)</f>
        <v/>
      </c>
      <c r="E198" s="41" t="e">
        <f ca="1">鶏気温!A190</f>
        <v>#N/A</v>
      </c>
      <c r="F198" s="163" t="e">
        <f ca="1">IF(鶏シート!$G$13="独自地温",鶏気温!A190,IF(鶏シート!$G$16&gt;=D198,E198*$AD$26+$AE$26,IF(鶏気温!$A$4&lt;200,IF($D198&lt;$AF$30,E198*$AD$30+$AE$30,E198*$AD$31+$AE$31),IF($D198&lt;$AF$34,E198*$AD$34+$AE$34,E198*$AD$35+$AE$35))))</f>
        <v>#N/A</v>
      </c>
      <c r="G198" s="41"/>
      <c r="H198" s="27"/>
      <c r="I198" s="3" t="e">
        <f t="shared" ca="1" si="14"/>
        <v>#N/A</v>
      </c>
      <c r="J198" s="3" t="e">
        <f t="shared" ca="1" si="19"/>
        <v>#N/A</v>
      </c>
      <c r="L198" s="4" t="e">
        <f t="shared" ca="1" si="15"/>
        <v>#N/A</v>
      </c>
      <c r="M198" s="3" t="e">
        <f t="shared" ca="1" si="20"/>
        <v>#N/A</v>
      </c>
      <c r="O198" s="2">
        <v>184</v>
      </c>
      <c r="P198" s="16" t="e">
        <f t="shared" ca="1" si="17"/>
        <v>#N/A</v>
      </c>
      <c r="Q198" s="26" t="str">
        <f t="shared" si="18"/>
        <v/>
      </c>
      <c r="R198" s="14" t="e">
        <f t="shared" ca="1" si="16"/>
        <v>#N/A</v>
      </c>
      <c r="S198" s="55" t="e">
        <f ca="1">鶏硝化モデル!K198</f>
        <v>#N/A</v>
      </c>
    </row>
    <row r="199" spans="3:23" ht="13.5">
      <c r="C199" s="2">
        <v>185</v>
      </c>
      <c r="D199" s="26" t="str">
        <f>IF(D198&gt;=鶏シート!$G$18+30,"",D198+1)</f>
        <v/>
      </c>
      <c r="E199" s="41" t="e">
        <f ca="1">鶏気温!A191</f>
        <v>#N/A</v>
      </c>
      <c r="F199" s="163" t="e">
        <f ca="1">IF(鶏シート!$G$13="独自地温",鶏気温!A191,IF(鶏シート!$G$16&gt;=D199,E199*$AD$26+$AE$26,IF(鶏気温!$A$4&lt;200,IF($D199&lt;$AF$30,E199*$AD$30+$AE$30,E199*$AD$31+$AE$31),IF($D199&lt;$AF$34,E199*$AD$34+$AE$34,E199*$AD$35+$AE$35))))</f>
        <v>#N/A</v>
      </c>
      <c r="G199" s="41"/>
      <c r="H199" s="27"/>
      <c r="I199" s="3" t="e">
        <f t="shared" ca="1" si="14"/>
        <v>#N/A</v>
      </c>
      <c r="J199" s="3" t="e">
        <f t="shared" ca="1" si="19"/>
        <v>#N/A</v>
      </c>
      <c r="L199" s="4" t="e">
        <f t="shared" ca="1" si="15"/>
        <v>#N/A</v>
      </c>
      <c r="M199" s="3" t="e">
        <f t="shared" ca="1" si="20"/>
        <v>#N/A</v>
      </c>
      <c r="O199" s="2">
        <v>185</v>
      </c>
      <c r="P199" s="16" t="e">
        <f t="shared" ca="1" si="17"/>
        <v>#N/A</v>
      </c>
      <c r="Q199" s="26" t="str">
        <f t="shared" si="18"/>
        <v/>
      </c>
      <c r="R199" s="14" t="e">
        <f t="shared" ca="1" si="16"/>
        <v>#N/A</v>
      </c>
      <c r="S199" s="55" t="e">
        <f ca="1">鶏硝化モデル!K199</f>
        <v>#N/A</v>
      </c>
    </row>
    <row r="200" spans="3:23" ht="13.5">
      <c r="C200" s="2">
        <v>186</v>
      </c>
      <c r="D200" s="26" t="str">
        <f>IF(D199&gt;=鶏シート!$G$18+30,"",D199+1)</f>
        <v/>
      </c>
      <c r="E200" s="41" t="e">
        <f ca="1">鶏気温!A192</f>
        <v>#N/A</v>
      </c>
      <c r="F200" s="163" t="e">
        <f ca="1">IF(鶏シート!$G$13="独自地温",鶏気温!A192,IF(鶏シート!$G$16&gt;=D200,E200*$AD$26+$AE$26,IF(鶏気温!$A$4&lt;200,IF($D200&lt;$AF$30,E200*$AD$30+$AE$30,E200*$AD$31+$AE$31),IF($D200&lt;$AF$34,E200*$AD$34+$AE$34,E200*$AD$35+$AE$35))))</f>
        <v>#N/A</v>
      </c>
      <c r="G200" s="41"/>
      <c r="H200" s="27"/>
      <c r="I200" s="3" t="e">
        <f t="shared" ca="1" si="14"/>
        <v>#N/A</v>
      </c>
      <c r="J200" s="3" t="e">
        <f t="shared" ca="1" si="19"/>
        <v>#N/A</v>
      </c>
      <c r="L200" s="4" t="e">
        <f t="shared" ca="1" si="15"/>
        <v>#N/A</v>
      </c>
      <c r="M200" s="3" t="e">
        <f t="shared" ca="1" si="20"/>
        <v>#N/A</v>
      </c>
      <c r="O200" s="2">
        <v>186</v>
      </c>
      <c r="P200" s="16" t="e">
        <f t="shared" ca="1" si="17"/>
        <v>#N/A</v>
      </c>
      <c r="Q200" s="26" t="str">
        <f t="shared" si="18"/>
        <v/>
      </c>
      <c r="R200" s="14" t="e">
        <f t="shared" ca="1" si="16"/>
        <v>#N/A</v>
      </c>
      <c r="S200" s="55" t="e">
        <f ca="1">鶏硝化モデル!K200</f>
        <v>#N/A</v>
      </c>
    </row>
    <row r="201" spans="3:23" ht="13.5">
      <c r="C201" s="2">
        <v>187</v>
      </c>
      <c r="D201" s="26" t="str">
        <f>IF(D200&gt;=鶏シート!$G$18+30,"",D200+1)</f>
        <v/>
      </c>
      <c r="E201" s="41" t="e">
        <f ca="1">鶏気温!A193</f>
        <v>#N/A</v>
      </c>
      <c r="F201" s="163" t="e">
        <f ca="1">IF(鶏シート!$G$13="独自地温",鶏気温!A193,IF(鶏シート!$G$16&gt;=D201,E201*$AD$26+$AE$26,IF(鶏気温!$A$4&lt;200,IF($D201&lt;$AF$30,E201*$AD$30+$AE$30,E201*$AD$31+$AE$31),IF($D201&lt;$AF$34,E201*$AD$34+$AE$34,E201*$AD$35+$AE$35))))</f>
        <v>#N/A</v>
      </c>
      <c r="G201" s="41"/>
      <c r="H201" s="27"/>
      <c r="I201" s="3" t="e">
        <f t="shared" ca="1" si="14"/>
        <v>#N/A</v>
      </c>
      <c r="J201" s="3" t="e">
        <f t="shared" ca="1" si="19"/>
        <v>#N/A</v>
      </c>
      <c r="L201" s="4" t="e">
        <f t="shared" ca="1" si="15"/>
        <v>#N/A</v>
      </c>
      <c r="M201" s="3" t="e">
        <f t="shared" ca="1" si="20"/>
        <v>#N/A</v>
      </c>
      <c r="O201" s="2">
        <v>187</v>
      </c>
      <c r="P201" s="16" t="e">
        <f t="shared" ca="1" si="17"/>
        <v>#N/A</v>
      </c>
      <c r="Q201" s="26" t="str">
        <f t="shared" si="18"/>
        <v/>
      </c>
      <c r="R201" s="14" t="e">
        <f t="shared" ca="1" si="16"/>
        <v>#N/A</v>
      </c>
      <c r="S201" s="55" t="e">
        <f ca="1">鶏硝化モデル!K201</f>
        <v>#N/A</v>
      </c>
    </row>
    <row r="202" spans="3:23" ht="13.5">
      <c r="C202" s="2">
        <v>188</v>
      </c>
      <c r="D202" s="26" t="str">
        <f>IF(D201&gt;=鶏シート!$G$18+30,"",D201+1)</f>
        <v/>
      </c>
      <c r="E202" s="41" t="e">
        <f ca="1">鶏気温!A194</f>
        <v>#N/A</v>
      </c>
      <c r="F202" s="163" t="e">
        <f ca="1">IF(鶏シート!$G$13="独自地温",鶏気温!A194,IF(鶏シート!$G$16&gt;=D202,E202*$AD$26+$AE$26,IF(鶏気温!$A$4&lt;200,IF($D202&lt;$AF$30,E202*$AD$30+$AE$30,E202*$AD$31+$AE$31),IF($D202&lt;$AF$34,E202*$AD$34+$AE$34,E202*$AD$35+$AE$35))))</f>
        <v>#N/A</v>
      </c>
      <c r="G202" s="41"/>
      <c r="H202" s="27"/>
      <c r="I202" s="3" t="e">
        <f t="shared" ca="1" si="14"/>
        <v>#N/A</v>
      </c>
      <c r="J202" s="3" t="e">
        <f t="shared" ca="1" si="19"/>
        <v>#N/A</v>
      </c>
      <c r="L202" s="4" t="e">
        <f t="shared" ca="1" si="15"/>
        <v>#N/A</v>
      </c>
      <c r="M202" s="3" t="e">
        <f t="shared" ca="1" si="20"/>
        <v>#N/A</v>
      </c>
      <c r="O202" s="2">
        <v>188</v>
      </c>
      <c r="P202" s="16" t="e">
        <f t="shared" ca="1" si="17"/>
        <v>#N/A</v>
      </c>
      <c r="Q202" s="26" t="str">
        <f t="shared" si="18"/>
        <v/>
      </c>
      <c r="R202" s="14" t="e">
        <f t="shared" ca="1" si="16"/>
        <v>#N/A</v>
      </c>
      <c r="S202" s="55" t="e">
        <f ca="1">鶏硝化モデル!K202</f>
        <v>#N/A</v>
      </c>
    </row>
    <row r="203" spans="3:23" ht="13.5">
      <c r="C203" s="2">
        <v>189</v>
      </c>
      <c r="D203" s="26" t="str">
        <f>IF(D202&gt;=鶏シート!$G$18+30,"",D202+1)</f>
        <v/>
      </c>
      <c r="E203" s="41" t="e">
        <f ca="1">鶏気温!A195</f>
        <v>#N/A</v>
      </c>
      <c r="F203" s="163" t="e">
        <f ca="1">IF(鶏シート!$G$13="独自地温",鶏気温!A195,IF(鶏シート!$G$16&gt;=D203,E203*$AD$26+$AE$26,IF(鶏気温!$A$4&lt;200,IF($D203&lt;$AF$30,E203*$AD$30+$AE$30,E203*$AD$31+$AE$31),IF($D203&lt;$AF$34,E203*$AD$34+$AE$34,E203*$AD$35+$AE$35))))</f>
        <v>#N/A</v>
      </c>
      <c r="G203" s="41"/>
      <c r="H203" s="27"/>
      <c r="I203" s="3" t="e">
        <f t="shared" ca="1" si="14"/>
        <v>#N/A</v>
      </c>
      <c r="J203" s="3" t="e">
        <f t="shared" ca="1" si="19"/>
        <v>#N/A</v>
      </c>
      <c r="L203" s="4" t="e">
        <f t="shared" ca="1" si="15"/>
        <v>#N/A</v>
      </c>
      <c r="M203" s="3" t="e">
        <f t="shared" ca="1" si="20"/>
        <v>#N/A</v>
      </c>
      <c r="O203" s="2">
        <v>189</v>
      </c>
      <c r="P203" s="16" t="e">
        <f t="shared" ca="1" si="17"/>
        <v>#N/A</v>
      </c>
      <c r="Q203" s="26" t="str">
        <f t="shared" si="18"/>
        <v/>
      </c>
      <c r="R203" s="14" t="e">
        <f t="shared" ca="1" si="16"/>
        <v>#N/A</v>
      </c>
      <c r="S203" s="55" t="e">
        <f ca="1">鶏硝化モデル!K203</f>
        <v>#N/A</v>
      </c>
    </row>
    <row r="204" spans="3:23" ht="13.5">
      <c r="C204" s="2">
        <v>190</v>
      </c>
      <c r="D204" s="26" t="str">
        <f>IF(D203&gt;=鶏シート!$G$18+30,"",D203+1)</f>
        <v/>
      </c>
      <c r="E204" s="41" t="e">
        <f ca="1">鶏気温!A196</f>
        <v>#N/A</v>
      </c>
      <c r="F204" s="163" t="e">
        <f ca="1">IF(鶏シート!$G$13="独自地温",鶏気温!A196,IF(鶏シート!$G$16&gt;=D204,E204*$AD$26+$AE$26,IF(鶏気温!$A$4&lt;200,IF($D204&lt;$AF$30,E204*$AD$30+$AE$30,E204*$AD$31+$AE$31),IF($D204&lt;$AF$34,E204*$AD$34+$AE$34,E204*$AD$35+$AE$35))))</f>
        <v>#N/A</v>
      </c>
      <c r="G204" s="41"/>
      <c r="H204" s="27"/>
      <c r="I204" s="3" t="e">
        <f t="shared" ca="1" si="14"/>
        <v>#N/A</v>
      </c>
      <c r="J204" s="3" t="e">
        <f t="shared" ca="1" si="19"/>
        <v>#N/A</v>
      </c>
      <c r="L204" s="4" t="e">
        <f t="shared" ca="1" si="15"/>
        <v>#N/A</v>
      </c>
      <c r="M204" s="3" t="e">
        <f t="shared" ca="1" si="20"/>
        <v>#N/A</v>
      </c>
      <c r="O204" s="2">
        <v>190</v>
      </c>
      <c r="P204" s="16" t="e">
        <f t="shared" ca="1" si="17"/>
        <v>#N/A</v>
      </c>
      <c r="Q204" s="26" t="str">
        <f t="shared" si="18"/>
        <v/>
      </c>
      <c r="R204" s="14" t="e">
        <f t="shared" ca="1" si="16"/>
        <v>#N/A</v>
      </c>
      <c r="S204" s="55" t="e">
        <f ca="1">鶏硝化モデル!K204</f>
        <v>#N/A</v>
      </c>
    </row>
    <row r="205" spans="3:23" ht="13.5">
      <c r="C205" s="2">
        <v>191</v>
      </c>
      <c r="D205" s="26" t="str">
        <f>IF(D204&gt;=鶏シート!$G$18+30,"",D204+1)</f>
        <v/>
      </c>
      <c r="E205" s="41" t="e">
        <f ca="1">鶏気温!A197</f>
        <v>#N/A</v>
      </c>
      <c r="F205" s="163" t="e">
        <f ca="1">IF(鶏シート!$G$13="独自地温",鶏気温!A197,IF(鶏シート!$G$16&gt;=D205,E205*$AD$26+$AE$26,IF(鶏気温!$A$4&lt;200,IF($D205&lt;$AF$30,E205*$AD$30+$AE$30,E205*$AD$31+$AE$31),IF($D205&lt;$AF$34,E205*$AD$34+$AE$34,E205*$AD$35+$AE$35))))</f>
        <v>#N/A</v>
      </c>
      <c r="G205" s="41"/>
      <c r="H205" s="27"/>
      <c r="I205" s="3" t="e">
        <f t="shared" ca="1" si="14"/>
        <v>#N/A</v>
      </c>
      <c r="J205" s="3" t="e">
        <f t="shared" ca="1" si="19"/>
        <v>#N/A</v>
      </c>
      <c r="L205" s="4" t="e">
        <f t="shared" ca="1" si="15"/>
        <v>#N/A</v>
      </c>
      <c r="M205" s="3" t="e">
        <f t="shared" ca="1" si="20"/>
        <v>#N/A</v>
      </c>
      <c r="O205" s="2">
        <v>191</v>
      </c>
      <c r="P205" s="16" t="e">
        <f t="shared" ca="1" si="17"/>
        <v>#N/A</v>
      </c>
      <c r="Q205" s="26" t="str">
        <f t="shared" si="18"/>
        <v/>
      </c>
      <c r="R205" s="14" t="e">
        <f t="shared" ca="1" si="16"/>
        <v>#N/A</v>
      </c>
      <c r="S205" s="55" t="e">
        <f ca="1">鶏硝化モデル!K205</f>
        <v>#N/A</v>
      </c>
    </row>
    <row r="206" spans="3:23" ht="13.5">
      <c r="C206" s="2">
        <v>192</v>
      </c>
      <c r="D206" s="26" t="str">
        <f>IF(D205&gt;=鶏シート!$G$18+30,"",D205+1)</f>
        <v/>
      </c>
      <c r="E206" s="41" t="e">
        <f ca="1">鶏気温!A198</f>
        <v>#N/A</v>
      </c>
      <c r="F206" s="163" t="e">
        <f ca="1">IF(鶏シート!$G$13="独自地温",鶏気温!A198,IF(鶏シート!$G$16&gt;=D206,E206*$AD$26+$AE$26,IF(鶏気温!$A$4&lt;200,IF($D206&lt;$AF$30,E206*$AD$30+$AE$30,E206*$AD$31+$AE$31),IF($D206&lt;$AF$34,E206*$AD$34+$AE$34,E206*$AD$35+$AE$35))))</f>
        <v>#N/A</v>
      </c>
      <c r="G206" s="41"/>
      <c r="H206" s="27"/>
      <c r="I206" s="3" t="e">
        <f t="shared" ref="I206:I269" ca="1" si="21">EXP($B$3*(E206-25)/(1.987*(273+E206)*298))</f>
        <v>#N/A</v>
      </c>
      <c r="J206" s="3" t="e">
        <f t="shared" ca="1" si="19"/>
        <v>#N/A</v>
      </c>
      <c r="L206" s="4" t="e">
        <f t="shared" ref="L206:L269" ca="1" si="22">EXP($B$4*(E206-25)/(1.987*(273+E206)*298))</f>
        <v>#N/A</v>
      </c>
      <c r="M206" s="3" t="e">
        <f t="shared" ca="1" si="20"/>
        <v>#N/A</v>
      </c>
      <c r="O206" s="2">
        <v>192</v>
      </c>
      <c r="P206" s="16" t="e">
        <f t="shared" ca="1" si="17"/>
        <v>#N/A</v>
      </c>
      <c r="Q206" s="26" t="str">
        <f t="shared" si="18"/>
        <v/>
      </c>
      <c r="R206" s="14" t="e">
        <f t="shared" ref="R206:R269" ca="1" si="23">$H$5/1000*$P206</f>
        <v>#N/A</v>
      </c>
      <c r="S206" s="55" t="e">
        <f ca="1">鶏硝化モデル!K206</f>
        <v>#N/A</v>
      </c>
      <c r="W206" s="16"/>
    </row>
    <row r="207" spans="3:23" ht="13.5">
      <c r="C207" s="2">
        <v>193</v>
      </c>
      <c r="D207" s="26" t="str">
        <f>IF(D206&gt;=鶏シート!$G$18+30,"",D206+1)</f>
        <v/>
      </c>
      <c r="E207" s="41" t="e">
        <f ca="1">鶏気温!A199</f>
        <v>#N/A</v>
      </c>
      <c r="F207" s="163" t="e">
        <f ca="1">IF(鶏シート!$G$13="独自地温",鶏気温!A199,IF(鶏シート!$G$16&gt;=D207,E207*$AD$26+$AE$26,IF(鶏気温!$A$4&lt;200,IF($D207&lt;$AF$30,E207*$AD$30+$AE$30,E207*$AD$31+$AE$31),IF($D207&lt;$AF$34,E207*$AD$34+$AE$34,E207*$AD$35+$AE$35))))</f>
        <v>#N/A</v>
      </c>
      <c r="G207" s="41"/>
      <c r="H207" s="27"/>
      <c r="I207" s="3" t="e">
        <f t="shared" ca="1" si="21"/>
        <v>#N/A</v>
      </c>
      <c r="J207" s="3" t="e">
        <f t="shared" ca="1" si="19"/>
        <v>#N/A</v>
      </c>
      <c r="L207" s="4" t="e">
        <f t="shared" ca="1" si="22"/>
        <v>#N/A</v>
      </c>
      <c r="M207" s="3" t="e">
        <f t="shared" ca="1" si="20"/>
        <v>#N/A</v>
      </c>
      <c r="O207" s="2">
        <v>193</v>
      </c>
      <c r="P207" s="16" t="e">
        <f t="shared" ref="P207:P270" ca="1" si="24">$B$5*(1-EXP(-$B$7*J207))+$B$6*(1-EXP(-$B$8*M207))+$P$6</f>
        <v>#N/A</v>
      </c>
      <c r="Q207" s="26" t="str">
        <f t="shared" ref="Q207:Q270" si="25">D207</f>
        <v/>
      </c>
      <c r="R207" s="14" t="e">
        <f t="shared" ca="1" si="23"/>
        <v>#N/A</v>
      </c>
      <c r="S207" s="55" t="e">
        <f ca="1">鶏硝化モデル!K207</f>
        <v>#N/A</v>
      </c>
    </row>
    <row r="208" spans="3:23" ht="13.5">
      <c r="C208" s="2">
        <v>194</v>
      </c>
      <c r="D208" s="26" t="str">
        <f>IF(D207&gt;=鶏シート!$G$18+30,"",D207+1)</f>
        <v/>
      </c>
      <c r="E208" s="41" t="e">
        <f ca="1">鶏気温!A200</f>
        <v>#N/A</v>
      </c>
      <c r="F208" s="163" t="e">
        <f ca="1">IF(鶏シート!$G$13="独自地温",鶏気温!A200,IF(鶏シート!$G$16&gt;=D208,E208*$AD$26+$AE$26,IF(鶏気温!$A$4&lt;200,IF($D208&lt;$AF$30,E208*$AD$30+$AE$30,E208*$AD$31+$AE$31),IF($D208&lt;$AF$34,E208*$AD$34+$AE$34,E208*$AD$35+$AE$35))))</f>
        <v>#N/A</v>
      </c>
      <c r="G208" s="41"/>
      <c r="H208" s="27"/>
      <c r="I208" s="3" t="e">
        <f t="shared" ca="1" si="21"/>
        <v>#N/A</v>
      </c>
      <c r="J208" s="3" t="e">
        <f t="shared" ref="J208:J271" ca="1" si="26">J207+I207</f>
        <v>#N/A</v>
      </c>
      <c r="L208" s="4" t="e">
        <f t="shared" ca="1" si="22"/>
        <v>#N/A</v>
      </c>
      <c r="M208" s="3" t="e">
        <f t="shared" ref="M208:M271" ca="1" si="27">M207+L207</f>
        <v>#N/A</v>
      </c>
      <c r="O208" s="2">
        <v>194</v>
      </c>
      <c r="P208" s="16" t="e">
        <f t="shared" ca="1" si="24"/>
        <v>#N/A</v>
      </c>
      <c r="Q208" s="26" t="str">
        <f t="shared" si="25"/>
        <v/>
      </c>
      <c r="R208" s="14" t="e">
        <f t="shared" ca="1" si="23"/>
        <v>#N/A</v>
      </c>
      <c r="S208" s="55" t="e">
        <f ca="1">鶏硝化モデル!K208</f>
        <v>#N/A</v>
      </c>
    </row>
    <row r="209" spans="3:19" ht="13.5">
      <c r="C209" s="2">
        <v>195</v>
      </c>
      <c r="D209" s="26" t="str">
        <f>IF(D208&gt;=鶏シート!$G$18+30,"",D208+1)</f>
        <v/>
      </c>
      <c r="E209" s="41" t="e">
        <f ca="1">鶏気温!A201</f>
        <v>#N/A</v>
      </c>
      <c r="F209" s="163" t="e">
        <f ca="1">IF(鶏シート!$G$13="独自地温",鶏気温!A201,IF(鶏シート!$G$16&gt;=D209,E209*$AD$26+$AE$26,IF(鶏気温!$A$4&lt;200,IF($D209&lt;$AF$30,E209*$AD$30+$AE$30,E209*$AD$31+$AE$31),IF($D209&lt;$AF$34,E209*$AD$34+$AE$34,E209*$AD$35+$AE$35))))</f>
        <v>#N/A</v>
      </c>
      <c r="G209" s="41"/>
      <c r="H209" s="27"/>
      <c r="I209" s="3" t="e">
        <f t="shared" ca="1" si="21"/>
        <v>#N/A</v>
      </c>
      <c r="J209" s="3" t="e">
        <f t="shared" ca="1" si="26"/>
        <v>#N/A</v>
      </c>
      <c r="L209" s="4" t="e">
        <f t="shared" ca="1" si="22"/>
        <v>#N/A</v>
      </c>
      <c r="M209" s="3" t="e">
        <f t="shared" ca="1" si="27"/>
        <v>#N/A</v>
      </c>
      <c r="O209" s="2">
        <v>195</v>
      </c>
      <c r="P209" s="16" t="e">
        <f t="shared" ca="1" si="24"/>
        <v>#N/A</v>
      </c>
      <c r="Q209" s="26" t="str">
        <f t="shared" si="25"/>
        <v/>
      </c>
      <c r="R209" s="14" t="e">
        <f t="shared" ca="1" si="23"/>
        <v>#N/A</v>
      </c>
      <c r="S209" s="55" t="e">
        <f ca="1">鶏硝化モデル!K209</f>
        <v>#N/A</v>
      </c>
    </row>
    <row r="210" spans="3:19" ht="13.5">
      <c r="C210" s="2">
        <v>196</v>
      </c>
      <c r="D210" s="26" t="str">
        <f>IF(D209&gt;=鶏シート!$G$18+30,"",D209+1)</f>
        <v/>
      </c>
      <c r="E210" s="41" t="e">
        <f ca="1">鶏気温!A202</f>
        <v>#N/A</v>
      </c>
      <c r="F210" s="163" t="e">
        <f ca="1">IF(鶏シート!$G$13="独自地温",鶏気温!A202,IF(鶏シート!$G$16&gt;=D210,E210*$AD$26+$AE$26,IF(鶏気温!$A$4&lt;200,IF($D210&lt;$AF$30,E210*$AD$30+$AE$30,E210*$AD$31+$AE$31),IF($D210&lt;$AF$34,E210*$AD$34+$AE$34,E210*$AD$35+$AE$35))))</f>
        <v>#N/A</v>
      </c>
      <c r="G210" s="41"/>
      <c r="H210" s="27"/>
      <c r="I210" s="3" t="e">
        <f t="shared" ca="1" si="21"/>
        <v>#N/A</v>
      </c>
      <c r="J210" s="3" t="e">
        <f t="shared" ca="1" si="26"/>
        <v>#N/A</v>
      </c>
      <c r="L210" s="4" t="e">
        <f t="shared" ca="1" si="22"/>
        <v>#N/A</v>
      </c>
      <c r="M210" s="3" t="e">
        <f t="shared" ca="1" si="27"/>
        <v>#N/A</v>
      </c>
      <c r="O210" s="2">
        <v>196</v>
      </c>
      <c r="P210" s="16" t="e">
        <f t="shared" ca="1" si="24"/>
        <v>#N/A</v>
      </c>
      <c r="Q210" s="26" t="str">
        <f t="shared" si="25"/>
        <v/>
      </c>
      <c r="R210" s="14" t="e">
        <f t="shared" ca="1" si="23"/>
        <v>#N/A</v>
      </c>
      <c r="S210" s="55" t="e">
        <f ca="1">鶏硝化モデル!K210</f>
        <v>#N/A</v>
      </c>
    </row>
    <row r="211" spans="3:19" ht="13.5">
      <c r="C211" s="2">
        <v>197</v>
      </c>
      <c r="D211" s="26" t="str">
        <f>IF(D210&gt;=鶏シート!$G$18+30,"",D210+1)</f>
        <v/>
      </c>
      <c r="E211" s="41" t="e">
        <f ca="1">鶏気温!A203</f>
        <v>#N/A</v>
      </c>
      <c r="F211" s="163" t="e">
        <f ca="1">IF(鶏シート!$G$13="独自地温",鶏気温!A203,IF(鶏シート!$G$16&gt;=D211,E211*$AD$26+$AE$26,IF(鶏気温!$A$4&lt;200,IF($D211&lt;$AF$30,E211*$AD$30+$AE$30,E211*$AD$31+$AE$31),IF($D211&lt;$AF$34,E211*$AD$34+$AE$34,E211*$AD$35+$AE$35))))</f>
        <v>#N/A</v>
      </c>
      <c r="G211" s="41"/>
      <c r="H211" s="27"/>
      <c r="I211" s="3" t="e">
        <f t="shared" ca="1" si="21"/>
        <v>#N/A</v>
      </c>
      <c r="J211" s="3" t="e">
        <f t="shared" ca="1" si="26"/>
        <v>#N/A</v>
      </c>
      <c r="L211" s="4" t="e">
        <f t="shared" ca="1" si="22"/>
        <v>#N/A</v>
      </c>
      <c r="M211" s="3" t="e">
        <f t="shared" ca="1" si="27"/>
        <v>#N/A</v>
      </c>
      <c r="O211" s="2">
        <v>197</v>
      </c>
      <c r="P211" s="16" t="e">
        <f t="shared" ca="1" si="24"/>
        <v>#N/A</v>
      </c>
      <c r="Q211" s="26" t="str">
        <f t="shared" si="25"/>
        <v/>
      </c>
      <c r="R211" s="14" t="e">
        <f t="shared" ca="1" si="23"/>
        <v>#N/A</v>
      </c>
      <c r="S211" s="55" t="e">
        <f ca="1">鶏硝化モデル!K211</f>
        <v>#N/A</v>
      </c>
    </row>
    <row r="212" spans="3:19" ht="13.5">
      <c r="C212" s="2">
        <v>198</v>
      </c>
      <c r="D212" s="26" t="str">
        <f>IF(D211&gt;=鶏シート!$G$18+30,"",D211+1)</f>
        <v/>
      </c>
      <c r="E212" s="41" t="e">
        <f ca="1">鶏気温!A204</f>
        <v>#N/A</v>
      </c>
      <c r="F212" s="163" t="e">
        <f ca="1">IF(鶏シート!$G$13="独自地温",鶏気温!A204,IF(鶏シート!$G$16&gt;=D212,E212*$AD$26+$AE$26,IF(鶏気温!$A$4&lt;200,IF($D212&lt;$AF$30,E212*$AD$30+$AE$30,E212*$AD$31+$AE$31),IF($D212&lt;$AF$34,E212*$AD$34+$AE$34,E212*$AD$35+$AE$35))))</f>
        <v>#N/A</v>
      </c>
      <c r="G212" s="41"/>
      <c r="H212" s="27"/>
      <c r="I212" s="3" t="e">
        <f t="shared" ca="1" si="21"/>
        <v>#N/A</v>
      </c>
      <c r="J212" s="3" t="e">
        <f t="shared" ca="1" si="26"/>
        <v>#N/A</v>
      </c>
      <c r="L212" s="4" t="e">
        <f t="shared" ca="1" si="22"/>
        <v>#N/A</v>
      </c>
      <c r="M212" s="3" t="e">
        <f t="shared" ca="1" si="27"/>
        <v>#N/A</v>
      </c>
      <c r="O212" s="2">
        <v>198</v>
      </c>
      <c r="P212" s="16" t="e">
        <f t="shared" ca="1" si="24"/>
        <v>#N/A</v>
      </c>
      <c r="Q212" s="26" t="str">
        <f t="shared" si="25"/>
        <v/>
      </c>
      <c r="R212" s="14" t="e">
        <f t="shared" ca="1" si="23"/>
        <v>#N/A</v>
      </c>
      <c r="S212" s="55" t="e">
        <f ca="1">鶏硝化モデル!K212</f>
        <v>#N/A</v>
      </c>
    </row>
    <row r="213" spans="3:19" ht="13.5">
      <c r="C213" s="2">
        <v>199</v>
      </c>
      <c r="D213" s="26" t="str">
        <f>IF(D212&gt;=鶏シート!$G$18+30,"",D212+1)</f>
        <v/>
      </c>
      <c r="E213" s="41" t="e">
        <f ca="1">鶏気温!A205</f>
        <v>#N/A</v>
      </c>
      <c r="F213" s="163" t="e">
        <f ca="1">IF(鶏シート!$G$13="独自地温",鶏気温!A205,IF(鶏シート!$G$16&gt;=D213,E213*$AD$26+$AE$26,IF(鶏気温!$A$4&lt;200,IF($D213&lt;$AF$30,E213*$AD$30+$AE$30,E213*$AD$31+$AE$31),IF($D213&lt;$AF$34,E213*$AD$34+$AE$34,E213*$AD$35+$AE$35))))</f>
        <v>#N/A</v>
      </c>
      <c r="G213" s="41"/>
      <c r="H213" s="27"/>
      <c r="I213" s="3" t="e">
        <f t="shared" ca="1" si="21"/>
        <v>#N/A</v>
      </c>
      <c r="J213" s="3" t="e">
        <f t="shared" ca="1" si="26"/>
        <v>#N/A</v>
      </c>
      <c r="L213" s="4" t="e">
        <f t="shared" ca="1" si="22"/>
        <v>#N/A</v>
      </c>
      <c r="M213" s="3" t="e">
        <f t="shared" ca="1" si="27"/>
        <v>#N/A</v>
      </c>
      <c r="O213" s="2">
        <v>199</v>
      </c>
      <c r="P213" s="16" t="e">
        <f t="shared" ca="1" si="24"/>
        <v>#N/A</v>
      </c>
      <c r="Q213" s="26" t="str">
        <f t="shared" si="25"/>
        <v/>
      </c>
      <c r="R213" s="14" t="e">
        <f t="shared" ca="1" si="23"/>
        <v>#N/A</v>
      </c>
      <c r="S213" s="55" t="e">
        <f ca="1">鶏硝化モデル!K213</f>
        <v>#N/A</v>
      </c>
    </row>
    <row r="214" spans="3:19" ht="13.5">
      <c r="C214" s="2">
        <v>200</v>
      </c>
      <c r="D214" s="26" t="str">
        <f>IF(D213&gt;=鶏シート!$G$18+30,"",D213+1)</f>
        <v/>
      </c>
      <c r="E214" s="41" t="e">
        <f ca="1">鶏気温!A206</f>
        <v>#N/A</v>
      </c>
      <c r="F214" s="163" t="e">
        <f ca="1">IF(鶏シート!$G$13="独自地温",鶏気温!A206,IF(鶏シート!$G$16&gt;=D214,E214*$AD$26+$AE$26,IF(鶏気温!$A$4&lt;200,IF($D214&lt;$AF$30,E214*$AD$30+$AE$30,E214*$AD$31+$AE$31),IF($D214&lt;$AF$34,E214*$AD$34+$AE$34,E214*$AD$35+$AE$35))))</f>
        <v>#N/A</v>
      </c>
      <c r="G214" s="41"/>
      <c r="H214" s="27"/>
      <c r="I214" s="3" t="e">
        <f t="shared" ca="1" si="21"/>
        <v>#N/A</v>
      </c>
      <c r="J214" s="3" t="e">
        <f t="shared" ca="1" si="26"/>
        <v>#N/A</v>
      </c>
      <c r="L214" s="4" t="e">
        <f t="shared" ca="1" si="22"/>
        <v>#N/A</v>
      </c>
      <c r="M214" s="3" t="e">
        <f t="shared" ca="1" si="27"/>
        <v>#N/A</v>
      </c>
      <c r="O214" s="2">
        <v>200</v>
      </c>
      <c r="P214" s="16" t="e">
        <f t="shared" ca="1" si="24"/>
        <v>#N/A</v>
      </c>
      <c r="Q214" s="26" t="str">
        <f t="shared" si="25"/>
        <v/>
      </c>
      <c r="R214" s="14" t="e">
        <f t="shared" ca="1" si="23"/>
        <v>#N/A</v>
      </c>
      <c r="S214" s="55" t="e">
        <f ca="1">鶏硝化モデル!K214</f>
        <v>#N/A</v>
      </c>
    </row>
    <row r="215" spans="3:19" ht="13.5">
      <c r="C215" s="2">
        <v>201</v>
      </c>
      <c r="D215" s="26" t="str">
        <f>IF(D214&gt;=鶏シート!$G$18+30,"",D214+1)</f>
        <v/>
      </c>
      <c r="E215" s="41" t="e">
        <f ca="1">鶏気温!A207</f>
        <v>#N/A</v>
      </c>
      <c r="F215" s="163" t="e">
        <f ca="1">IF(鶏シート!$G$13="独自地温",鶏気温!A207,IF(鶏シート!$G$16&gt;=D215,E215*$AD$26+$AE$26,IF(鶏気温!$A$4&lt;200,IF($D215&lt;$AF$30,E215*$AD$30+$AE$30,E215*$AD$31+$AE$31),IF($D215&lt;$AF$34,E215*$AD$34+$AE$34,E215*$AD$35+$AE$35))))</f>
        <v>#N/A</v>
      </c>
      <c r="G215" s="41"/>
      <c r="H215" s="27"/>
      <c r="I215" s="3" t="e">
        <f t="shared" ca="1" si="21"/>
        <v>#N/A</v>
      </c>
      <c r="J215" s="3" t="e">
        <f t="shared" ca="1" si="26"/>
        <v>#N/A</v>
      </c>
      <c r="L215" s="4" t="e">
        <f t="shared" ca="1" si="22"/>
        <v>#N/A</v>
      </c>
      <c r="M215" s="3" t="e">
        <f t="shared" ca="1" si="27"/>
        <v>#N/A</v>
      </c>
      <c r="O215" s="2">
        <v>201</v>
      </c>
      <c r="P215" s="16" t="e">
        <f t="shared" ca="1" si="24"/>
        <v>#N/A</v>
      </c>
      <c r="Q215" s="26" t="str">
        <f t="shared" si="25"/>
        <v/>
      </c>
      <c r="R215" s="14" t="e">
        <f t="shared" ca="1" si="23"/>
        <v>#N/A</v>
      </c>
      <c r="S215" s="55" t="e">
        <f ca="1">鶏硝化モデル!K215</f>
        <v>#N/A</v>
      </c>
    </row>
    <row r="216" spans="3:19" ht="13.5">
      <c r="C216" s="2">
        <v>202</v>
      </c>
      <c r="D216" s="26" t="str">
        <f>IF(D215&gt;=鶏シート!$G$18+30,"",D215+1)</f>
        <v/>
      </c>
      <c r="E216" s="41" t="e">
        <f ca="1">鶏気温!A208</f>
        <v>#N/A</v>
      </c>
      <c r="F216" s="163" t="e">
        <f ca="1">IF(鶏シート!$G$13="独自地温",鶏気温!A208,IF(鶏シート!$G$16&gt;=D216,E216*$AD$26+$AE$26,IF(鶏気温!$A$4&lt;200,IF($D216&lt;$AF$30,E216*$AD$30+$AE$30,E216*$AD$31+$AE$31),IF($D216&lt;$AF$34,E216*$AD$34+$AE$34,E216*$AD$35+$AE$35))))</f>
        <v>#N/A</v>
      </c>
      <c r="G216" s="41"/>
      <c r="H216" s="27"/>
      <c r="I216" s="3" t="e">
        <f t="shared" ca="1" si="21"/>
        <v>#N/A</v>
      </c>
      <c r="J216" s="3" t="e">
        <f t="shared" ca="1" si="26"/>
        <v>#N/A</v>
      </c>
      <c r="L216" s="4" t="e">
        <f t="shared" ca="1" si="22"/>
        <v>#N/A</v>
      </c>
      <c r="M216" s="3" t="e">
        <f t="shared" ca="1" si="27"/>
        <v>#N/A</v>
      </c>
      <c r="O216" s="2">
        <v>202</v>
      </c>
      <c r="P216" s="16" t="e">
        <f t="shared" ca="1" si="24"/>
        <v>#N/A</v>
      </c>
      <c r="Q216" s="26" t="str">
        <f t="shared" si="25"/>
        <v/>
      </c>
      <c r="R216" s="14" t="e">
        <f t="shared" ca="1" si="23"/>
        <v>#N/A</v>
      </c>
      <c r="S216" s="55" t="e">
        <f ca="1">鶏硝化モデル!K216</f>
        <v>#N/A</v>
      </c>
    </row>
    <row r="217" spans="3:19" ht="13.5">
      <c r="C217" s="2">
        <v>203</v>
      </c>
      <c r="D217" s="26" t="str">
        <f>IF(D216&gt;=鶏シート!$G$18+30,"",D216+1)</f>
        <v/>
      </c>
      <c r="E217" s="41" t="e">
        <f ca="1">鶏気温!A209</f>
        <v>#N/A</v>
      </c>
      <c r="F217" s="163" t="e">
        <f ca="1">IF(鶏シート!$G$13="独自地温",鶏気温!A209,IF(鶏シート!$G$16&gt;=D217,E217*$AD$26+$AE$26,IF(鶏気温!$A$4&lt;200,IF($D217&lt;$AF$30,E217*$AD$30+$AE$30,E217*$AD$31+$AE$31),IF($D217&lt;$AF$34,E217*$AD$34+$AE$34,E217*$AD$35+$AE$35))))</f>
        <v>#N/A</v>
      </c>
      <c r="G217" s="41"/>
      <c r="H217" s="27"/>
      <c r="I217" s="3" t="e">
        <f t="shared" ca="1" si="21"/>
        <v>#N/A</v>
      </c>
      <c r="J217" s="3" t="e">
        <f t="shared" ca="1" si="26"/>
        <v>#N/A</v>
      </c>
      <c r="L217" s="4" t="e">
        <f t="shared" ca="1" si="22"/>
        <v>#N/A</v>
      </c>
      <c r="M217" s="3" t="e">
        <f t="shared" ca="1" si="27"/>
        <v>#N/A</v>
      </c>
      <c r="O217" s="2">
        <v>203</v>
      </c>
      <c r="P217" s="16" t="e">
        <f t="shared" ca="1" si="24"/>
        <v>#N/A</v>
      </c>
      <c r="Q217" s="26" t="str">
        <f t="shared" si="25"/>
        <v/>
      </c>
      <c r="R217" s="14" t="e">
        <f t="shared" ca="1" si="23"/>
        <v>#N/A</v>
      </c>
      <c r="S217" s="55" t="e">
        <f ca="1">鶏硝化モデル!K217</f>
        <v>#N/A</v>
      </c>
    </row>
    <row r="218" spans="3:19" ht="13.5">
      <c r="C218" s="2">
        <v>204</v>
      </c>
      <c r="D218" s="26" t="str">
        <f>IF(D217&gt;=鶏シート!$G$18+30,"",D217+1)</f>
        <v/>
      </c>
      <c r="E218" s="41" t="e">
        <f ca="1">鶏気温!A210</f>
        <v>#N/A</v>
      </c>
      <c r="F218" s="163" t="e">
        <f ca="1">IF(鶏シート!$G$13="独自地温",鶏気温!A210,IF(鶏シート!$G$16&gt;=D218,E218*$AD$26+$AE$26,IF(鶏気温!$A$4&lt;200,IF($D218&lt;$AF$30,E218*$AD$30+$AE$30,E218*$AD$31+$AE$31),IF($D218&lt;$AF$34,E218*$AD$34+$AE$34,E218*$AD$35+$AE$35))))</f>
        <v>#N/A</v>
      </c>
      <c r="G218" s="41"/>
      <c r="H218" s="27"/>
      <c r="I218" s="3" t="e">
        <f t="shared" ca="1" si="21"/>
        <v>#N/A</v>
      </c>
      <c r="J218" s="3" t="e">
        <f t="shared" ca="1" si="26"/>
        <v>#N/A</v>
      </c>
      <c r="L218" s="4" t="e">
        <f t="shared" ca="1" si="22"/>
        <v>#N/A</v>
      </c>
      <c r="M218" s="3" t="e">
        <f t="shared" ca="1" si="27"/>
        <v>#N/A</v>
      </c>
      <c r="O218" s="2">
        <v>204</v>
      </c>
      <c r="P218" s="16" t="e">
        <f t="shared" ca="1" si="24"/>
        <v>#N/A</v>
      </c>
      <c r="Q218" s="26" t="str">
        <f t="shared" si="25"/>
        <v/>
      </c>
      <c r="R218" s="14" t="e">
        <f t="shared" ca="1" si="23"/>
        <v>#N/A</v>
      </c>
      <c r="S218" s="55" t="e">
        <f ca="1">鶏硝化モデル!K218</f>
        <v>#N/A</v>
      </c>
    </row>
    <row r="219" spans="3:19" ht="13.5">
      <c r="C219" s="2">
        <v>205</v>
      </c>
      <c r="D219" s="26" t="str">
        <f>IF(D218&gt;=鶏シート!$G$18+30,"",D218+1)</f>
        <v/>
      </c>
      <c r="E219" s="41" t="e">
        <f ca="1">鶏気温!A211</f>
        <v>#N/A</v>
      </c>
      <c r="F219" s="163" t="e">
        <f ca="1">IF(鶏シート!$G$13="独自地温",鶏気温!A211,IF(鶏シート!$G$16&gt;=D219,E219*$AD$26+$AE$26,IF(鶏気温!$A$4&lt;200,IF($D219&lt;$AF$30,E219*$AD$30+$AE$30,E219*$AD$31+$AE$31),IF($D219&lt;$AF$34,E219*$AD$34+$AE$34,E219*$AD$35+$AE$35))))</f>
        <v>#N/A</v>
      </c>
      <c r="G219" s="41"/>
      <c r="H219" s="27"/>
      <c r="I219" s="3" t="e">
        <f t="shared" ca="1" si="21"/>
        <v>#N/A</v>
      </c>
      <c r="J219" s="3" t="e">
        <f t="shared" ca="1" si="26"/>
        <v>#N/A</v>
      </c>
      <c r="L219" s="4" t="e">
        <f t="shared" ca="1" si="22"/>
        <v>#N/A</v>
      </c>
      <c r="M219" s="3" t="e">
        <f t="shared" ca="1" si="27"/>
        <v>#N/A</v>
      </c>
      <c r="O219" s="2">
        <v>205</v>
      </c>
      <c r="P219" s="16" t="e">
        <f t="shared" ca="1" si="24"/>
        <v>#N/A</v>
      </c>
      <c r="Q219" s="26" t="str">
        <f t="shared" si="25"/>
        <v/>
      </c>
      <c r="R219" s="14" t="e">
        <f t="shared" ca="1" si="23"/>
        <v>#N/A</v>
      </c>
      <c r="S219" s="55" t="e">
        <f ca="1">鶏硝化モデル!K219</f>
        <v>#N/A</v>
      </c>
    </row>
    <row r="220" spans="3:19" ht="13.5">
      <c r="C220" s="2">
        <v>206</v>
      </c>
      <c r="D220" s="26" t="str">
        <f>IF(D219&gt;=鶏シート!$G$18+30,"",D219+1)</f>
        <v/>
      </c>
      <c r="E220" s="41" t="e">
        <f ca="1">鶏気温!A212</f>
        <v>#N/A</v>
      </c>
      <c r="F220" s="163" t="e">
        <f ca="1">IF(鶏シート!$G$13="独自地温",鶏気温!A212,IF(鶏シート!$G$16&gt;=D220,E220*$AD$26+$AE$26,IF(鶏気温!$A$4&lt;200,IF($D220&lt;$AF$30,E220*$AD$30+$AE$30,E220*$AD$31+$AE$31),IF($D220&lt;$AF$34,E220*$AD$34+$AE$34,E220*$AD$35+$AE$35))))</f>
        <v>#N/A</v>
      </c>
      <c r="G220" s="41"/>
      <c r="H220" s="27"/>
      <c r="I220" s="3" t="e">
        <f t="shared" ca="1" si="21"/>
        <v>#N/A</v>
      </c>
      <c r="J220" s="3" t="e">
        <f t="shared" ca="1" si="26"/>
        <v>#N/A</v>
      </c>
      <c r="L220" s="4" t="e">
        <f t="shared" ca="1" si="22"/>
        <v>#N/A</v>
      </c>
      <c r="M220" s="3" t="e">
        <f t="shared" ca="1" si="27"/>
        <v>#N/A</v>
      </c>
      <c r="O220" s="2">
        <v>206</v>
      </c>
      <c r="P220" s="16" t="e">
        <f t="shared" ca="1" si="24"/>
        <v>#N/A</v>
      </c>
      <c r="Q220" s="26" t="str">
        <f t="shared" si="25"/>
        <v/>
      </c>
      <c r="R220" s="14" t="e">
        <f t="shared" ca="1" si="23"/>
        <v>#N/A</v>
      </c>
      <c r="S220" s="55" t="e">
        <f ca="1">鶏硝化モデル!K220</f>
        <v>#N/A</v>
      </c>
    </row>
    <row r="221" spans="3:19" ht="13.5">
      <c r="C221" s="2">
        <v>207</v>
      </c>
      <c r="D221" s="26" t="str">
        <f>IF(D220&gt;=鶏シート!$G$18+30,"",D220+1)</f>
        <v/>
      </c>
      <c r="E221" s="41" t="e">
        <f ca="1">鶏気温!A213</f>
        <v>#N/A</v>
      </c>
      <c r="F221" s="163" t="e">
        <f ca="1">IF(鶏シート!$G$13="独自地温",鶏気温!A213,IF(鶏シート!$G$16&gt;=D221,E221*$AD$26+$AE$26,IF(鶏気温!$A$4&lt;200,IF($D221&lt;$AF$30,E221*$AD$30+$AE$30,E221*$AD$31+$AE$31),IF($D221&lt;$AF$34,E221*$AD$34+$AE$34,E221*$AD$35+$AE$35))))</f>
        <v>#N/A</v>
      </c>
      <c r="G221" s="41"/>
      <c r="H221" s="27"/>
      <c r="I221" s="3" t="e">
        <f t="shared" ca="1" si="21"/>
        <v>#N/A</v>
      </c>
      <c r="J221" s="3" t="e">
        <f t="shared" ca="1" si="26"/>
        <v>#N/A</v>
      </c>
      <c r="L221" s="4" t="e">
        <f t="shared" ca="1" si="22"/>
        <v>#N/A</v>
      </c>
      <c r="M221" s="3" t="e">
        <f t="shared" ca="1" si="27"/>
        <v>#N/A</v>
      </c>
      <c r="O221" s="2">
        <v>207</v>
      </c>
      <c r="P221" s="16" t="e">
        <f t="shared" ca="1" si="24"/>
        <v>#N/A</v>
      </c>
      <c r="Q221" s="26" t="str">
        <f t="shared" si="25"/>
        <v/>
      </c>
      <c r="R221" s="14" t="e">
        <f t="shared" ca="1" si="23"/>
        <v>#N/A</v>
      </c>
      <c r="S221" s="55" t="e">
        <f ca="1">鶏硝化モデル!K221</f>
        <v>#N/A</v>
      </c>
    </row>
    <row r="222" spans="3:19" ht="13.5">
      <c r="C222" s="2">
        <v>208</v>
      </c>
      <c r="D222" s="26" t="str">
        <f>IF(D221&gt;=鶏シート!$G$18+30,"",D221+1)</f>
        <v/>
      </c>
      <c r="E222" s="41" t="e">
        <f ca="1">鶏気温!A214</f>
        <v>#N/A</v>
      </c>
      <c r="F222" s="163" t="e">
        <f ca="1">IF(鶏シート!$G$13="独自地温",鶏気温!A214,IF(鶏シート!$G$16&gt;=D222,E222*$AD$26+$AE$26,IF(鶏気温!$A$4&lt;200,IF($D222&lt;$AF$30,E222*$AD$30+$AE$30,E222*$AD$31+$AE$31),IF($D222&lt;$AF$34,E222*$AD$34+$AE$34,E222*$AD$35+$AE$35))))</f>
        <v>#N/A</v>
      </c>
      <c r="G222" s="41"/>
      <c r="H222" s="27"/>
      <c r="I222" s="3" t="e">
        <f t="shared" ca="1" si="21"/>
        <v>#N/A</v>
      </c>
      <c r="J222" s="3" t="e">
        <f t="shared" ca="1" si="26"/>
        <v>#N/A</v>
      </c>
      <c r="L222" s="4" t="e">
        <f t="shared" ca="1" si="22"/>
        <v>#N/A</v>
      </c>
      <c r="M222" s="3" t="e">
        <f t="shared" ca="1" si="27"/>
        <v>#N/A</v>
      </c>
      <c r="O222" s="2">
        <v>208</v>
      </c>
      <c r="P222" s="16" t="e">
        <f t="shared" ca="1" si="24"/>
        <v>#N/A</v>
      </c>
      <c r="Q222" s="26" t="str">
        <f t="shared" si="25"/>
        <v/>
      </c>
      <c r="R222" s="14" t="e">
        <f t="shared" ca="1" si="23"/>
        <v>#N/A</v>
      </c>
      <c r="S222" s="55" t="e">
        <f ca="1">鶏硝化モデル!K222</f>
        <v>#N/A</v>
      </c>
    </row>
    <row r="223" spans="3:19" ht="13.5">
      <c r="C223" s="2">
        <v>209</v>
      </c>
      <c r="D223" s="26" t="str">
        <f>IF(D222&gt;=鶏シート!$G$18+30,"",D222+1)</f>
        <v/>
      </c>
      <c r="E223" s="41" t="e">
        <f ca="1">鶏気温!A215</f>
        <v>#N/A</v>
      </c>
      <c r="F223" s="163" t="e">
        <f ca="1">IF(鶏シート!$G$13="独自地温",鶏気温!A215,IF(鶏シート!$G$16&gt;=D223,E223*$AD$26+$AE$26,IF(鶏気温!$A$4&lt;200,IF($D223&lt;$AF$30,E223*$AD$30+$AE$30,E223*$AD$31+$AE$31),IF($D223&lt;$AF$34,E223*$AD$34+$AE$34,E223*$AD$35+$AE$35))))</f>
        <v>#N/A</v>
      </c>
      <c r="G223" s="41"/>
      <c r="H223" s="27"/>
      <c r="I223" s="3" t="e">
        <f t="shared" ca="1" si="21"/>
        <v>#N/A</v>
      </c>
      <c r="J223" s="3" t="e">
        <f t="shared" ca="1" si="26"/>
        <v>#N/A</v>
      </c>
      <c r="L223" s="4" t="e">
        <f t="shared" ca="1" si="22"/>
        <v>#N/A</v>
      </c>
      <c r="M223" s="3" t="e">
        <f t="shared" ca="1" si="27"/>
        <v>#N/A</v>
      </c>
      <c r="O223" s="2">
        <v>209</v>
      </c>
      <c r="P223" s="16" t="e">
        <f t="shared" ca="1" si="24"/>
        <v>#N/A</v>
      </c>
      <c r="Q223" s="26" t="str">
        <f t="shared" si="25"/>
        <v/>
      </c>
      <c r="R223" s="14" t="e">
        <f t="shared" ca="1" si="23"/>
        <v>#N/A</v>
      </c>
      <c r="S223" s="55" t="e">
        <f ca="1">鶏硝化モデル!K223</f>
        <v>#N/A</v>
      </c>
    </row>
    <row r="224" spans="3:19" ht="13.5">
      <c r="C224" s="2">
        <v>210</v>
      </c>
      <c r="D224" s="26" t="str">
        <f>IF(D223&gt;=鶏シート!$G$18+30,"",D223+1)</f>
        <v/>
      </c>
      <c r="E224" s="41" t="e">
        <f ca="1">鶏気温!A216</f>
        <v>#N/A</v>
      </c>
      <c r="F224" s="163" t="e">
        <f ca="1">IF(鶏シート!$G$13="独自地温",鶏気温!A216,IF(鶏シート!$G$16&gt;=D224,E224*$AD$26+$AE$26,IF(鶏気温!$A$4&lt;200,IF($D224&lt;$AF$30,E224*$AD$30+$AE$30,E224*$AD$31+$AE$31),IF($D224&lt;$AF$34,E224*$AD$34+$AE$34,E224*$AD$35+$AE$35))))</f>
        <v>#N/A</v>
      </c>
      <c r="G224" s="41"/>
      <c r="H224" s="27"/>
      <c r="I224" s="3" t="e">
        <f t="shared" ca="1" si="21"/>
        <v>#N/A</v>
      </c>
      <c r="J224" s="3" t="e">
        <f t="shared" ca="1" si="26"/>
        <v>#N/A</v>
      </c>
      <c r="L224" s="4" t="e">
        <f t="shared" ca="1" si="22"/>
        <v>#N/A</v>
      </c>
      <c r="M224" s="3" t="e">
        <f t="shared" ca="1" si="27"/>
        <v>#N/A</v>
      </c>
      <c r="O224" s="2">
        <v>210</v>
      </c>
      <c r="P224" s="16" t="e">
        <f t="shared" ca="1" si="24"/>
        <v>#N/A</v>
      </c>
      <c r="Q224" s="26" t="str">
        <f t="shared" si="25"/>
        <v/>
      </c>
      <c r="R224" s="14" t="e">
        <f t="shared" ca="1" si="23"/>
        <v>#N/A</v>
      </c>
      <c r="S224" s="55" t="e">
        <f ca="1">鶏硝化モデル!K224</f>
        <v>#N/A</v>
      </c>
    </row>
    <row r="225" spans="3:19" ht="13.5">
      <c r="C225" s="2">
        <v>211</v>
      </c>
      <c r="D225" s="26" t="str">
        <f>IF(D224&gt;=鶏シート!$G$18+30,"",D224+1)</f>
        <v/>
      </c>
      <c r="E225" s="41" t="e">
        <f ca="1">鶏気温!A217</f>
        <v>#N/A</v>
      </c>
      <c r="F225" s="163" t="e">
        <f ca="1">IF(鶏シート!$G$13="独自地温",鶏気温!A217,IF(鶏シート!$G$16&gt;=D225,E225*$AD$26+$AE$26,IF(鶏気温!$A$4&lt;200,IF($D225&lt;$AF$30,E225*$AD$30+$AE$30,E225*$AD$31+$AE$31),IF($D225&lt;$AF$34,E225*$AD$34+$AE$34,E225*$AD$35+$AE$35))))</f>
        <v>#N/A</v>
      </c>
      <c r="G225" s="41"/>
      <c r="H225" s="27"/>
      <c r="I225" s="3" t="e">
        <f t="shared" ca="1" si="21"/>
        <v>#N/A</v>
      </c>
      <c r="J225" s="3" t="e">
        <f t="shared" ca="1" si="26"/>
        <v>#N/A</v>
      </c>
      <c r="L225" s="4" t="e">
        <f t="shared" ca="1" si="22"/>
        <v>#N/A</v>
      </c>
      <c r="M225" s="3" t="e">
        <f t="shared" ca="1" si="27"/>
        <v>#N/A</v>
      </c>
      <c r="O225" s="2">
        <v>211</v>
      </c>
      <c r="P225" s="16" t="e">
        <f t="shared" ca="1" si="24"/>
        <v>#N/A</v>
      </c>
      <c r="Q225" s="26" t="str">
        <f t="shared" si="25"/>
        <v/>
      </c>
      <c r="R225" s="14" t="e">
        <f t="shared" ca="1" si="23"/>
        <v>#N/A</v>
      </c>
      <c r="S225" s="55" t="e">
        <f ca="1">鶏硝化モデル!K225</f>
        <v>#N/A</v>
      </c>
    </row>
    <row r="226" spans="3:19" ht="13.5">
      <c r="C226" s="2">
        <v>212</v>
      </c>
      <c r="D226" s="26" t="str">
        <f>IF(D225&gt;=鶏シート!$G$18+30,"",D225+1)</f>
        <v/>
      </c>
      <c r="E226" s="41" t="e">
        <f ca="1">鶏気温!A218</f>
        <v>#N/A</v>
      </c>
      <c r="F226" s="163" t="e">
        <f ca="1">IF(鶏シート!$G$13="独自地温",鶏気温!A218,IF(鶏シート!$G$16&gt;=D226,E226*$AD$26+$AE$26,IF(鶏気温!$A$4&lt;200,IF($D226&lt;$AF$30,E226*$AD$30+$AE$30,E226*$AD$31+$AE$31),IF($D226&lt;$AF$34,E226*$AD$34+$AE$34,E226*$AD$35+$AE$35))))</f>
        <v>#N/A</v>
      </c>
      <c r="G226" s="41"/>
      <c r="H226" s="27"/>
      <c r="I226" s="3" t="e">
        <f t="shared" ca="1" si="21"/>
        <v>#N/A</v>
      </c>
      <c r="J226" s="3" t="e">
        <f t="shared" ca="1" si="26"/>
        <v>#N/A</v>
      </c>
      <c r="L226" s="4" t="e">
        <f t="shared" ca="1" si="22"/>
        <v>#N/A</v>
      </c>
      <c r="M226" s="3" t="e">
        <f t="shared" ca="1" si="27"/>
        <v>#N/A</v>
      </c>
      <c r="O226" s="2">
        <v>212</v>
      </c>
      <c r="P226" s="16" t="e">
        <f t="shared" ca="1" si="24"/>
        <v>#N/A</v>
      </c>
      <c r="Q226" s="26" t="str">
        <f t="shared" si="25"/>
        <v/>
      </c>
      <c r="R226" s="14" t="e">
        <f t="shared" ca="1" si="23"/>
        <v>#N/A</v>
      </c>
      <c r="S226" s="55" t="e">
        <f ca="1">鶏硝化モデル!K226</f>
        <v>#N/A</v>
      </c>
    </row>
    <row r="227" spans="3:19" ht="13.5">
      <c r="C227" s="2">
        <v>213</v>
      </c>
      <c r="D227" s="26" t="str">
        <f>IF(D226&gt;=鶏シート!$G$18+30,"",D226+1)</f>
        <v/>
      </c>
      <c r="E227" s="41" t="e">
        <f ca="1">鶏気温!A219</f>
        <v>#N/A</v>
      </c>
      <c r="F227" s="163" t="e">
        <f ca="1">IF(鶏シート!$G$13="独自地温",鶏気温!A219,IF(鶏シート!$G$16&gt;=D227,E227*$AD$26+$AE$26,IF(鶏気温!$A$4&lt;200,IF($D227&lt;$AF$30,E227*$AD$30+$AE$30,E227*$AD$31+$AE$31),IF($D227&lt;$AF$34,E227*$AD$34+$AE$34,E227*$AD$35+$AE$35))))</f>
        <v>#N/A</v>
      </c>
      <c r="G227" s="41"/>
      <c r="H227" s="27"/>
      <c r="I227" s="3" t="e">
        <f t="shared" ca="1" si="21"/>
        <v>#N/A</v>
      </c>
      <c r="J227" s="3" t="e">
        <f t="shared" ca="1" si="26"/>
        <v>#N/A</v>
      </c>
      <c r="L227" s="4" t="e">
        <f t="shared" ca="1" si="22"/>
        <v>#N/A</v>
      </c>
      <c r="M227" s="3" t="e">
        <f t="shared" ca="1" si="27"/>
        <v>#N/A</v>
      </c>
      <c r="O227" s="2">
        <v>213</v>
      </c>
      <c r="P227" s="16" t="e">
        <f t="shared" ca="1" si="24"/>
        <v>#N/A</v>
      </c>
      <c r="Q227" s="26" t="str">
        <f t="shared" si="25"/>
        <v/>
      </c>
      <c r="R227" s="14" t="e">
        <f t="shared" ca="1" si="23"/>
        <v>#N/A</v>
      </c>
      <c r="S227" s="55" t="e">
        <f ca="1">鶏硝化モデル!K227</f>
        <v>#N/A</v>
      </c>
    </row>
    <row r="228" spans="3:19" ht="13.5">
      <c r="C228" s="2">
        <v>214</v>
      </c>
      <c r="D228" s="26" t="str">
        <f>IF(D227&gt;=鶏シート!$G$18+30,"",D227+1)</f>
        <v/>
      </c>
      <c r="E228" s="41" t="e">
        <f ca="1">鶏気温!A220</f>
        <v>#N/A</v>
      </c>
      <c r="F228" s="163" t="e">
        <f ca="1">IF(鶏シート!$G$13="独自地温",鶏気温!A220,IF(鶏シート!$G$16&gt;=D228,E228*$AD$26+$AE$26,IF(鶏気温!$A$4&lt;200,IF($D228&lt;$AF$30,E228*$AD$30+$AE$30,E228*$AD$31+$AE$31),IF($D228&lt;$AF$34,E228*$AD$34+$AE$34,E228*$AD$35+$AE$35))))</f>
        <v>#N/A</v>
      </c>
      <c r="G228" s="41"/>
      <c r="H228" s="27"/>
      <c r="I228" s="3" t="e">
        <f t="shared" ca="1" si="21"/>
        <v>#N/A</v>
      </c>
      <c r="J228" s="3" t="e">
        <f t="shared" ca="1" si="26"/>
        <v>#N/A</v>
      </c>
      <c r="L228" s="4" t="e">
        <f t="shared" ca="1" si="22"/>
        <v>#N/A</v>
      </c>
      <c r="M228" s="3" t="e">
        <f t="shared" ca="1" si="27"/>
        <v>#N/A</v>
      </c>
      <c r="O228" s="2">
        <v>214</v>
      </c>
      <c r="P228" s="16" t="e">
        <f t="shared" ca="1" si="24"/>
        <v>#N/A</v>
      </c>
      <c r="Q228" s="26" t="str">
        <f t="shared" si="25"/>
        <v/>
      </c>
      <c r="R228" s="14" t="e">
        <f t="shared" ca="1" si="23"/>
        <v>#N/A</v>
      </c>
      <c r="S228" s="55" t="e">
        <f ca="1">鶏硝化モデル!K228</f>
        <v>#N/A</v>
      </c>
    </row>
    <row r="229" spans="3:19" ht="13.5">
      <c r="C229" s="2">
        <v>215</v>
      </c>
      <c r="D229" s="26" t="str">
        <f>IF(D228&gt;=鶏シート!$G$18+30,"",D228+1)</f>
        <v/>
      </c>
      <c r="E229" s="41" t="e">
        <f ca="1">鶏気温!A221</f>
        <v>#N/A</v>
      </c>
      <c r="F229" s="163" t="e">
        <f ca="1">IF(鶏シート!$G$13="独自地温",鶏気温!A221,IF(鶏シート!$G$16&gt;=D229,E229*$AD$26+$AE$26,IF(鶏気温!$A$4&lt;200,IF($D229&lt;$AF$30,E229*$AD$30+$AE$30,E229*$AD$31+$AE$31),IF($D229&lt;$AF$34,E229*$AD$34+$AE$34,E229*$AD$35+$AE$35))))</f>
        <v>#N/A</v>
      </c>
      <c r="G229" s="41"/>
      <c r="H229" s="27"/>
      <c r="I229" s="3" t="e">
        <f t="shared" ca="1" si="21"/>
        <v>#N/A</v>
      </c>
      <c r="J229" s="3" t="e">
        <f t="shared" ca="1" si="26"/>
        <v>#N/A</v>
      </c>
      <c r="L229" s="4" t="e">
        <f t="shared" ca="1" si="22"/>
        <v>#N/A</v>
      </c>
      <c r="M229" s="3" t="e">
        <f t="shared" ca="1" si="27"/>
        <v>#N/A</v>
      </c>
      <c r="O229" s="2">
        <v>215</v>
      </c>
      <c r="P229" s="16" t="e">
        <f t="shared" ca="1" si="24"/>
        <v>#N/A</v>
      </c>
      <c r="Q229" s="26" t="str">
        <f t="shared" si="25"/>
        <v/>
      </c>
      <c r="R229" s="14" t="e">
        <f t="shared" ca="1" si="23"/>
        <v>#N/A</v>
      </c>
      <c r="S229" s="55" t="e">
        <f ca="1">鶏硝化モデル!K229</f>
        <v>#N/A</v>
      </c>
    </row>
    <row r="230" spans="3:19" ht="13.5">
      <c r="C230" s="2">
        <v>216</v>
      </c>
      <c r="D230" s="26" t="str">
        <f>IF(D229&gt;=鶏シート!$G$18+30,"",D229+1)</f>
        <v/>
      </c>
      <c r="E230" s="41" t="e">
        <f ca="1">鶏気温!A222</f>
        <v>#N/A</v>
      </c>
      <c r="F230" s="163" t="e">
        <f ca="1">IF(鶏シート!$G$13="独自地温",鶏気温!A222,IF(鶏シート!$G$16&gt;=D230,E230*$AD$26+$AE$26,IF(鶏気温!$A$4&lt;200,IF($D230&lt;$AF$30,E230*$AD$30+$AE$30,E230*$AD$31+$AE$31),IF($D230&lt;$AF$34,E230*$AD$34+$AE$34,E230*$AD$35+$AE$35))))</f>
        <v>#N/A</v>
      </c>
      <c r="G230" s="41"/>
      <c r="H230" s="27"/>
      <c r="I230" s="3" t="e">
        <f t="shared" ca="1" si="21"/>
        <v>#N/A</v>
      </c>
      <c r="J230" s="3" t="e">
        <f t="shared" ca="1" si="26"/>
        <v>#N/A</v>
      </c>
      <c r="L230" s="4" t="e">
        <f t="shared" ca="1" si="22"/>
        <v>#N/A</v>
      </c>
      <c r="M230" s="3" t="e">
        <f t="shared" ca="1" si="27"/>
        <v>#N/A</v>
      </c>
      <c r="O230" s="2">
        <v>216</v>
      </c>
      <c r="P230" s="16" t="e">
        <f t="shared" ca="1" si="24"/>
        <v>#N/A</v>
      </c>
      <c r="Q230" s="26" t="str">
        <f t="shared" si="25"/>
        <v/>
      </c>
      <c r="R230" s="14" t="e">
        <f t="shared" ca="1" si="23"/>
        <v>#N/A</v>
      </c>
      <c r="S230" s="55" t="e">
        <f ca="1">鶏硝化モデル!K230</f>
        <v>#N/A</v>
      </c>
    </row>
    <row r="231" spans="3:19" ht="13.5">
      <c r="C231" s="2">
        <v>217</v>
      </c>
      <c r="D231" s="26" t="str">
        <f>IF(D230&gt;=鶏シート!$G$18+30,"",D230+1)</f>
        <v/>
      </c>
      <c r="E231" s="41" t="e">
        <f ca="1">鶏気温!A223</f>
        <v>#N/A</v>
      </c>
      <c r="F231" s="163" t="e">
        <f ca="1">IF(鶏シート!$G$13="独自地温",鶏気温!A223,IF(鶏シート!$G$16&gt;=D231,E231*$AD$26+$AE$26,IF(鶏気温!$A$4&lt;200,IF($D231&lt;$AF$30,E231*$AD$30+$AE$30,E231*$AD$31+$AE$31),IF($D231&lt;$AF$34,E231*$AD$34+$AE$34,E231*$AD$35+$AE$35))))</f>
        <v>#N/A</v>
      </c>
      <c r="G231" s="41"/>
      <c r="H231" s="27"/>
      <c r="I231" s="3" t="e">
        <f t="shared" ca="1" si="21"/>
        <v>#N/A</v>
      </c>
      <c r="J231" s="3" t="e">
        <f t="shared" ca="1" si="26"/>
        <v>#N/A</v>
      </c>
      <c r="L231" s="4" t="e">
        <f t="shared" ca="1" si="22"/>
        <v>#N/A</v>
      </c>
      <c r="M231" s="3" t="e">
        <f t="shared" ca="1" si="27"/>
        <v>#N/A</v>
      </c>
      <c r="O231" s="2">
        <v>217</v>
      </c>
      <c r="P231" s="16" t="e">
        <f t="shared" ca="1" si="24"/>
        <v>#N/A</v>
      </c>
      <c r="Q231" s="26" t="str">
        <f t="shared" si="25"/>
        <v/>
      </c>
      <c r="R231" s="14" t="e">
        <f t="shared" ca="1" si="23"/>
        <v>#N/A</v>
      </c>
      <c r="S231" s="55" t="e">
        <f ca="1">鶏硝化モデル!K231</f>
        <v>#N/A</v>
      </c>
    </row>
    <row r="232" spans="3:19" ht="13.5">
      <c r="C232" s="2">
        <v>218</v>
      </c>
      <c r="D232" s="26" t="str">
        <f>IF(D231&gt;=鶏シート!$G$18+30,"",D231+1)</f>
        <v/>
      </c>
      <c r="E232" s="41" t="e">
        <f ca="1">鶏気温!A224</f>
        <v>#N/A</v>
      </c>
      <c r="F232" s="163" t="e">
        <f ca="1">IF(鶏シート!$G$13="独自地温",鶏気温!A224,IF(鶏シート!$G$16&gt;=D232,E232*$AD$26+$AE$26,IF(鶏気温!$A$4&lt;200,IF($D232&lt;$AF$30,E232*$AD$30+$AE$30,E232*$AD$31+$AE$31),IF($D232&lt;$AF$34,E232*$AD$34+$AE$34,E232*$AD$35+$AE$35))))</f>
        <v>#N/A</v>
      </c>
      <c r="G232" s="41"/>
      <c r="H232" s="27"/>
      <c r="I232" s="3" t="e">
        <f t="shared" ca="1" si="21"/>
        <v>#N/A</v>
      </c>
      <c r="J232" s="3" t="e">
        <f t="shared" ca="1" si="26"/>
        <v>#N/A</v>
      </c>
      <c r="L232" s="4" t="e">
        <f t="shared" ca="1" si="22"/>
        <v>#N/A</v>
      </c>
      <c r="M232" s="3" t="e">
        <f t="shared" ca="1" si="27"/>
        <v>#N/A</v>
      </c>
      <c r="O232" s="2">
        <v>218</v>
      </c>
      <c r="P232" s="16" t="e">
        <f t="shared" ca="1" si="24"/>
        <v>#N/A</v>
      </c>
      <c r="Q232" s="26" t="str">
        <f t="shared" si="25"/>
        <v/>
      </c>
      <c r="R232" s="14" t="e">
        <f t="shared" ca="1" si="23"/>
        <v>#N/A</v>
      </c>
      <c r="S232" s="55" t="e">
        <f ca="1">鶏硝化モデル!K232</f>
        <v>#N/A</v>
      </c>
    </row>
    <row r="233" spans="3:19" ht="13.5">
      <c r="C233" s="2">
        <v>219</v>
      </c>
      <c r="D233" s="26" t="str">
        <f>IF(D232&gt;=鶏シート!$G$18+30,"",D232+1)</f>
        <v/>
      </c>
      <c r="E233" s="41" t="e">
        <f ca="1">鶏気温!A225</f>
        <v>#N/A</v>
      </c>
      <c r="F233" s="163" t="e">
        <f ca="1">IF(鶏シート!$G$13="独自地温",鶏気温!A225,IF(鶏シート!$G$16&gt;=D233,E233*$AD$26+$AE$26,IF(鶏気温!$A$4&lt;200,IF($D233&lt;$AF$30,E233*$AD$30+$AE$30,E233*$AD$31+$AE$31),IF($D233&lt;$AF$34,E233*$AD$34+$AE$34,E233*$AD$35+$AE$35))))</f>
        <v>#N/A</v>
      </c>
      <c r="G233" s="41"/>
      <c r="H233" s="27"/>
      <c r="I233" s="3" t="e">
        <f t="shared" ca="1" si="21"/>
        <v>#N/A</v>
      </c>
      <c r="J233" s="3" t="e">
        <f t="shared" ca="1" si="26"/>
        <v>#N/A</v>
      </c>
      <c r="L233" s="4" t="e">
        <f t="shared" ca="1" si="22"/>
        <v>#N/A</v>
      </c>
      <c r="M233" s="3" t="e">
        <f t="shared" ca="1" si="27"/>
        <v>#N/A</v>
      </c>
      <c r="O233" s="2">
        <v>219</v>
      </c>
      <c r="P233" s="16" t="e">
        <f t="shared" ca="1" si="24"/>
        <v>#N/A</v>
      </c>
      <c r="Q233" s="26" t="str">
        <f t="shared" si="25"/>
        <v/>
      </c>
      <c r="R233" s="14" t="e">
        <f t="shared" ca="1" si="23"/>
        <v>#N/A</v>
      </c>
      <c r="S233" s="55" t="e">
        <f ca="1">鶏硝化モデル!K233</f>
        <v>#N/A</v>
      </c>
    </row>
    <row r="234" spans="3:19" ht="13.5">
      <c r="C234" s="2">
        <v>220</v>
      </c>
      <c r="D234" s="26" t="str">
        <f>IF(D233&gt;=鶏シート!$G$18+30,"",D233+1)</f>
        <v/>
      </c>
      <c r="E234" s="41" t="e">
        <f ca="1">鶏気温!A226</f>
        <v>#N/A</v>
      </c>
      <c r="F234" s="163" t="e">
        <f ca="1">IF(鶏シート!$G$13="独自地温",鶏気温!A226,IF(鶏シート!$G$16&gt;=D234,E234*$AD$26+$AE$26,IF(鶏気温!$A$4&lt;200,IF($D234&lt;$AF$30,E234*$AD$30+$AE$30,E234*$AD$31+$AE$31),IF($D234&lt;$AF$34,E234*$AD$34+$AE$34,E234*$AD$35+$AE$35))))</f>
        <v>#N/A</v>
      </c>
      <c r="G234" s="41"/>
      <c r="H234" s="27"/>
      <c r="I234" s="3" t="e">
        <f t="shared" ca="1" si="21"/>
        <v>#N/A</v>
      </c>
      <c r="J234" s="3" t="e">
        <f t="shared" ca="1" si="26"/>
        <v>#N/A</v>
      </c>
      <c r="L234" s="4" t="e">
        <f t="shared" ca="1" si="22"/>
        <v>#N/A</v>
      </c>
      <c r="M234" s="3" t="e">
        <f t="shared" ca="1" si="27"/>
        <v>#N/A</v>
      </c>
      <c r="O234" s="2">
        <v>220</v>
      </c>
      <c r="P234" s="16" t="e">
        <f t="shared" ca="1" si="24"/>
        <v>#N/A</v>
      </c>
      <c r="Q234" s="26" t="str">
        <f t="shared" si="25"/>
        <v/>
      </c>
      <c r="R234" s="14" t="e">
        <f t="shared" ca="1" si="23"/>
        <v>#N/A</v>
      </c>
      <c r="S234" s="55" t="e">
        <f ca="1">鶏硝化モデル!K234</f>
        <v>#N/A</v>
      </c>
    </row>
    <row r="235" spans="3:19" ht="13.5">
      <c r="C235" s="2">
        <v>221</v>
      </c>
      <c r="D235" s="26" t="str">
        <f>IF(D234&gt;=鶏シート!$G$18+30,"",D234+1)</f>
        <v/>
      </c>
      <c r="E235" s="41" t="e">
        <f ca="1">鶏気温!A227</f>
        <v>#N/A</v>
      </c>
      <c r="F235" s="163" t="e">
        <f ca="1">IF(鶏シート!$G$13="独自地温",鶏気温!A227,IF(鶏シート!$G$16&gt;=D235,E235*$AD$26+$AE$26,IF(鶏気温!$A$4&lt;200,IF($D235&lt;$AF$30,E235*$AD$30+$AE$30,E235*$AD$31+$AE$31),IF($D235&lt;$AF$34,E235*$AD$34+$AE$34,E235*$AD$35+$AE$35))))</f>
        <v>#N/A</v>
      </c>
      <c r="G235" s="41"/>
      <c r="H235" s="27"/>
      <c r="I235" s="3" t="e">
        <f t="shared" ca="1" si="21"/>
        <v>#N/A</v>
      </c>
      <c r="J235" s="3" t="e">
        <f t="shared" ca="1" si="26"/>
        <v>#N/A</v>
      </c>
      <c r="L235" s="4" t="e">
        <f t="shared" ca="1" si="22"/>
        <v>#N/A</v>
      </c>
      <c r="M235" s="3" t="e">
        <f t="shared" ca="1" si="27"/>
        <v>#N/A</v>
      </c>
      <c r="O235" s="2">
        <v>221</v>
      </c>
      <c r="P235" s="16" t="e">
        <f t="shared" ca="1" si="24"/>
        <v>#N/A</v>
      </c>
      <c r="Q235" s="26" t="str">
        <f t="shared" si="25"/>
        <v/>
      </c>
      <c r="R235" s="14" t="e">
        <f t="shared" ca="1" si="23"/>
        <v>#N/A</v>
      </c>
      <c r="S235" s="55" t="e">
        <f ca="1">鶏硝化モデル!K235</f>
        <v>#N/A</v>
      </c>
    </row>
    <row r="236" spans="3:19" ht="13.5">
      <c r="C236" s="2">
        <v>222</v>
      </c>
      <c r="D236" s="26" t="str">
        <f>IF(D235&gt;=鶏シート!$G$18+30,"",D235+1)</f>
        <v/>
      </c>
      <c r="E236" s="41" t="e">
        <f ca="1">鶏気温!A228</f>
        <v>#N/A</v>
      </c>
      <c r="F236" s="163" t="e">
        <f ca="1">IF(鶏シート!$G$13="独自地温",鶏気温!A228,IF(鶏シート!$G$16&gt;=D236,E236*$AD$26+$AE$26,IF(鶏気温!$A$4&lt;200,IF($D236&lt;$AF$30,E236*$AD$30+$AE$30,E236*$AD$31+$AE$31),IF($D236&lt;$AF$34,E236*$AD$34+$AE$34,E236*$AD$35+$AE$35))))</f>
        <v>#N/A</v>
      </c>
      <c r="G236" s="41"/>
      <c r="H236" s="27"/>
      <c r="I236" s="3" t="e">
        <f t="shared" ca="1" si="21"/>
        <v>#N/A</v>
      </c>
      <c r="J236" s="3" t="e">
        <f t="shared" ca="1" si="26"/>
        <v>#N/A</v>
      </c>
      <c r="L236" s="4" t="e">
        <f t="shared" ca="1" si="22"/>
        <v>#N/A</v>
      </c>
      <c r="M236" s="3" t="e">
        <f t="shared" ca="1" si="27"/>
        <v>#N/A</v>
      </c>
      <c r="O236" s="2">
        <v>222</v>
      </c>
      <c r="P236" s="16" t="e">
        <f t="shared" ca="1" si="24"/>
        <v>#N/A</v>
      </c>
      <c r="Q236" s="26" t="str">
        <f t="shared" si="25"/>
        <v/>
      </c>
      <c r="R236" s="14" t="e">
        <f t="shared" ca="1" si="23"/>
        <v>#N/A</v>
      </c>
      <c r="S236" s="55" t="e">
        <f ca="1">鶏硝化モデル!K236</f>
        <v>#N/A</v>
      </c>
    </row>
    <row r="237" spans="3:19" ht="13.5">
      <c r="C237" s="2">
        <v>223</v>
      </c>
      <c r="D237" s="26" t="str">
        <f>IF(D236&gt;=鶏シート!$G$18+30,"",D236+1)</f>
        <v/>
      </c>
      <c r="E237" s="41" t="e">
        <f ca="1">鶏気温!A229</f>
        <v>#N/A</v>
      </c>
      <c r="F237" s="163" t="e">
        <f ca="1">IF(鶏シート!$G$13="独自地温",鶏気温!A229,IF(鶏シート!$G$16&gt;=D237,E237*$AD$26+$AE$26,IF(鶏気温!$A$4&lt;200,IF($D237&lt;$AF$30,E237*$AD$30+$AE$30,E237*$AD$31+$AE$31),IF($D237&lt;$AF$34,E237*$AD$34+$AE$34,E237*$AD$35+$AE$35))))</f>
        <v>#N/A</v>
      </c>
      <c r="G237" s="41"/>
      <c r="H237" s="27"/>
      <c r="I237" s="3" t="e">
        <f t="shared" ca="1" si="21"/>
        <v>#N/A</v>
      </c>
      <c r="J237" s="3" t="e">
        <f t="shared" ca="1" si="26"/>
        <v>#N/A</v>
      </c>
      <c r="L237" s="4" t="e">
        <f t="shared" ca="1" si="22"/>
        <v>#N/A</v>
      </c>
      <c r="M237" s="3" t="e">
        <f t="shared" ca="1" si="27"/>
        <v>#N/A</v>
      </c>
      <c r="O237" s="2">
        <v>223</v>
      </c>
      <c r="P237" s="16" t="e">
        <f t="shared" ca="1" si="24"/>
        <v>#N/A</v>
      </c>
      <c r="Q237" s="26" t="str">
        <f t="shared" si="25"/>
        <v/>
      </c>
      <c r="R237" s="14" t="e">
        <f t="shared" ca="1" si="23"/>
        <v>#N/A</v>
      </c>
      <c r="S237" s="55" t="e">
        <f ca="1">鶏硝化モデル!K237</f>
        <v>#N/A</v>
      </c>
    </row>
    <row r="238" spans="3:19" ht="13.5">
      <c r="C238" s="2">
        <v>224</v>
      </c>
      <c r="D238" s="26" t="str">
        <f>IF(D237&gt;=鶏シート!$G$18+30,"",D237+1)</f>
        <v/>
      </c>
      <c r="E238" s="41" t="e">
        <f ca="1">鶏気温!A230</f>
        <v>#N/A</v>
      </c>
      <c r="F238" s="163" t="e">
        <f ca="1">IF(鶏シート!$G$13="独自地温",鶏気温!A230,IF(鶏シート!$G$16&gt;=D238,E238*$AD$26+$AE$26,IF(鶏気温!$A$4&lt;200,IF($D238&lt;$AF$30,E238*$AD$30+$AE$30,E238*$AD$31+$AE$31),IF($D238&lt;$AF$34,E238*$AD$34+$AE$34,E238*$AD$35+$AE$35))))</f>
        <v>#N/A</v>
      </c>
      <c r="G238" s="41"/>
      <c r="H238" s="27"/>
      <c r="I238" s="3" t="e">
        <f t="shared" ca="1" si="21"/>
        <v>#N/A</v>
      </c>
      <c r="J238" s="3" t="e">
        <f t="shared" ca="1" si="26"/>
        <v>#N/A</v>
      </c>
      <c r="L238" s="4" t="e">
        <f t="shared" ca="1" si="22"/>
        <v>#N/A</v>
      </c>
      <c r="M238" s="3" t="e">
        <f t="shared" ca="1" si="27"/>
        <v>#N/A</v>
      </c>
      <c r="O238" s="2">
        <v>224</v>
      </c>
      <c r="P238" s="16" t="e">
        <f t="shared" ca="1" si="24"/>
        <v>#N/A</v>
      </c>
      <c r="Q238" s="26" t="str">
        <f t="shared" si="25"/>
        <v/>
      </c>
      <c r="R238" s="14" t="e">
        <f t="shared" ca="1" si="23"/>
        <v>#N/A</v>
      </c>
      <c r="S238" s="55" t="e">
        <f ca="1">鶏硝化モデル!K238</f>
        <v>#N/A</v>
      </c>
    </row>
    <row r="239" spans="3:19" ht="13.5">
      <c r="C239" s="2">
        <v>225</v>
      </c>
      <c r="D239" s="26" t="str">
        <f>IF(D238&gt;=鶏シート!$G$18+30,"",D238+1)</f>
        <v/>
      </c>
      <c r="E239" s="41" t="e">
        <f ca="1">鶏気温!A231</f>
        <v>#N/A</v>
      </c>
      <c r="F239" s="163" t="e">
        <f ca="1">IF(鶏シート!$G$13="独自地温",鶏気温!A231,IF(鶏シート!$G$16&gt;=D239,E239*$AD$26+$AE$26,IF(鶏気温!$A$4&lt;200,IF($D239&lt;$AF$30,E239*$AD$30+$AE$30,E239*$AD$31+$AE$31),IF($D239&lt;$AF$34,E239*$AD$34+$AE$34,E239*$AD$35+$AE$35))))</f>
        <v>#N/A</v>
      </c>
      <c r="G239" s="41"/>
      <c r="H239" s="27"/>
      <c r="I239" s="3" t="e">
        <f t="shared" ca="1" si="21"/>
        <v>#N/A</v>
      </c>
      <c r="J239" s="3" t="e">
        <f t="shared" ca="1" si="26"/>
        <v>#N/A</v>
      </c>
      <c r="L239" s="4" t="e">
        <f t="shared" ca="1" si="22"/>
        <v>#N/A</v>
      </c>
      <c r="M239" s="3" t="e">
        <f t="shared" ca="1" si="27"/>
        <v>#N/A</v>
      </c>
      <c r="O239" s="2">
        <v>225</v>
      </c>
      <c r="P239" s="16" t="e">
        <f t="shared" ca="1" si="24"/>
        <v>#N/A</v>
      </c>
      <c r="Q239" s="26" t="str">
        <f t="shared" si="25"/>
        <v/>
      </c>
      <c r="R239" s="14" t="e">
        <f t="shared" ca="1" si="23"/>
        <v>#N/A</v>
      </c>
      <c r="S239" s="55" t="e">
        <f ca="1">鶏硝化モデル!K239</f>
        <v>#N/A</v>
      </c>
    </row>
    <row r="240" spans="3:19" ht="13.5">
      <c r="C240" s="2">
        <v>226</v>
      </c>
      <c r="D240" s="26" t="str">
        <f>IF(D239&gt;=鶏シート!$G$18+30,"",D239+1)</f>
        <v/>
      </c>
      <c r="E240" s="41" t="e">
        <f ca="1">鶏気温!A232</f>
        <v>#N/A</v>
      </c>
      <c r="F240" s="163" t="e">
        <f ca="1">IF(鶏シート!$G$13="独自地温",鶏気温!A232,IF(鶏シート!$G$16&gt;=D240,E240*$AD$26+$AE$26,IF(鶏気温!$A$4&lt;200,IF($D240&lt;$AF$30,E240*$AD$30+$AE$30,E240*$AD$31+$AE$31),IF($D240&lt;$AF$34,E240*$AD$34+$AE$34,E240*$AD$35+$AE$35))))</f>
        <v>#N/A</v>
      </c>
      <c r="G240" s="41"/>
      <c r="H240" s="27"/>
      <c r="I240" s="3" t="e">
        <f t="shared" ca="1" si="21"/>
        <v>#N/A</v>
      </c>
      <c r="J240" s="3" t="e">
        <f t="shared" ca="1" si="26"/>
        <v>#N/A</v>
      </c>
      <c r="L240" s="4" t="e">
        <f t="shared" ca="1" si="22"/>
        <v>#N/A</v>
      </c>
      <c r="M240" s="3" t="e">
        <f t="shared" ca="1" si="27"/>
        <v>#N/A</v>
      </c>
      <c r="O240" s="2">
        <v>226</v>
      </c>
      <c r="P240" s="16" t="e">
        <f t="shared" ca="1" si="24"/>
        <v>#N/A</v>
      </c>
      <c r="Q240" s="26" t="str">
        <f t="shared" si="25"/>
        <v/>
      </c>
      <c r="R240" s="14" t="e">
        <f t="shared" ca="1" si="23"/>
        <v>#N/A</v>
      </c>
      <c r="S240" s="55" t="e">
        <f ca="1">鶏硝化モデル!K240</f>
        <v>#N/A</v>
      </c>
    </row>
    <row r="241" spans="3:19" ht="13.5">
      <c r="C241" s="2">
        <v>227</v>
      </c>
      <c r="D241" s="26" t="str">
        <f>IF(D240&gt;=鶏シート!$G$18+30,"",D240+1)</f>
        <v/>
      </c>
      <c r="E241" s="41" t="e">
        <f ca="1">鶏気温!A233</f>
        <v>#N/A</v>
      </c>
      <c r="F241" s="163" t="e">
        <f ca="1">IF(鶏シート!$G$13="独自地温",鶏気温!A233,IF(鶏シート!$G$16&gt;=D241,E241*$AD$26+$AE$26,IF(鶏気温!$A$4&lt;200,IF($D241&lt;$AF$30,E241*$AD$30+$AE$30,E241*$AD$31+$AE$31),IF($D241&lt;$AF$34,E241*$AD$34+$AE$34,E241*$AD$35+$AE$35))))</f>
        <v>#N/A</v>
      </c>
      <c r="G241" s="41"/>
      <c r="H241" s="27"/>
      <c r="I241" s="3" t="e">
        <f t="shared" ca="1" si="21"/>
        <v>#N/A</v>
      </c>
      <c r="J241" s="3" t="e">
        <f t="shared" ca="1" si="26"/>
        <v>#N/A</v>
      </c>
      <c r="L241" s="4" t="e">
        <f t="shared" ca="1" si="22"/>
        <v>#N/A</v>
      </c>
      <c r="M241" s="3" t="e">
        <f t="shared" ca="1" si="27"/>
        <v>#N/A</v>
      </c>
      <c r="O241" s="2">
        <v>227</v>
      </c>
      <c r="P241" s="16" t="e">
        <f t="shared" ca="1" si="24"/>
        <v>#N/A</v>
      </c>
      <c r="Q241" s="26" t="str">
        <f t="shared" si="25"/>
        <v/>
      </c>
      <c r="R241" s="14" t="e">
        <f t="shared" ca="1" si="23"/>
        <v>#N/A</v>
      </c>
      <c r="S241" s="55" t="e">
        <f ca="1">鶏硝化モデル!K241</f>
        <v>#N/A</v>
      </c>
    </row>
    <row r="242" spans="3:19" ht="13.5">
      <c r="C242" s="2">
        <v>228</v>
      </c>
      <c r="D242" s="26" t="str">
        <f>IF(D241&gt;=鶏シート!$G$18+30,"",D241+1)</f>
        <v/>
      </c>
      <c r="E242" s="41" t="e">
        <f ca="1">鶏気温!A234</f>
        <v>#N/A</v>
      </c>
      <c r="F242" s="163" t="e">
        <f ca="1">IF(鶏シート!$G$13="独自地温",鶏気温!A234,IF(鶏シート!$G$16&gt;=D242,E242*$AD$26+$AE$26,IF(鶏気温!$A$4&lt;200,IF($D242&lt;$AF$30,E242*$AD$30+$AE$30,E242*$AD$31+$AE$31),IF($D242&lt;$AF$34,E242*$AD$34+$AE$34,E242*$AD$35+$AE$35))))</f>
        <v>#N/A</v>
      </c>
      <c r="G242" s="41"/>
      <c r="H242" s="27"/>
      <c r="I242" s="3" t="e">
        <f t="shared" ca="1" si="21"/>
        <v>#N/A</v>
      </c>
      <c r="J242" s="3" t="e">
        <f t="shared" ca="1" si="26"/>
        <v>#N/A</v>
      </c>
      <c r="L242" s="4" t="e">
        <f t="shared" ca="1" si="22"/>
        <v>#N/A</v>
      </c>
      <c r="M242" s="3" t="e">
        <f t="shared" ca="1" si="27"/>
        <v>#N/A</v>
      </c>
      <c r="O242" s="2">
        <v>228</v>
      </c>
      <c r="P242" s="16" t="e">
        <f t="shared" ca="1" si="24"/>
        <v>#N/A</v>
      </c>
      <c r="Q242" s="26" t="str">
        <f t="shared" si="25"/>
        <v/>
      </c>
      <c r="R242" s="14" t="e">
        <f t="shared" ca="1" si="23"/>
        <v>#N/A</v>
      </c>
      <c r="S242" s="55" t="e">
        <f ca="1">鶏硝化モデル!K242</f>
        <v>#N/A</v>
      </c>
    </row>
    <row r="243" spans="3:19" ht="13.5">
      <c r="C243" s="2">
        <v>229</v>
      </c>
      <c r="D243" s="26" t="str">
        <f>IF(D242&gt;=鶏シート!$G$18+30,"",D242+1)</f>
        <v/>
      </c>
      <c r="E243" s="41" t="e">
        <f ca="1">鶏気温!A235</f>
        <v>#N/A</v>
      </c>
      <c r="F243" s="163" t="e">
        <f ca="1">IF(鶏シート!$G$13="独自地温",鶏気温!A235,IF(鶏シート!$G$16&gt;=D243,E243*$AD$26+$AE$26,IF(鶏気温!$A$4&lt;200,IF($D243&lt;$AF$30,E243*$AD$30+$AE$30,E243*$AD$31+$AE$31),IF($D243&lt;$AF$34,E243*$AD$34+$AE$34,E243*$AD$35+$AE$35))))</f>
        <v>#N/A</v>
      </c>
      <c r="G243" s="41"/>
      <c r="H243" s="27"/>
      <c r="I243" s="3" t="e">
        <f t="shared" ca="1" si="21"/>
        <v>#N/A</v>
      </c>
      <c r="J243" s="3" t="e">
        <f t="shared" ca="1" si="26"/>
        <v>#N/A</v>
      </c>
      <c r="L243" s="4" t="e">
        <f t="shared" ca="1" si="22"/>
        <v>#N/A</v>
      </c>
      <c r="M243" s="3" t="e">
        <f t="shared" ca="1" si="27"/>
        <v>#N/A</v>
      </c>
      <c r="O243" s="2">
        <v>229</v>
      </c>
      <c r="P243" s="16" t="e">
        <f t="shared" ca="1" si="24"/>
        <v>#N/A</v>
      </c>
      <c r="Q243" s="26" t="str">
        <f t="shared" si="25"/>
        <v/>
      </c>
      <c r="R243" s="14" t="e">
        <f t="shared" ca="1" si="23"/>
        <v>#N/A</v>
      </c>
      <c r="S243" s="55" t="e">
        <f ca="1">鶏硝化モデル!K243</f>
        <v>#N/A</v>
      </c>
    </row>
    <row r="244" spans="3:19" ht="13.5">
      <c r="C244" s="2">
        <v>230</v>
      </c>
      <c r="D244" s="26" t="str">
        <f>IF(D243&gt;=鶏シート!$G$18+30,"",D243+1)</f>
        <v/>
      </c>
      <c r="E244" s="41" t="e">
        <f ca="1">鶏気温!A236</f>
        <v>#N/A</v>
      </c>
      <c r="F244" s="163" t="e">
        <f ca="1">IF(鶏シート!$G$13="独自地温",鶏気温!A236,IF(鶏シート!$G$16&gt;=D244,E244*$AD$26+$AE$26,IF(鶏気温!$A$4&lt;200,IF($D244&lt;$AF$30,E244*$AD$30+$AE$30,E244*$AD$31+$AE$31),IF($D244&lt;$AF$34,E244*$AD$34+$AE$34,E244*$AD$35+$AE$35))))</f>
        <v>#N/A</v>
      </c>
      <c r="G244" s="41"/>
      <c r="H244" s="27"/>
      <c r="I244" s="3" t="e">
        <f t="shared" ca="1" si="21"/>
        <v>#N/A</v>
      </c>
      <c r="J244" s="3" t="e">
        <f t="shared" ca="1" si="26"/>
        <v>#N/A</v>
      </c>
      <c r="L244" s="4" t="e">
        <f t="shared" ca="1" si="22"/>
        <v>#N/A</v>
      </c>
      <c r="M244" s="3" t="e">
        <f t="shared" ca="1" si="27"/>
        <v>#N/A</v>
      </c>
      <c r="O244" s="2">
        <v>230</v>
      </c>
      <c r="P244" s="16" t="e">
        <f t="shared" ca="1" si="24"/>
        <v>#N/A</v>
      </c>
      <c r="Q244" s="26" t="str">
        <f t="shared" si="25"/>
        <v/>
      </c>
      <c r="R244" s="14" t="e">
        <f t="shared" ca="1" si="23"/>
        <v>#N/A</v>
      </c>
      <c r="S244" s="55" t="e">
        <f ca="1">鶏硝化モデル!K244</f>
        <v>#N/A</v>
      </c>
    </row>
    <row r="245" spans="3:19" ht="13.5">
      <c r="C245" s="2">
        <v>231</v>
      </c>
      <c r="D245" s="26" t="str">
        <f>IF(D244&gt;=鶏シート!$G$18+30,"",D244+1)</f>
        <v/>
      </c>
      <c r="E245" s="41" t="e">
        <f ca="1">鶏気温!A237</f>
        <v>#N/A</v>
      </c>
      <c r="F245" s="163" t="e">
        <f ca="1">IF(鶏シート!$G$13="独自地温",鶏気温!A237,IF(鶏シート!$G$16&gt;=D245,E245*$AD$26+$AE$26,IF(鶏気温!$A$4&lt;200,IF($D245&lt;$AF$30,E245*$AD$30+$AE$30,E245*$AD$31+$AE$31),IF($D245&lt;$AF$34,E245*$AD$34+$AE$34,E245*$AD$35+$AE$35))))</f>
        <v>#N/A</v>
      </c>
      <c r="G245" s="41"/>
      <c r="H245" s="27"/>
      <c r="I245" s="3" t="e">
        <f t="shared" ca="1" si="21"/>
        <v>#N/A</v>
      </c>
      <c r="J245" s="3" t="e">
        <f t="shared" ca="1" si="26"/>
        <v>#N/A</v>
      </c>
      <c r="L245" s="4" t="e">
        <f t="shared" ca="1" si="22"/>
        <v>#N/A</v>
      </c>
      <c r="M245" s="3" t="e">
        <f t="shared" ca="1" si="27"/>
        <v>#N/A</v>
      </c>
      <c r="O245" s="2">
        <v>231</v>
      </c>
      <c r="P245" s="16" t="e">
        <f t="shared" ca="1" si="24"/>
        <v>#N/A</v>
      </c>
      <c r="Q245" s="26" t="str">
        <f t="shared" si="25"/>
        <v/>
      </c>
      <c r="R245" s="14" t="e">
        <f t="shared" ca="1" si="23"/>
        <v>#N/A</v>
      </c>
      <c r="S245" s="55" t="e">
        <f ca="1">鶏硝化モデル!K245</f>
        <v>#N/A</v>
      </c>
    </row>
    <row r="246" spans="3:19" ht="13.5">
      <c r="C246" s="2">
        <v>232</v>
      </c>
      <c r="D246" s="26" t="str">
        <f>IF(D245&gt;=鶏シート!$G$18+30,"",D245+1)</f>
        <v/>
      </c>
      <c r="E246" s="41" t="e">
        <f ca="1">鶏気温!A238</f>
        <v>#N/A</v>
      </c>
      <c r="F246" s="163" t="e">
        <f ca="1">IF(鶏シート!$G$13="独自地温",鶏気温!A238,IF(鶏シート!$G$16&gt;=D246,E246*$AD$26+$AE$26,IF(鶏気温!$A$4&lt;200,IF($D246&lt;$AF$30,E246*$AD$30+$AE$30,E246*$AD$31+$AE$31),IF($D246&lt;$AF$34,E246*$AD$34+$AE$34,E246*$AD$35+$AE$35))))</f>
        <v>#N/A</v>
      </c>
      <c r="G246" s="41"/>
      <c r="H246" s="27"/>
      <c r="I246" s="3" t="e">
        <f t="shared" ca="1" si="21"/>
        <v>#N/A</v>
      </c>
      <c r="J246" s="3" t="e">
        <f t="shared" ca="1" si="26"/>
        <v>#N/A</v>
      </c>
      <c r="L246" s="4" t="e">
        <f t="shared" ca="1" si="22"/>
        <v>#N/A</v>
      </c>
      <c r="M246" s="3" t="e">
        <f t="shared" ca="1" si="27"/>
        <v>#N/A</v>
      </c>
      <c r="O246" s="2">
        <v>232</v>
      </c>
      <c r="P246" s="16" t="e">
        <f t="shared" ca="1" si="24"/>
        <v>#N/A</v>
      </c>
      <c r="Q246" s="26" t="str">
        <f t="shared" si="25"/>
        <v/>
      </c>
      <c r="R246" s="14" t="e">
        <f t="shared" ca="1" si="23"/>
        <v>#N/A</v>
      </c>
      <c r="S246" s="55" t="e">
        <f ca="1">鶏硝化モデル!K246</f>
        <v>#N/A</v>
      </c>
    </row>
    <row r="247" spans="3:19" ht="13.5">
      <c r="C247" s="2">
        <v>233</v>
      </c>
      <c r="D247" s="26" t="str">
        <f>IF(D246&gt;=鶏シート!$G$18+30,"",D246+1)</f>
        <v/>
      </c>
      <c r="E247" s="41" t="e">
        <f ca="1">鶏気温!A239</f>
        <v>#N/A</v>
      </c>
      <c r="F247" s="163" t="e">
        <f ca="1">IF(鶏シート!$G$13="独自地温",鶏気温!A239,IF(鶏シート!$G$16&gt;=D247,E247*$AD$26+$AE$26,IF(鶏気温!$A$4&lt;200,IF($D247&lt;$AF$30,E247*$AD$30+$AE$30,E247*$AD$31+$AE$31),IF($D247&lt;$AF$34,E247*$AD$34+$AE$34,E247*$AD$35+$AE$35))))</f>
        <v>#N/A</v>
      </c>
      <c r="G247" s="41"/>
      <c r="H247" s="27"/>
      <c r="I247" s="3" t="e">
        <f t="shared" ca="1" si="21"/>
        <v>#N/A</v>
      </c>
      <c r="J247" s="3" t="e">
        <f t="shared" ca="1" si="26"/>
        <v>#N/A</v>
      </c>
      <c r="L247" s="4" t="e">
        <f t="shared" ca="1" si="22"/>
        <v>#N/A</v>
      </c>
      <c r="M247" s="3" t="e">
        <f t="shared" ca="1" si="27"/>
        <v>#N/A</v>
      </c>
      <c r="O247" s="2">
        <v>233</v>
      </c>
      <c r="P247" s="16" t="e">
        <f t="shared" ca="1" si="24"/>
        <v>#N/A</v>
      </c>
      <c r="Q247" s="26" t="str">
        <f t="shared" si="25"/>
        <v/>
      </c>
      <c r="R247" s="14" t="e">
        <f t="shared" ca="1" si="23"/>
        <v>#N/A</v>
      </c>
      <c r="S247" s="55" t="e">
        <f ca="1">鶏硝化モデル!K247</f>
        <v>#N/A</v>
      </c>
    </row>
    <row r="248" spans="3:19" ht="13.5">
      <c r="C248" s="2">
        <v>234</v>
      </c>
      <c r="D248" s="26" t="str">
        <f>IF(D247&gt;=鶏シート!$G$18+30,"",D247+1)</f>
        <v/>
      </c>
      <c r="E248" s="41" t="e">
        <f ca="1">鶏気温!A240</f>
        <v>#N/A</v>
      </c>
      <c r="F248" s="163" t="e">
        <f ca="1">IF(鶏シート!$G$13="独自地温",鶏気温!A240,IF(鶏シート!$G$16&gt;=D248,E248*$AD$26+$AE$26,IF(鶏気温!$A$4&lt;200,IF($D248&lt;$AF$30,E248*$AD$30+$AE$30,E248*$AD$31+$AE$31),IF($D248&lt;$AF$34,E248*$AD$34+$AE$34,E248*$AD$35+$AE$35))))</f>
        <v>#N/A</v>
      </c>
      <c r="G248" s="41"/>
      <c r="H248" s="27"/>
      <c r="I248" s="3" t="e">
        <f t="shared" ca="1" si="21"/>
        <v>#N/A</v>
      </c>
      <c r="J248" s="3" t="e">
        <f t="shared" ca="1" si="26"/>
        <v>#N/A</v>
      </c>
      <c r="L248" s="4" t="e">
        <f t="shared" ca="1" si="22"/>
        <v>#N/A</v>
      </c>
      <c r="M248" s="3" t="e">
        <f t="shared" ca="1" si="27"/>
        <v>#N/A</v>
      </c>
      <c r="O248" s="2">
        <v>234</v>
      </c>
      <c r="P248" s="16" t="e">
        <f t="shared" ca="1" si="24"/>
        <v>#N/A</v>
      </c>
      <c r="Q248" s="26" t="str">
        <f t="shared" si="25"/>
        <v/>
      </c>
      <c r="R248" s="14" t="e">
        <f t="shared" ca="1" si="23"/>
        <v>#N/A</v>
      </c>
      <c r="S248" s="55" t="e">
        <f ca="1">鶏硝化モデル!K248</f>
        <v>#N/A</v>
      </c>
    </row>
    <row r="249" spans="3:19" ht="13.5">
      <c r="C249" s="2">
        <v>235</v>
      </c>
      <c r="D249" s="26" t="str">
        <f>IF(D248&gt;=鶏シート!$G$18+30,"",D248+1)</f>
        <v/>
      </c>
      <c r="E249" s="41" t="e">
        <f ca="1">鶏気温!A241</f>
        <v>#N/A</v>
      </c>
      <c r="F249" s="163" t="e">
        <f ca="1">IF(鶏シート!$G$13="独自地温",鶏気温!A241,IF(鶏シート!$G$16&gt;=D249,E249*$AD$26+$AE$26,IF(鶏気温!$A$4&lt;200,IF($D249&lt;$AF$30,E249*$AD$30+$AE$30,E249*$AD$31+$AE$31),IF($D249&lt;$AF$34,E249*$AD$34+$AE$34,E249*$AD$35+$AE$35))))</f>
        <v>#N/A</v>
      </c>
      <c r="G249" s="41"/>
      <c r="H249" s="27"/>
      <c r="I249" s="3" t="e">
        <f t="shared" ca="1" si="21"/>
        <v>#N/A</v>
      </c>
      <c r="J249" s="3" t="e">
        <f t="shared" ca="1" si="26"/>
        <v>#N/A</v>
      </c>
      <c r="L249" s="4" t="e">
        <f t="shared" ca="1" si="22"/>
        <v>#N/A</v>
      </c>
      <c r="M249" s="3" t="e">
        <f t="shared" ca="1" si="27"/>
        <v>#N/A</v>
      </c>
      <c r="O249" s="2">
        <v>235</v>
      </c>
      <c r="P249" s="16" t="e">
        <f t="shared" ca="1" si="24"/>
        <v>#N/A</v>
      </c>
      <c r="Q249" s="26" t="str">
        <f t="shared" si="25"/>
        <v/>
      </c>
      <c r="R249" s="14" t="e">
        <f t="shared" ca="1" si="23"/>
        <v>#N/A</v>
      </c>
      <c r="S249" s="55" t="e">
        <f ca="1">鶏硝化モデル!K249</f>
        <v>#N/A</v>
      </c>
    </row>
    <row r="250" spans="3:19" ht="13.5">
      <c r="C250" s="2">
        <v>236</v>
      </c>
      <c r="D250" s="26" t="str">
        <f>IF(D249&gt;=鶏シート!$G$18+30,"",D249+1)</f>
        <v/>
      </c>
      <c r="E250" s="41" t="e">
        <f ca="1">鶏気温!A242</f>
        <v>#N/A</v>
      </c>
      <c r="F250" s="163" t="e">
        <f ca="1">IF(鶏シート!$G$13="独自地温",鶏気温!A242,IF(鶏シート!$G$16&gt;=D250,E250*$AD$26+$AE$26,IF(鶏気温!$A$4&lt;200,IF($D250&lt;$AF$30,E250*$AD$30+$AE$30,E250*$AD$31+$AE$31),IF($D250&lt;$AF$34,E250*$AD$34+$AE$34,E250*$AD$35+$AE$35))))</f>
        <v>#N/A</v>
      </c>
      <c r="G250" s="41"/>
      <c r="H250" s="29"/>
      <c r="I250" s="3" t="e">
        <f t="shared" ca="1" si="21"/>
        <v>#N/A</v>
      </c>
      <c r="J250" s="3" t="e">
        <f t="shared" ca="1" si="26"/>
        <v>#N/A</v>
      </c>
      <c r="L250" s="4" t="e">
        <f t="shared" ca="1" si="22"/>
        <v>#N/A</v>
      </c>
      <c r="M250" s="3" t="e">
        <f t="shared" ca="1" si="27"/>
        <v>#N/A</v>
      </c>
      <c r="O250" s="2">
        <v>236</v>
      </c>
      <c r="P250" s="16" t="e">
        <f t="shared" ca="1" si="24"/>
        <v>#N/A</v>
      </c>
      <c r="Q250" s="26" t="str">
        <f t="shared" si="25"/>
        <v/>
      </c>
      <c r="R250" s="14" t="e">
        <f t="shared" ca="1" si="23"/>
        <v>#N/A</v>
      </c>
      <c r="S250" s="55" t="e">
        <f ca="1">鶏硝化モデル!K250</f>
        <v>#N/A</v>
      </c>
    </row>
    <row r="251" spans="3:19" ht="13.5">
      <c r="C251" s="2">
        <v>237</v>
      </c>
      <c r="D251" s="26" t="str">
        <f>IF(D250&gt;=鶏シート!$G$18+30,"",D250+1)</f>
        <v/>
      </c>
      <c r="E251" s="41" t="e">
        <f ca="1">鶏気温!A243</f>
        <v>#N/A</v>
      </c>
      <c r="F251" s="163" t="e">
        <f ca="1">IF(鶏シート!$G$13="独自地温",鶏気温!A243,IF(鶏シート!$G$16&gt;=D251,E251*$AD$26+$AE$26,IF(鶏気温!$A$4&lt;200,IF($D251&lt;$AF$30,E251*$AD$30+$AE$30,E251*$AD$31+$AE$31),IF($D251&lt;$AF$34,E251*$AD$34+$AE$34,E251*$AD$35+$AE$35))))</f>
        <v>#N/A</v>
      </c>
      <c r="G251" s="41"/>
      <c r="H251" s="10"/>
      <c r="I251" s="3" t="e">
        <f t="shared" ca="1" si="21"/>
        <v>#N/A</v>
      </c>
      <c r="J251" s="3" t="e">
        <f t="shared" ca="1" si="26"/>
        <v>#N/A</v>
      </c>
      <c r="L251" s="4" t="e">
        <f t="shared" ca="1" si="22"/>
        <v>#N/A</v>
      </c>
      <c r="M251" s="3" t="e">
        <f t="shared" ca="1" si="27"/>
        <v>#N/A</v>
      </c>
      <c r="O251" s="2">
        <v>237</v>
      </c>
      <c r="P251" s="16" t="e">
        <f t="shared" ca="1" si="24"/>
        <v>#N/A</v>
      </c>
      <c r="Q251" s="26" t="str">
        <f t="shared" si="25"/>
        <v/>
      </c>
      <c r="R251" s="14" t="e">
        <f t="shared" ca="1" si="23"/>
        <v>#N/A</v>
      </c>
      <c r="S251" s="55" t="e">
        <f ca="1">鶏硝化モデル!K251</f>
        <v>#N/A</v>
      </c>
    </row>
    <row r="252" spans="3:19" ht="13.5">
      <c r="C252" s="2">
        <v>238</v>
      </c>
      <c r="D252" s="26" t="str">
        <f>IF(D251&gt;=鶏シート!$G$18+30,"",D251+1)</f>
        <v/>
      </c>
      <c r="E252" s="41" t="e">
        <f ca="1">鶏気温!A244</f>
        <v>#N/A</v>
      </c>
      <c r="F252" s="163" t="e">
        <f ca="1">IF(鶏シート!$G$13="独自地温",鶏気温!A244,IF(鶏シート!$G$16&gt;=D252,E252*$AD$26+$AE$26,IF(鶏気温!$A$4&lt;200,IF($D252&lt;$AF$30,E252*$AD$30+$AE$30,E252*$AD$31+$AE$31),IF($D252&lt;$AF$34,E252*$AD$34+$AE$34,E252*$AD$35+$AE$35))))</f>
        <v>#N/A</v>
      </c>
      <c r="G252" s="41"/>
      <c r="H252" s="10"/>
      <c r="I252" s="3" t="e">
        <f t="shared" ca="1" si="21"/>
        <v>#N/A</v>
      </c>
      <c r="J252" s="3" t="e">
        <f t="shared" ca="1" si="26"/>
        <v>#N/A</v>
      </c>
      <c r="L252" s="4" t="e">
        <f t="shared" ca="1" si="22"/>
        <v>#N/A</v>
      </c>
      <c r="M252" s="3" t="e">
        <f t="shared" ca="1" si="27"/>
        <v>#N/A</v>
      </c>
      <c r="O252" s="2">
        <v>238</v>
      </c>
      <c r="P252" s="16" t="e">
        <f t="shared" ca="1" si="24"/>
        <v>#N/A</v>
      </c>
      <c r="Q252" s="26" t="str">
        <f t="shared" si="25"/>
        <v/>
      </c>
      <c r="R252" s="14" t="e">
        <f t="shared" ca="1" si="23"/>
        <v>#N/A</v>
      </c>
      <c r="S252" s="55" t="e">
        <f ca="1">鶏硝化モデル!K252</f>
        <v>#N/A</v>
      </c>
    </row>
    <row r="253" spans="3:19" ht="13.5">
      <c r="C253" s="2">
        <v>239</v>
      </c>
      <c r="D253" s="26" t="str">
        <f>IF(D252&gt;=鶏シート!$G$18+30,"",D252+1)</f>
        <v/>
      </c>
      <c r="E253" s="41" t="e">
        <f ca="1">鶏気温!A245</f>
        <v>#N/A</v>
      </c>
      <c r="F253" s="163" t="e">
        <f ca="1">IF(鶏シート!$G$13="独自地温",鶏気温!A245,IF(鶏シート!$G$16&gt;=D253,E253*$AD$26+$AE$26,IF(鶏気温!$A$4&lt;200,IF($D253&lt;$AF$30,E253*$AD$30+$AE$30,E253*$AD$31+$AE$31),IF($D253&lt;$AF$34,E253*$AD$34+$AE$34,E253*$AD$35+$AE$35))))</f>
        <v>#N/A</v>
      </c>
      <c r="G253" s="41"/>
      <c r="H253" s="10"/>
      <c r="I253" s="3" t="e">
        <f t="shared" ca="1" si="21"/>
        <v>#N/A</v>
      </c>
      <c r="J253" s="3" t="e">
        <f t="shared" ca="1" si="26"/>
        <v>#N/A</v>
      </c>
      <c r="L253" s="4" t="e">
        <f t="shared" ca="1" si="22"/>
        <v>#N/A</v>
      </c>
      <c r="M253" s="3" t="e">
        <f t="shared" ca="1" si="27"/>
        <v>#N/A</v>
      </c>
      <c r="O253" s="2">
        <v>239</v>
      </c>
      <c r="P253" s="16" t="e">
        <f t="shared" ca="1" si="24"/>
        <v>#N/A</v>
      </c>
      <c r="Q253" s="26" t="str">
        <f t="shared" si="25"/>
        <v/>
      </c>
      <c r="R253" s="14" t="e">
        <f t="shared" ca="1" si="23"/>
        <v>#N/A</v>
      </c>
      <c r="S253" s="55" t="e">
        <f ca="1">鶏硝化モデル!K253</f>
        <v>#N/A</v>
      </c>
    </row>
    <row r="254" spans="3:19" ht="13.5">
      <c r="C254" s="2">
        <v>240</v>
      </c>
      <c r="D254" s="26" t="str">
        <f>IF(D253&gt;=鶏シート!$G$18+30,"",D253+1)</f>
        <v/>
      </c>
      <c r="E254" s="41" t="e">
        <f ca="1">鶏気温!A246</f>
        <v>#N/A</v>
      </c>
      <c r="F254" s="163" t="e">
        <f ca="1">IF(鶏シート!$G$13="独自地温",鶏気温!A246,IF(鶏シート!$G$16&gt;=D254,E254*$AD$26+$AE$26,IF(鶏気温!$A$4&lt;200,IF($D254&lt;$AF$30,E254*$AD$30+$AE$30,E254*$AD$31+$AE$31),IF($D254&lt;$AF$34,E254*$AD$34+$AE$34,E254*$AD$35+$AE$35))))</f>
        <v>#N/A</v>
      </c>
      <c r="G254" s="41"/>
      <c r="H254" s="10"/>
      <c r="I254" s="3" t="e">
        <f t="shared" ca="1" si="21"/>
        <v>#N/A</v>
      </c>
      <c r="J254" s="3" t="e">
        <f t="shared" ca="1" si="26"/>
        <v>#N/A</v>
      </c>
      <c r="L254" s="4" t="e">
        <f t="shared" ca="1" si="22"/>
        <v>#N/A</v>
      </c>
      <c r="M254" s="3" t="e">
        <f t="shared" ca="1" si="27"/>
        <v>#N/A</v>
      </c>
      <c r="O254" s="2">
        <v>240</v>
      </c>
      <c r="P254" s="16" t="e">
        <f t="shared" ca="1" si="24"/>
        <v>#N/A</v>
      </c>
      <c r="Q254" s="26" t="str">
        <f t="shared" si="25"/>
        <v/>
      </c>
      <c r="R254" s="14" t="e">
        <f t="shared" ca="1" si="23"/>
        <v>#N/A</v>
      </c>
      <c r="S254" s="55" t="e">
        <f ca="1">鶏硝化モデル!K254</f>
        <v>#N/A</v>
      </c>
    </row>
    <row r="255" spans="3:19" ht="13.5">
      <c r="C255" s="2">
        <v>241</v>
      </c>
      <c r="D255" s="26" t="str">
        <f>IF(D254&gt;=鶏シート!$G$18+30,"",D254+1)</f>
        <v/>
      </c>
      <c r="E255" s="41" t="e">
        <f ca="1">鶏気温!A247</f>
        <v>#N/A</v>
      </c>
      <c r="F255" s="163" t="e">
        <f ca="1">IF(鶏シート!$G$13="独自地温",鶏気温!A247,IF(鶏シート!$G$16&gt;=D255,E255*$AD$26+$AE$26,IF(鶏気温!$A$4&lt;200,IF($D255&lt;$AF$30,E255*$AD$30+$AE$30,E255*$AD$31+$AE$31),IF($D255&lt;$AF$34,E255*$AD$34+$AE$34,E255*$AD$35+$AE$35))))</f>
        <v>#N/A</v>
      </c>
      <c r="G255" s="41"/>
      <c r="H255" s="10"/>
      <c r="I255" s="3" t="e">
        <f t="shared" ca="1" si="21"/>
        <v>#N/A</v>
      </c>
      <c r="J255" s="3" t="e">
        <f t="shared" ca="1" si="26"/>
        <v>#N/A</v>
      </c>
      <c r="L255" s="4" t="e">
        <f t="shared" ca="1" si="22"/>
        <v>#N/A</v>
      </c>
      <c r="M255" s="3" t="e">
        <f t="shared" ca="1" si="27"/>
        <v>#N/A</v>
      </c>
      <c r="O255" s="2">
        <v>241</v>
      </c>
      <c r="P255" s="16" t="e">
        <f t="shared" ca="1" si="24"/>
        <v>#N/A</v>
      </c>
      <c r="Q255" s="26" t="str">
        <f t="shared" si="25"/>
        <v/>
      </c>
      <c r="R255" s="14" t="e">
        <f t="shared" ca="1" si="23"/>
        <v>#N/A</v>
      </c>
      <c r="S255" s="55" t="e">
        <f ca="1">鶏硝化モデル!K255</f>
        <v>#N/A</v>
      </c>
    </row>
    <row r="256" spans="3:19" ht="13.5">
      <c r="C256" s="2">
        <v>242</v>
      </c>
      <c r="D256" s="26" t="str">
        <f>IF(D255&gt;=鶏シート!$G$18+30,"",D255+1)</f>
        <v/>
      </c>
      <c r="E256" s="41" t="e">
        <f ca="1">鶏気温!A248</f>
        <v>#N/A</v>
      </c>
      <c r="F256" s="163" t="e">
        <f ca="1">IF(鶏シート!$G$13="独自地温",鶏気温!A248,IF(鶏シート!$G$16&gt;=D256,E256*$AD$26+$AE$26,IF(鶏気温!$A$4&lt;200,IF($D256&lt;$AF$30,E256*$AD$30+$AE$30,E256*$AD$31+$AE$31),IF($D256&lt;$AF$34,E256*$AD$34+$AE$34,E256*$AD$35+$AE$35))))</f>
        <v>#N/A</v>
      </c>
      <c r="G256" s="41"/>
      <c r="H256" s="10"/>
      <c r="I256" s="3" t="e">
        <f t="shared" ca="1" si="21"/>
        <v>#N/A</v>
      </c>
      <c r="J256" s="3" t="e">
        <f t="shared" ca="1" si="26"/>
        <v>#N/A</v>
      </c>
      <c r="L256" s="4" t="e">
        <f t="shared" ca="1" si="22"/>
        <v>#N/A</v>
      </c>
      <c r="M256" s="3" t="e">
        <f t="shared" ca="1" si="27"/>
        <v>#N/A</v>
      </c>
      <c r="O256" s="2">
        <v>242</v>
      </c>
      <c r="P256" s="16" t="e">
        <f t="shared" ca="1" si="24"/>
        <v>#N/A</v>
      </c>
      <c r="Q256" s="26" t="str">
        <f t="shared" si="25"/>
        <v/>
      </c>
      <c r="R256" s="14" t="e">
        <f t="shared" ca="1" si="23"/>
        <v>#N/A</v>
      </c>
      <c r="S256" s="55" t="e">
        <f ca="1">鶏硝化モデル!K256</f>
        <v>#N/A</v>
      </c>
    </row>
    <row r="257" spans="3:19" ht="13.5">
      <c r="C257" s="2">
        <v>243</v>
      </c>
      <c r="D257" s="26" t="str">
        <f>IF(D256&gt;=鶏シート!$G$18+30,"",D256+1)</f>
        <v/>
      </c>
      <c r="E257" s="41" t="e">
        <f ca="1">鶏気温!A249</f>
        <v>#N/A</v>
      </c>
      <c r="F257" s="163" t="e">
        <f ca="1">IF(鶏シート!$G$13="独自地温",鶏気温!A249,IF(鶏シート!$G$16&gt;=D257,E257*$AD$26+$AE$26,IF(鶏気温!$A$4&lt;200,IF($D257&lt;$AF$30,E257*$AD$30+$AE$30,E257*$AD$31+$AE$31),IF($D257&lt;$AF$34,E257*$AD$34+$AE$34,E257*$AD$35+$AE$35))))</f>
        <v>#N/A</v>
      </c>
      <c r="G257" s="41"/>
      <c r="H257" s="10"/>
      <c r="I257" s="3" t="e">
        <f t="shared" ca="1" si="21"/>
        <v>#N/A</v>
      </c>
      <c r="J257" s="3" t="e">
        <f t="shared" ca="1" si="26"/>
        <v>#N/A</v>
      </c>
      <c r="L257" s="4" t="e">
        <f t="shared" ca="1" si="22"/>
        <v>#N/A</v>
      </c>
      <c r="M257" s="3" t="e">
        <f t="shared" ca="1" si="27"/>
        <v>#N/A</v>
      </c>
      <c r="O257" s="2">
        <v>243</v>
      </c>
      <c r="P257" s="16" t="e">
        <f t="shared" ca="1" si="24"/>
        <v>#N/A</v>
      </c>
      <c r="Q257" s="26" t="str">
        <f t="shared" si="25"/>
        <v/>
      </c>
      <c r="R257" s="14" t="e">
        <f t="shared" ca="1" si="23"/>
        <v>#N/A</v>
      </c>
      <c r="S257" s="55" t="e">
        <f ca="1">鶏硝化モデル!K257</f>
        <v>#N/A</v>
      </c>
    </row>
    <row r="258" spans="3:19" ht="13.5">
      <c r="C258" s="2">
        <v>244</v>
      </c>
      <c r="D258" s="26" t="str">
        <f>IF(D257&gt;=鶏シート!$G$18+30,"",D257+1)</f>
        <v/>
      </c>
      <c r="E258" s="41" t="e">
        <f ca="1">鶏気温!A250</f>
        <v>#N/A</v>
      </c>
      <c r="F258" s="163" t="e">
        <f ca="1">IF(鶏シート!$G$13="独自地温",鶏気温!A250,IF(鶏シート!$G$16&gt;=D258,E258*$AD$26+$AE$26,IF(鶏気温!$A$4&lt;200,IF($D258&lt;$AF$30,E258*$AD$30+$AE$30,E258*$AD$31+$AE$31),IF($D258&lt;$AF$34,E258*$AD$34+$AE$34,E258*$AD$35+$AE$35))))</f>
        <v>#N/A</v>
      </c>
      <c r="G258" s="41"/>
      <c r="H258" s="10"/>
      <c r="I258" s="3" t="e">
        <f t="shared" ca="1" si="21"/>
        <v>#N/A</v>
      </c>
      <c r="J258" s="3" t="e">
        <f t="shared" ca="1" si="26"/>
        <v>#N/A</v>
      </c>
      <c r="L258" s="4" t="e">
        <f t="shared" ca="1" si="22"/>
        <v>#N/A</v>
      </c>
      <c r="M258" s="3" t="e">
        <f t="shared" ca="1" si="27"/>
        <v>#N/A</v>
      </c>
      <c r="O258" s="2">
        <v>244</v>
      </c>
      <c r="P258" s="16" t="e">
        <f t="shared" ca="1" si="24"/>
        <v>#N/A</v>
      </c>
      <c r="Q258" s="26" t="str">
        <f t="shared" si="25"/>
        <v/>
      </c>
      <c r="R258" s="14" t="e">
        <f t="shared" ca="1" si="23"/>
        <v>#N/A</v>
      </c>
      <c r="S258" s="55" t="e">
        <f ca="1">鶏硝化モデル!K258</f>
        <v>#N/A</v>
      </c>
    </row>
    <row r="259" spans="3:19" ht="13.5">
      <c r="C259" s="2">
        <v>245</v>
      </c>
      <c r="D259" s="26" t="str">
        <f>IF(D258&gt;=鶏シート!$G$18+30,"",D258+1)</f>
        <v/>
      </c>
      <c r="E259" s="41" t="e">
        <f ca="1">鶏気温!A251</f>
        <v>#N/A</v>
      </c>
      <c r="F259" s="163" t="e">
        <f ca="1">IF(鶏シート!$G$13="独自地温",鶏気温!A251,IF(鶏シート!$G$16&gt;=D259,E259*$AD$26+$AE$26,IF(鶏気温!$A$4&lt;200,IF($D259&lt;$AF$30,E259*$AD$30+$AE$30,E259*$AD$31+$AE$31),IF($D259&lt;$AF$34,E259*$AD$34+$AE$34,E259*$AD$35+$AE$35))))</f>
        <v>#N/A</v>
      </c>
      <c r="G259" s="41"/>
      <c r="H259" s="10"/>
      <c r="I259" s="3" t="e">
        <f t="shared" ca="1" si="21"/>
        <v>#N/A</v>
      </c>
      <c r="J259" s="3" t="e">
        <f t="shared" ca="1" si="26"/>
        <v>#N/A</v>
      </c>
      <c r="L259" s="4" t="e">
        <f t="shared" ca="1" si="22"/>
        <v>#N/A</v>
      </c>
      <c r="M259" s="3" t="e">
        <f t="shared" ca="1" si="27"/>
        <v>#N/A</v>
      </c>
      <c r="O259" s="2">
        <v>245</v>
      </c>
      <c r="P259" s="16" t="e">
        <f t="shared" ca="1" si="24"/>
        <v>#N/A</v>
      </c>
      <c r="Q259" s="26" t="str">
        <f t="shared" si="25"/>
        <v/>
      </c>
      <c r="R259" s="14" t="e">
        <f t="shared" ca="1" si="23"/>
        <v>#N/A</v>
      </c>
      <c r="S259" s="55" t="e">
        <f ca="1">鶏硝化モデル!K259</f>
        <v>#N/A</v>
      </c>
    </row>
    <row r="260" spans="3:19" ht="13.5">
      <c r="C260" s="2">
        <v>246</v>
      </c>
      <c r="D260" s="26" t="str">
        <f>IF(D259&gt;=鶏シート!$G$18+30,"",D259+1)</f>
        <v/>
      </c>
      <c r="E260" s="41" t="e">
        <f ca="1">鶏気温!A252</f>
        <v>#N/A</v>
      </c>
      <c r="F260" s="163" t="e">
        <f ca="1">IF(鶏シート!$G$13="独自地温",鶏気温!A252,IF(鶏シート!$G$16&gt;=D260,E260*$AD$26+$AE$26,IF(鶏気温!$A$4&lt;200,IF($D260&lt;$AF$30,E260*$AD$30+$AE$30,E260*$AD$31+$AE$31),IF($D260&lt;$AF$34,E260*$AD$34+$AE$34,E260*$AD$35+$AE$35))))</f>
        <v>#N/A</v>
      </c>
      <c r="G260" s="41"/>
      <c r="H260" s="10"/>
      <c r="I260" s="3" t="e">
        <f t="shared" ca="1" si="21"/>
        <v>#N/A</v>
      </c>
      <c r="J260" s="3" t="e">
        <f t="shared" ca="1" si="26"/>
        <v>#N/A</v>
      </c>
      <c r="L260" s="4" t="e">
        <f t="shared" ca="1" si="22"/>
        <v>#N/A</v>
      </c>
      <c r="M260" s="3" t="e">
        <f t="shared" ca="1" si="27"/>
        <v>#N/A</v>
      </c>
      <c r="O260" s="2">
        <v>246</v>
      </c>
      <c r="P260" s="16" t="e">
        <f t="shared" ca="1" si="24"/>
        <v>#N/A</v>
      </c>
      <c r="Q260" s="26" t="str">
        <f t="shared" si="25"/>
        <v/>
      </c>
      <c r="R260" s="14" t="e">
        <f t="shared" ca="1" si="23"/>
        <v>#N/A</v>
      </c>
      <c r="S260" s="55" t="e">
        <f ca="1">鶏硝化モデル!K260</f>
        <v>#N/A</v>
      </c>
    </row>
    <row r="261" spans="3:19" ht="13.5">
      <c r="C261" s="2">
        <v>247</v>
      </c>
      <c r="D261" s="26" t="str">
        <f>IF(D260&gt;=鶏シート!$G$18+30,"",D260+1)</f>
        <v/>
      </c>
      <c r="E261" s="41" t="e">
        <f ca="1">鶏気温!A253</f>
        <v>#N/A</v>
      </c>
      <c r="F261" s="163" t="e">
        <f ca="1">IF(鶏シート!$G$13="独自地温",鶏気温!A253,IF(鶏シート!$G$16&gt;=D261,E261*$AD$26+$AE$26,IF(鶏気温!$A$4&lt;200,IF($D261&lt;$AF$30,E261*$AD$30+$AE$30,E261*$AD$31+$AE$31),IF($D261&lt;$AF$34,E261*$AD$34+$AE$34,E261*$AD$35+$AE$35))))</f>
        <v>#N/A</v>
      </c>
      <c r="G261" s="41"/>
      <c r="H261" s="10"/>
      <c r="I261" s="3" t="e">
        <f t="shared" ca="1" si="21"/>
        <v>#N/A</v>
      </c>
      <c r="J261" s="3" t="e">
        <f t="shared" ca="1" si="26"/>
        <v>#N/A</v>
      </c>
      <c r="L261" s="4" t="e">
        <f t="shared" ca="1" si="22"/>
        <v>#N/A</v>
      </c>
      <c r="M261" s="3" t="e">
        <f t="shared" ca="1" si="27"/>
        <v>#N/A</v>
      </c>
      <c r="O261" s="2">
        <v>247</v>
      </c>
      <c r="P261" s="16" t="e">
        <f t="shared" ca="1" si="24"/>
        <v>#N/A</v>
      </c>
      <c r="Q261" s="26" t="str">
        <f t="shared" si="25"/>
        <v/>
      </c>
      <c r="R261" s="14" t="e">
        <f t="shared" ca="1" si="23"/>
        <v>#N/A</v>
      </c>
      <c r="S261" s="55" t="e">
        <f ca="1">鶏硝化モデル!K261</f>
        <v>#N/A</v>
      </c>
    </row>
    <row r="262" spans="3:19" ht="13.5">
      <c r="C262" s="2">
        <v>248</v>
      </c>
      <c r="D262" s="26" t="str">
        <f>IF(D261&gt;=鶏シート!$G$18+30,"",D261+1)</f>
        <v/>
      </c>
      <c r="E262" s="41" t="e">
        <f ca="1">鶏気温!A254</f>
        <v>#N/A</v>
      </c>
      <c r="F262" s="163" t="e">
        <f ca="1">IF(鶏シート!$G$13="独自地温",鶏気温!A254,IF(鶏シート!$G$16&gt;=D262,E262*$AD$26+$AE$26,IF(鶏気温!$A$4&lt;200,IF($D262&lt;$AF$30,E262*$AD$30+$AE$30,E262*$AD$31+$AE$31),IF($D262&lt;$AF$34,E262*$AD$34+$AE$34,E262*$AD$35+$AE$35))))</f>
        <v>#N/A</v>
      </c>
      <c r="G262" s="41"/>
      <c r="H262" s="10"/>
      <c r="I262" s="3" t="e">
        <f t="shared" ca="1" si="21"/>
        <v>#N/A</v>
      </c>
      <c r="J262" s="3" t="e">
        <f t="shared" ca="1" si="26"/>
        <v>#N/A</v>
      </c>
      <c r="L262" s="4" t="e">
        <f t="shared" ca="1" si="22"/>
        <v>#N/A</v>
      </c>
      <c r="M262" s="3" t="e">
        <f t="shared" ca="1" si="27"/>
        <v>#N/A</v>
      </c>
      <c r="O262" s="2">
        <v>248</v>
      </c>
      <c r="P262" s="16" t="e">
        <f t="shared" ca="1" si="24"/>
        <v>#N/A</v>
      </c>
      <c r="Q262" s="26" t="str">
        <f t="shared" si="25"/>
        <v/>
      </c>
      <c r="R262" s="14" t="e">
        <f t="shared" ca="1" si="23"/>
        <v>#N/A</v>
      </c>
      <c r="S262" s="55" t="e">
        <f ca="1">鶏硝化モデル!K262</f>
        <v>#N/A</v>
      </c>
    </row>
    <row r="263" spans="3:19" ht="13.5">
      <c r="C263" s="2">
        <v>249</v>
      </c>
      <c r="D263" s="26" t="str">
        <f>IF(D262&gt;=鶏シート!$G$18+30,"",D262+1)</f>
        <v/>
      </c>
      <c r="E263" s="41" t="e">
        <f ca="1">鶏気温!A255</f>
        <v>#N/A</v>
      </c>
      <c r="F263" s="163" t="e">
        <f ca="1">IF(鶏シート!$G$13="独自地温",鶏気温!A255,IF(鶏シート!$G$16&gt;=D263,E263*$AD$26+$AE$26,IF(鶏気温!$A$4&lt;200,IF($D263&lt;$AF$30,E263*$AD$30+$AE$30,E263*$AD$31+$AE$31),IF($D263&lt;$AF$34,E263*$AD$34+$AE$34,E263*$AD$35+$AE$35))))</f>
        <v>#N/A</v>
      </c>
      <c r="G263" s="41"/>
      <c r="H263" s="10"/>
      <c r="I263" s="3" t="e">
        <f t="shared" ca="1" si="21"/>
        <v>#N/A</v>
      </c>
      <c r="J263" s="3" t="e">
        <f t="shared" ca="1" si="26"/>
        <v>#N/A</v>
      </c>
      <c r="L263" s="4" t="e">
        <f t="shared" ca="1" si="22"/>
        <v>#N/A</v>
      </c>
      <c r="M263" s="3" t="e">
        <f t="shared" ca="1" si="27"/>
        <v>#N/A</v>
      </c>
      <c r="O263" s="2">
        <v>249</v>
      </c>
      <c r="P263" s="16" t="e">
        <f t="shared" ca="1" si="24"/>
        <v>#N/A</v>
      </c>
      <c r="Q263" s="26" t="str">
        <f t="shared" si="25"/>
        <v/>
      </c>
      <c r="R263" s="14" t="e">
        <f t="shared" ca="1" si="23"/>
        <v>#N/A</v>
      </c>
      <c r="S263" s="55" t="e">
        <f ca="1">鶏硝化モデル!K263</f>
        <v>#N/A</v>
      </c>
    </row>
    <row r="264" spans="3:19" ht="13.5">
      <c r="C264" s="2">
        <v>250</v>
      </c>
      <c r="D264" s="26" t="str">
        <f>IF(D263&gt;=鶏シート!$G$18+30,"",D263+1)</f>
        <v/>
      </c>
      <c r="E264" s="41" t="e">
        <f ca="1">鶏気温!A256</f>
        <v>#N/A</v>
      </c>
      <c r="F264" s="163" t="e">
        <f ca="1">IF(鶏シート!$G$13="独自地温",鶏気温!A256,IF(鶏シート!$G$16&gt;=D264,E264*$AD$26+$AE$26,IF(鶏気温!$A$4&lt;200,IF($D264&lt;$AF$30,E264*$AD$30+$AE$30,E264*$AD$31+$AE$31),IF($D264&lt;$AF$34,E264*$AD$34+$AE$34,E264*$AD$35+$AE$35))))</f>
        <v>#N/A</v>
      </c>
      <c r="G264" s="41"/>
      <c r="H264" s="10"/>
      <c r="I264" s="3" t="e">
        <f t="shared" ca="1" si="21"/>
        <v>#N/A</v>
      </c>
      <c r="J264" s="3" t="e">
        <f t="shared" ca="1" si="26"/>
        <v>#N/A</v>
      </c>
      <c r="L264" s="4" t="e">
        <f t="shared" ca="1" si="22"/>
        <v>#N/A</v>
      </c>
      <c r="M264" s="3" t="e">
        <f t="shared" ca="1" si="27"/>
        <v>#N/A</v>
      </c>
      <c r="O264" s="2">
        <v>250</v>
      </c>
      <c r="P264" s="16" t="e">
        <f t="shared" ca="1" si="24"/>
        <v>#N/A</v>
      </c>
      <c r="Q264" s="26" t="str">
        <f t="shared" si="25"/>
        <v/>
      </c>
      <c r="R264" s="14" t="e">
        <f t="shared" ca="1" si="23"/>
        <v>#N/A</v>
      </c>
      <c r="S264" s="55" t="e">
        <f ca="1">鶏硝化モデル!K264</f>
        <v>#N/A</v>
      </c>
    </row>
    <row r="265" spans="3:19" ht="13.5">
      <c r="C265" s="2">
        <v>251</v>
      </c>
      <c r="D265" s="26" t="str">
        <f>IF(D264&gt;=鶏シート!$G$18+30,"",D264+1)</f>
        <v/>
      </c>
      <c r="E265" s="41" t="e">
        <f ca="1">鶏気温!A257</f>
        <v>#N/A</v>
      </c>
      <c r="F265" s="163" t="e">
        <f ca="1">IF(鶏シート!$G$13="独自地温",鶏気温!A257,IF(鶏シート!$G$16&gt;=D265,E265*$AD$26+$AE$26,IF(鶏気温!$A$4&lt;200,IF($D265&lt;$AF$30,E265*$AD$30+$AE$30,E265*$AD$31+$AE$31),IF($D265&lt;$AF$34,E265*$AD$34+$AE$34,E265*$AD$35+$AE$35))))</f>
        <v>#N/A</v>
      </c>
      <c r="G265" s="41"/>
      <c r="H265" s="10"/>
      <c r="I265" s="3" t="e">
        <f t="shared" ca="1" si="21"/>
        <v>#N/A</v>
      </c>
      <c r="J265" s="3" t="e">
        <f t="shared" ca="1" si="26"/>
        <v>#N/A</v>
      </c>
      <c r="L265" s="4" t="e">
        <f t="shared" ca="1" si="22"/>
        <v>#N/A</v>
      </c>
      <c r="M265" s="3" t="e">
        <f t="shared" ca="1" si="27"/>
        <v>#N/A</v>
      </c>
      <c r="O265" s="2">
        <v>251</v>
      </c>
      <c r="P265" s="16" t="e">
        <f t="shared" ca="1" si="24"/>
        <v>#N/A</v>
      </c>
      <c r="Q265" s="26" t="str">
        <f t="shared" si="25"/>
        <v/>
      </c>
      <c r="R265" s="14" t="e">
        <f t="shared" ca="1" si="23"/>
        <v>#N/A</v>
      </c>
      <c r="S265" s="55" t="e">
        <f ca="1">鶏硝化モデル!K265</f>
        <v>#N/A</v>
      </c>
    </row>
    <row r="266" spans="3:19" ht="13.5">
      <c r="C266" s="2">
        <v>252</v>
      </c>
      <c r="D266" s="26" t="str">
        <f>IF(D265&gt;=鶏シート!$G$18+30,"",D265+1)</f>
        <v/>
      </c>
      <c r="E266" s="41" t="e">
        <f ca="1">鶏気温!A258</f>
        <v>#N/A</v>
      </c>
      <c r="F266" s="163" t="e">
        <f ca="1">IF(鶏シート!$G$13="独自地温",鶏気温!A258,IF(鶏シート!$G$16&gt;=D266,E266*$AD$26+$AE$26,IF(鶏気温!$A$4&lt;200,IF($D266&lt;$AF$30,E266*$AD$30+$AE$30,E266*$AD$31+$AE$31),IF($D266&lt;$AF$34,E266*$AD$34+$AE$34,E266*$AD$35+$AE$35))))</f>
        <v>#N/A</v>
      </c>
      <c r="G266" s="41"/>
      <c r="H266" s="10"/>
      <c r="I266" s="3" t="e">
        <f t="shared" ca="1" si="21"/>
        <v>#N/A</v>
      </c>
      <c r="J266" s="3" t="e">
        <f t="shared" ca="1" si="26"/>
        <v>#N/A</v>
      </c>
      <c r="L266" s="4" t="e">
        <f t="shared" ca="1" si="22"/>
        <v>#N/A</v>
      </c>
      <c r="M266" s="3" t="e">
        <f t="shared" ca="1" si="27"/>
        <v>#N/A</v>
      </c>
      <c r="O266" s="2">
        <v>252</v>
      </c>
      <c r="P266" s="16" t="e">
        <f t="shared" ca="1" si="24"/>
        <v>#N/A</v>
      </c>
      <c r="Q266" s="26" t="str">
        <f t="shared" si="25"/>
        <v/>
      </c>
      <c r="R266" s="14" t="e">
        <f t="shared" ca="1" si="23"/>
        <v>#N/A</v>
      </c>
      <c r="S266" s="55" t="e">
        <f ca="1">鶏硝化モデル!K266</f>
        <v>#N/A</v>
      </c>
    </row>
    <row r="267" spans="3:19" ht="13.5">
      <c r="C267" s="2">
        <v>253</v>
      </c>
      <c r="D267" s="26" t="str">
        <f>IF(D266&gt;=鶏シート!$G$18+30,"",D266+1)</f>
        <v/>
      </c>
      <c r="E267" s="41" t="e">
        <f ca="1">鶏気温!A259</f>
        <v>#N/A</v>
      </c>
      <c r="F267" s="163" t="e">
        <f ca="1">IF(鶏シート!$G$13="独自地温",鶏気温!A259,IF(鶏シート!$G$16&gt;=D267,E267*$AD$26+$AE$26,IF(鶏気温!$A$4&lt;200,IF($D267&lt;$AF$30,E267*$AD$30+$AE$30,E267*$AD$31+$AE$31),IF($D267&lt;$AF$34,E267*$AD$34+$AE$34,E267*$AD$35+$AE$35))))</f>
        <v>#N/A</v>
      </c>
      <c r="G267" s="41"/>
      <c r="H267" s="10"/>
      <c r="I267" s="3" t="e">
        <f t="shared" ca="1" si="21"/>
        <v>#N/A</v>
      </c>
      <c r="J267" s="3" t="e">
        <f t="shared" ca="1" si="26"/>
        <v>#N/A</v>
      </c>
      <c r="L267" s="4" t="e">
        <f t="shared" ca="1" si="22"/>
        <v>#N/A</v>
      </c>
      <c r="M267" s="3" t="e">
        <f t="shared" ca="1" si="27"/>
        <v>#N/A</v>
      </c>
      <c r="O267" s="2">
        <v>253</v>
      </c>
      <c r="P267" s="16" t="e">
        <f t="shared" ca="1" si="24"/>
        <v>#N/A</v>
      </c>
      <c r="Q267" s="26" t="str">
        <f t="shared" si="25"/>
        <v/>
      </c>
      <c r="R267" s="14" t="e">
        <f t="shared" ca="1" si="23"/>
        <v>#N/A</v>
      </c>
      <c r="S267" s="55" t="e">
        <f ca="1">鶏硝化モデル!K267</f>
        <v>#N/A</v>
      </c>
    </row>
    <row r="268" spans="3:19" ht="13.5">
      <c r="C268" s="2">
        <v>254</v>
      </c>
      <c r="D268" s="26" t="str">
        <f>IF(D267&gt;=鶏シート!$G$18+30,"",D267+1)</f>
        <v/>
      </c>
      <c r="E268" s="41" t="e">
        <f ca="1">鶏気温!A260</f>
        <v>#N/A</v>
      </c>
      <c r="F268" s="163" t="e">
        <f ca="1">IF(鶏シート!$G$13="独自地温",鶏気温!A260,IF(鶏シート!$G$16&gt;=D268,E268*$AD$26+$AE$26,IF(鶏気温!$A$4&lt;200,IF($D268&lt;$AF$30,E268*$AD$30+$AE$30,E268*$AD$31+$AE$31),IF($D268&lt;$AF$34,E268*$AD$34+$AE$34,E268*$AD$35+$AE$35))))</f>
        <v>#N/A</v>
      </c>
      <c r="G268" s="41"/>
      <c r="H268" s="10"/>
      <c r="I268" s="3" t="e">
        <f t="shared" ca="1" si="21"/>
        <v>#N/A</v>
      </c>
      <c r="J268" s="3" t="e">
        <f t="shared" ca="1" si="26"/>
        <v>#N/A</v>
      </c>
      <c r="L268" s="4" t="e">
        <f t="shared" ca="1" si="22"/>
        <v>#N/A</v>
      </c>
      <c r="M268" s="3" t="e">
        <f t="shared" ca="1" si="27"/>
        <v>#N/A</v>
      </c>
      <c r="O268" s="2">
        <v>254</v>
      </c>
      <c r="P268" s="16" t="e">
        <f t="shared" ca="1" si="24"/>
        <v>#N/A</v>
      </c>
      <c r="Q268" s="26" t="str">
        <f t="shared" si="25"/>
        <v/>
      </c>
      <c r="R268" s="14" t="e">
        <f t="shared" ca="1" si="23"/>
        <v>#N/A</v>
      </c>
      <c r="S268" s="55" t="e">
        <f ca="1">鶏硝化モデル!K268</f>
        <v>#N/A</v>
      </c>
    </row>
    <row r="269" spans="3:19" ht="13.5">
      <c r="C269" s="2">
        <v>255</v>
      </c>
      <c r="D269" s="26" t="str">
        <f>IF(D268&gt;=鶏シート!$G$18+30,"",D268+1)</f>
        <v/>
      </c>
      <c r="E269" s="41" t="e">
        <f ca="1">鶏気温!A261</f>
        <v>#N/A</v>
      </c>
      <c r="F269" s="163" t="e">
        <f ca="1">IF(鶏シート!$G$13="独自地温",鶏気温!A261,IF(鶏シート!$G$16&gt;=D269,E269*$AD$26+$AE$26,IF(鶏気温!$A$4&lt;200,IF($D269&lt;$AF$30,E269*$AD$30+$AE$30,E269*$AD$31+$AE$31),IF($D269&lt;$AF$34,E269*$AD$34+$AE$34,E269*$AD$35+$AE$35))))</f>
        <v>#N/A</v>
      </c>
      <c r="G269" s="41"/>
      <c r="H269" s="10"/>
      <c r="I269" s="3" t="e">
        <f t="shared" ca="1" si="21"/>
        <v>#N/A</v>
      </c>
      <c r="J269" s="3" t="e">
        <f t="shared" ca="1" si="26"/>
        <v>#N/A</v>
      </c>
      <c r="L269" s="4" t="e">
        <f t="shared" ca="1" si="22"/>
        <v>#N/A</v>
      </c>
      <c r="M269" s="3" t="e">
        <f t="shared" ca="1" si="27"/>
        <v>#N/A</v>
      </c>
      <c r="O269" s="2">
        <v>255</v>
      </c>
      <c r="P269" s="16" t="e">
        <f t="shared" ca="1" si="24"/>
        <v>#N/A</v>
      </c>
      <c r="Q269" s="26" t="str">
        <f t="shared" si="25"/>
        <v/>
      </c>
      <c r="R269" s="14" t="e">
        <f t="shared" ca="1" si="23"/>
        <v>#N/A</v>
      </c>
      <c r="S269" s="55" t="e">
        <f ca="1">鶏硝化モデル!K269</f>
        <v>#N/A</v>
      </c>
    </row>
    <row r="270" spans="3:19" ht="13.5">
      <c r="C270" s="2">
        <v>256</v>
      </c>
      <c r="D270" s="26" t="str">
        <f>IF(D269&gt;=鶏シート!$G$18+30,"",D269+1)</f>
        <v/>
      </c>
      <c r="E270" s="41" t="e">
        <f ca="1">鶏気温!A262</f>
        <v>#N/A</v>
      </c>
      <c r="F270" s="163" t="e">
        <f ca="1">IF(鶏シート!$G$13="独自地温",鶏気温!A262,IF(鶏シート!$G$16&gt;=D270,E270*$AD$26+$AE$26,IF(鶏気温!$A$4&lt;200,IF($D270&lt;$AF$30,E270*$AD$30+$AE$30,E270*$AD$31+$AE$31),IF($D270&lt;$AF$34,E270*$AD$34+$AE$34,E270*$AD$35+$AE$35))))</f>
        <v>#N/A</v>
      </c>
      <c r="G270" s="41"/>
      <c r="H270" s="10"/>
      <c r="I270" s="3" t="e">
        <f t="shared" ref="I270:I333" ca="1" si="28">EXP($B$3*(E270-25)/(1.987*(273+E270)*298))</f>
        <v>#N/A</v>
      </c>
      <c r="J270" s="3" t="e">
        <f t="shared" ca="1" si="26"/>
        <v>#N/A</v>
      </c>
      <c r="L270" s="4" t="e">
        <f t="shared" ref="L270:L333" ca="1" si="29">EXP($B$4*(E270-25)/(1.987*(273+E270)*298))</f>
        <v>#N/A</v>
      </c>
      <c r="M270" s="3" t="e">
        <f t="shared" ca="1" si="27"/>
        <v>#N/A</v>
      </c>
      <c r="O270" s="2">
        <v>256</v>
      </c>
      <c r="P270" s="16" t="e">
        <f t="shared" ca="1" si="24"/>
        <v>#N/A</v>
      </c>
      <c r="Q270" s="26" t="str">
        <f t="shared" si="25"/>
        <v/>
      </c>
      <c r="R270" s="14" t="e">
        <f t="shared" ref="R270:R333" ca="1" si="30">$H$5/1000*$P270</f>
        <v>#N/A</v>
      </c>
      <c r="S270" s="55" t="e">
        <f ca="1">鶏硝化モデル!K270</f>
        <v>#N/A</v>
      </c>
    </row>
    <row r="271" spans="3:19" ht="13.5">
      <c r="C271" s="2">
        <v>257</v>
      </c>
      <c r="D271" s="26" t="str">
        <f>IF(D270&gt;=鶏シート!$G$18+30,"",D270+1)</f>
        <v/>
      </c>
      <c r="E271" s="41" t="e">
        <f ca="1">鶏気温!A263</f>
        <v>#N/A</v>
      </c>
      <c r="F271" s="163" t="e">
        <f ca="1">IF(鶏シート!$G$13="独自地温",鶏気温!A263,IF(鶏シート!$G$16&gt;=D271,E271*$AD$26+$AE$26,IF(鶏気温!$A$4&lt;200,IF($D271&lt;$AF$30,E271*$AD$30+$AE$30,E271*$AD$31+$AE$31),IF($D271&lt;$AF$34,E271*$AD$34+$AE$34,E271*$AD$35+$AE$35))))</f>
        <v>#N/A</v>
      </c>
      <c r="G271" s="41"/>
      <c r="H271" s="10"/>
      <c r="I271" s="3" t="e">
        <f t="shared" ca="1" si="28"/>
        <v>#N/A</v>
      </c>
      <c r="J271" s="3" t="e">
        <f t="shared" ca="1" si="26"/>
        <v>#N/A</v>
      </c>
      <c r="L271" s="4" t="e">
        <f t="shared" ca="1" si="29"/>
        <v>#N/A</v>
      </c>
      <c r="M271" s="3" t="e">
        <f t="shared" ca="1" si="27"/>
        <v>#N/A</v>
      </c>
      <c r="O271" s="2">
        <v>257</v>
      </c>
      <c r="P271" s="16" t="e">
        <f t="shared" ref="P271:P334" ca="1" si="31">$B$5*(1-EXP(-$B$7*J271))+$B$6*(1-EXP(-$B$8*M271))+$P$6</f>
        <v>#N/A</v>
      </c>
      <c r="Q271" s="26" t="str">
        <f t="shared" ref="Q271:Q334" si="32">D271</f>
        <v/>
      </c>
      <c r="R271" s="14" t="e">
        <f t="shared" ca="1" si="30"/>
        <v>#N/A</v>
      </c>
      <c r="S271" s="55" t="e">
        <f ca="1">鶏硝化モデル!K271</f>
        <v>#N/A</v>
      </c>
    </row>
    <row r="272" spans="3:19" ht="13.5">
      <c r="C272" s="2">
        <v>258</v>
      </c>
      <c r="D272" s="26" t="str">
        <f>IF(D271&gt;=鶏シート!$G$18+30,"",D271+1)</f>
        <v/>
      </c>
      <c r="E272" s="41" t="e">
        <f ca="1">鶏気温!A264</f>
        <v>#N/A</v>
      </c>
      <c r="F272" s="163" t="e">
        <f ca="1">IF(鶏シート!$G$13="独自地温",鶏気温!A264,IF(鶏シート!$G$16&gt;=D272,E272*$AD$26+$AE$26,IF(鶏気温!$A$4&lt;200,IF($D272&lt;$AF$30,E272*$AD$30+$AE$30,E272*$AD$31+$AE$31),IF($D272&lt;$AF$34,E272*$AD$34+$AE$34,E272*$AD$35+$AE$35))))</f>
        <v>#N/A</v>
      </c>
      <c r="G272" s="41"/>
      <c r="H272" s="10"/>
      <c r="I272" s="3" t="e">
        <f t="shared" ca="1" si="28"/>
        <v>#N/A</v>
      </c>
      <c r="J272" s="3" t="e">
        <f t="shared" ref="J272:J335" ca="1" si="33">J271+I271</f>
        <v>#N/A</v>
      </c>
      <c r="L272" s="4" t="e">
        <f t="shared" ca="1" si="29"/>
        <v>#N/A</v>
      </c>
      <c r="M272" s="3" t="e">
        <f t="shared" ref="M272:M335" ca="1" si="34">M271+L271</f>
        <v>#N/A</v>
      </c>
      <c r="O272" s="2">
        <v>258</v>
      </c>
      <c r="P272" s="16" t="e">
        <f t="shared" ca="1" si="31"/>
        <v>#N/A</v>
      </c>
      <c r="Q272" s="26" t="str">
        <f t="shared" si="32"/>
        <v/>
      </c>
      <c r="R272" s="14" t="e">
        <f t="shared" ca="1" si="30"/>
        <v>#N/A</v>
      </c>
      <c r="S272" s="55" t="e">
        <f ca="1">鶏硝化モデル!K272</f>
        <v>#N/A</v>
      </c>
    </row>
    <row r="273" spans="3:19" ht="13.5">
      <c r="C273" s="2">
        <v>259</v>
      </c>
      <c r="D273" s="26" t="str">
        <f>IF(D272&gt;=鶏シート!$G$18+30,"",D272+1)</f>
        <v/>
      </c>
      <c r="E273" s="41" t="e">
        <f ca="1">鶏気温!A265</f>
        <v>#N/A</v>
      </c>
      <c r="F273" s="163" t="e">
        <f ca="1">IF(鶏シート!$G$13="独自地温",鶏気温!A265,IF(鶏シート!$G$16&gt;=D273,E273*$AD$26+$AE$26,IF(鶏気温!$A$4&lt;200,IF($D273&lt;$AF$30,E273*$AD$30+$AE$30,E273*$AD$31+$AE$31),IF($D273&lt;$AF$34,E273*$AD$34+$AE$34,E273*$AD$35+$AE$35))))</f>
        <v>#N/A</v>
      </c>
      <c r="G273" s="41"/>
      <c r="H273" s="10"/>
      <c r="I273" s="3" t="e">
        <f t="shared" ca="1" si="28"/>
        <v>#N/A</v>
      </c>
      <c r="J273" s="3" t="e">
        <f t="shared" ca="1" si="33"/>
        <v>#N/A</v>
      </c>
      <c r="L273" s="4" t="e">
        <f t="shared" ca="1" si="29"/>
        <v>#N/A</v>
      </c>
      <c r="M273" s="3" t="e">
        <f t="shared" ca="1" si="34"/>
        <v>#N/A</v>
      </c>
      <c r="O273" s="2">
        <v>259</v>
      </c>
      <c r="P273" s="16" t="e">
        <f t="shared" ca="1" si="31"/>
        <v>#N/A</v>
      </c>
      <c r="Q273" s="26" t="str">
        <f t="shared" si="32"/>
        <v/>
      </c>
      <c r="R273" s="14" t="e">
        <f t="shared" ca="1" si="30"/>
        <v>#N/A</v>
      </c>
      <c r="S273" s="55" t="e">
        <f ca="1">鶏硝化モデル!K273</f>
        <v>#N/A</v>
      </c>
    </row>
    <row r="274" spans="3:19" ht="13.5">
      <c r="C274" s="2">
        <v>260</v>
      </c>
      <c r="D274" s="26" t="str">
        <f>IF(D273&gt;=鶏シート!$G$18+30,"",D273+1)</f>
        <v/>
      </c>
      <c r="E274" s="41" t="e">
        <f ca="1">鶏気温!A266</f>
        <v>#N/A</v>
      </c>
      <c r="F274" s="163" t="e">
        <f ca="1">IF(鶏シート!$G$13="独自地温",鶏気温!A266,IF(鶏シート!$G$16&gt;=D274,E274*$AD$26+$AE$26,IF(鶏気温!$A$4&lt;200,IF($D274&lt;$AF$30,E274*$AD$30+$AE$30,E274*$AD$31+$AE$31),IF($D274&lt;$AF$34,E274*$AD$34+$AE$34,E274*$AD$35+$AE$35))))</f>
        <v>#N/A</v>
      </c>
      <c r="G274" s="41"/>
      <c r="H274" s="10"/>
      <c r="I274" s="3" t="e">
        <f t="shared" ca="1" si="28"/>
        <v>#N/A</v>
      </c>
      <c r="J274" s="3" t="e">
        <f t="shared" ca="1" si="33"/>
        <v>#N/A</v>
      </c>
      <c r="L274" s="4" t="e">
        <f t="shared" ca="1" si="29"/>
        <v>#N/A</v>
      </c>
      <c r="M274" s="3" t="e">
        <f t="shared" ca="1" si="34"/>
        <v>#N/A</v>
      </c>
      <c r="O274" s="2">
        <v>260</v>
      </c>
      <c r="P274" s="16" t="e">
        <f t="shared" ca="1" si="31"/>
        <v>#N/A</v>
      </c>
      <c r="Q274" s="26" t="str">
        <f t="shared" si="32"/>
        <v/>
      </c>
      <c r="R274" s="14" t="e">
        <f t="shared" ca="1" si="30"/>
        <v>#N/A</v>
      </c>
      <c r="S274" s="55" t="e">
        <f ca="1">鶏硝化モデル!K274</f>
        <v>#N/A</v>
      </c>
    </row>
    <row r="275" spans="3:19" ht="13.5">
      <c r="C275" s="2">
        <v>261</v>
      </c>
      <c r="D275" s="26" t="str">
        <f>IF(D274&gt;=鶏シート!$G$18+30,"",D274+1)</f>
        <v/>
      </c>
      <c r="E275" s="41" t="e">
        <f ca="1">鶏気温!A267</f>
        <v>#N/A</v>
      </c>
      <c r="F275" s="163" t="e">
        <f ca="1">IF(鶏シート!$G$13="独自地温",鶏気温!A267,IF(鶏シート!$G$16&gt;=D275,E275*$AD$26+$AE$26,IF(鶏気温!$A$4&lt;200,IF($D275&lt;$AF$30,E275*$AD$30+$AE$30,E275*$AD$31+$AE$31),IF($D275&lt;$AF$34,E275*$AD$34+$AE$34,E275*$AD$35+$AE$35))))</f>
        <v>#N/A</v>
      </c>
      <c r="G275" s="41"/>
      <c r="H275" s="10"/>
      <c r="I275" s="3" t="e">
        <f t="shared" ca="1" si="28"/>
        <v>#N/A</v>
      </c>
      <c r="J275" s="3" t="e">
        <f t="shared" ca="1" si="33"/>
        <v>#N/A</v>
      </c>
      <c r="L275" s="4" t="e">
        <f t="shared" ca="1" si="29"/>
        <v>#N/A</v>
      </c>
      <c r="M275" s="3" t="e">
        <f t="shared" ca="1" si="34"/>
        <v>#N/A</v>
      </c>
      <c r="O275" s="2">
        <v>261</v>
      </c>
      <c r="P275" s="16" t="e">
        <f t="shared" ca="1" si="31"/>
        <v>#N/A</v>
      </c>
      <c r="Q275" s="26" t="str">
        <f t="shared" si="32"/>
        <v/>
      </c>
      <c r="R275" s="14" t="e">
        <f t="shared" ca="1" si="30"/>
        <v>#N/A</v>
      </c>
      <c r="S275" s="55" t="e">
        <f ca="1">鶏硝化モデル!K275</f>
        <v>#N/A</v>
      </c>
    </row>
    <row r="276" spans="3:19" ht="13.5">
      <c r="C276" s="2">
        <v>262</v>
      </c>
      <c r="D276" s="26" t="str">
        <f>IF(D275&gt;=鶏シート!$G$18+30,"",D275+1)</f>
        <v/>
      </c>
      <c r="E276" s="41" t="e">
        <f ca="1">鶏気温!A268</f>
        <v>#N/A</v>
      </c>
      <c r="F276" s="163" t="e">
        <f ca="1">IF(鶏シート!$G$13="独自地温",鶏気温!A268,IF(鶏シート!$G$16&gt;=D276,E276*$AD$26+$AE$26,IF(鶏気温!$A$4&lt;200,IF($D276&lt;$AF$30,E276*$AD$30+$AE$30,E276*$AD$31+$AE$31),IF($D276&lt;$AF$34,E276*$AD$34+$AE$34,E276*$AD$35+$AE$35))))</f>
        <v>#N/A</v>
      </c>
      <c r="G276" s="41"/>
      <c r="H276" s="10"/>
      <c r="I276" s="3" t="e">
        <f t="shared" ca="1" si="28"/>
        <v>#N/A</v>
      </c>
      <c r="J276" s="3" t="e">
        <f t="shared" ca="1" si="33"/>
        <v>#N/A</v>
      </c>
      <c r="L276" s="4" t="e">
        <f t="shared" ca="1" si="29"/>
        <v>#N/A</v>
      </c>
      <c r="M276" s="3" t="e">
        <f t="shared" ca="1" si="34"/>
        <v>#N/A</v>
      </c>
      <c r="O276" s="2">
        <v>262</v>
      </c>
      <c r="P276" s="16" t="e">
        <f t="shared" ca="1" si="31"/>
        <v>#N/A</v>
      </c>
      <c r="Q276" s="26" t="str">
        <f t="shared" si="32"/>
        <v/>
      </c>
      <c r="R276" s="14" t="e">
        <f t="shared" ca="1" si="30"/>
        <v>#N/A</v>
      </c>
      <c r="S276" s="55" t="e">
        <f ca="1">鶏硝化モデル!K276</f>
        <v>#N/A</v>
      </c>
    </row>
    <row r="277" spans="3:19" ht="13.5">
      <c r="C277" s="2">
        <v>263</v>
      </c>
      <c r="D277" s="26" t="str">
        <f>IF(D276&gt;=鶏シート!$G$18+30,"",D276+1)</f>
        <v/>
      </c>
      <c r="E277" s="41" t="e">
        <f ca="1">鶏気温!A269</f>
        <v>#N/A</v>
      </c>
      <c r="F277" s="163" t="e">
        <f ca="1">IF(鶏シート!$G$13="独自地温",鶏気温!A269,IF(鶏シート!$G$16&gt;=D277,E277*$AD$26+$AE$26,IF(鶏気温!$A$4&lt;200,IF($D277&lt;$AF$30,E277*$AD$30+$AE$30,E277*$AD$31+$AE$31),IF($D277&lt;$AF$34,E277*$AD$34+$AE$34,E277*$AD$35+$AE$35))))</f>
        <v>#N/A</v>
      </c>
      <c r="G277" s="41"/>
      <c r="H277" s="10"/>
      <c r="I277" s="3" t="e">
        <f t="shared" ca="1" si="28"/>
        <v>#N/A</v>
      </c>
      <c r="J277" s="3" t="e">
        <f t="shared" ca="1" si="33"/>
        <v>#N/A</v>
      </c>
      <c r="L277" s="4" t="e">
        <f t="shared" ca="1" si="29"/>
        <v>#N/A</v>
      </c>
      <c r="M277" s="3" t="e">
        <f t="shared" ca="1" si="34"/>
        <v>#N/A</v>
      </c>
      <c r="O277" s="2">
        <v>263</v>
      </c>
      <c r="P277" s="16" t="e">
        <f t="shared" ca="1" si="31"/>
        <v>#N/A</v>
      </c>
      <c r="Q277" s="26" t="str">
        <f t="shared" si="32"/>
        <v/>
      </c>
      <c r="R277" s="14" t="e">
        <f t="shared" ca="1" si="30"/>
        <v>#N/A</v>
      </c>
      <c r="S277" s="55" t="e">
        <f ca="1">鶏硝化モデル!K277</f>
        <v>#N/A</v>
      </c>
    </row>
    <row r="278" spans="3:19" ht="13.5">
      <c r="C278" s="2">
        <v>264</v>
      </c>
      <c r="D278" s="26" t="str">
        <f>IF(D277&gt;=鶏シート!$G$18+30,"",D277+1)</f>
        <v/>
      </c>
      <c r="E278" s="41" t="e">
        <f ca="1">鶏気温!A270</f>
        <v>#N/A</v>
      </c>
      <c r="F278" s="163" t="e">
        <f ca="1">IF(鶏シート!$G$13="独自地温",鶏気温!A270,IF(鶏シート!$G$16&gt;=D278,E278*$AD$26+$AE$26,IF(鶏気温!$A$4&lt;200,IF($D278&lt;$AF$30,E278*$AD$30+$AE$30,E278*$AD$31+$AE$31),IF($D278&lt;$AF$34,E278*$AD$34+$AE$34,E278*$AD$35+$AE$35))))</f>
        <v>#N/A</v>
      </c>
      <c r="G278" s="41"/>
      <c r="H278" s="10"/>
      <c r="I278" s="3" t="e">
        <f t="shared" ca="1" si="28"/>
        <v>#N/A</v>
      </c>
      <c r="J278" s="3" t="e">
        <f t="shared" ca="1" si="33"/>
        <v>#N/A</v>
      </c>
      <c r="L278" s="4" t="e">
        <f t="shared" ca="1" si="29"/>
        <v>#N/A</v>
      </c>
      <c r="M278" s="3" t="e">
        <f t="shared" ca="1" si="34"/>
        <v>#N/A</v>
      </c>
      <c r="O278" s="2">
        <v>264</v>
      </c>
      <c r="P278" s="16" t="e">
        <f t="shared" ca="1" si="31"/>
        <v>#N/A</v>
      </c>
      <c r="Q278" s="26" t="str">
        <f t="shared" si="32"/>
        <v/>
      </c>
      <c r="R278" s="14" t="e">
        <f t="shared" ca="1" si="30"/>
        <v>#N/A</v>
      </c>
      <c r="S278" s="55" t="e">
        <f ca="1">鶏硝化モデル!K278</f>
        <v>#N/A</v>
      </c>
    </row>
    <row r="279" spans="3:19" ht="13.5">
      <c r="C279" s="2">
        <v>265</v>
      </c>
      <c r="D279" s="26" t="str">
        <f>IF(D278&gt;=鶏シート!$G$18+30,"",D278+1)</f>
        <v/>
      </c>
      <c r="E279" s="41" t="e">
        <f ca="1">鶏気温!A271</f>
        <v>#N/A</v>
      </c>
      <c r="F279" s="163" t="e">
        <f ca="1">IF(鶏シート!$G$13="独自地温",鶏気温!A271,IF(鶏シート!$G$16&gt;=D279,E279*$AD$26+$AE$26,IF(鶏気温!$A$4&lt;200,IF($D279&lt;$AF$30,E279*$AD$30+$AE$30,E279*$AD$31+$AE$31),IF($D279&lt;$AF$34,E279*$AD$34+$AE$34,E279*$AD$35+$AE$35))))</f>
        <v>#N/A</v>
      </c>
      <c r="G279" s="41"/>
      <c r="H279" s="10"/>
      <c r="I279" s="3" t="e">
        <f t="shared" ca="1" si="28"/>
        <v>#N/A</v>
      </c>
      <c r="J279" s="3" t="e">
        <f t="shared" ca="1" si="33"/>
        <v>#N/A</v>
      </c>
      <c r="L279" s="4" t="e">
        <f t="shared" ca="1" si="29"/>
        <v>#N/A</v>
      </c>
      <c r="M279" s="3" t="e">
        <f t="shared" ca="1" si="34"/>
        <v>#N/A</v>
      </c>
      <c r="O279" s="2">
        <v>265</v>
      </c>
      <c r="P279" s="16" t="e">
        <f t="shared" ca="1" si="31"/>
        <v>#N/A</v>
      </c>
      <c r="Q279" s="26" t="str">
        <f t="shared" si="32"/>
        <v/>
      </c>
      <c r="R279" s="14" t="e">
        <f t="shared" ca="1" si="30"/>
        <v>#N/A</v>
      </c>
      <c r="S279" s="55" t="e">
        <f ca="1">鶏硝化モデル!K279</f>
        <v>#N/A</v>
      </c>
    </row>
    <row r="280" spans="3:19" ht="13.5">
      <c r="C280" s="2">
        <v>266</v>
      </c>
      <c r="D280" s="26" t="str">
        <f>IF(D279&gt;=鶏シート!$G$18+30,"",D279+1)</f>
        <v/>
      </c>
      <c r="E280" s="41" t="e">
        <f ca="1">鶏気温!A272</f>
        <v>#N/A</v>
      </c>
      <c r="F280" s="163" t="e">
        <f ca="1">IF(鶏シート!$G$13="独自地温",鶏気温!A272,IF(鶏シート!$G$16&gt;=D280,E280*$AD$26+$AE$26,IF(鶏気温!$A$4&lt;200,IF($D280&lt;$AF$30,E280*$AD$30+$AE$30,E280*$AD$31+$AE$31),IF($D280&lt;$AF$34,E280*$AD$34+$AE$34,E280*$AD$35+$AE$35))))</f>
        <v>#N/A</v>
      </c>
      <c r="G280" s="41"/>
      <c r="H280" s="10"/>
      <c r="I280" s="3" t="e">
        <f t="shared" ca="1" si="28"/>
        <v>#N/A</v>
      </c>
      <c r="J280" s="3" t="e">
        <f t="shared" ca="1" si="33"/>
        <v>#N/A</v>
      </c>
      <c r="L280" s="4" t="e">
        <f t="shared" ca="1" si="29"/>
        <v>#N/A</v>
      </c>
      <c r="M280" s="3" t="e">
        <f t="shared" ca="1" si="34"/>
        <v>#N/A</v>
      </c>
      <c r="O280" s="2">
        <v>266</v>
      </c>
      <c r="P280" s="16" t="e">
        <f t="shared" ca="1" si="31"/>
        <v>#N/A</v>
      </c>
      <c r="Q280" s="26" t="str">
        <f t="shared" si="32"/>
        <v/>
      </c>
      <c r="R280" s="14" t="e">
        <f t="shared" ca="1" si="30"/>
        <v>#N/A</v>
      </c>
      <c r="S280" s="55" t="e">
        <f ca="1">鶏硝化モデル!K280</f>
        <v>#N/A</v>
      </c>
    </row>
    <row r="281" spans="3:19" ht="13.5">
      <c r="C281" s="2">
        <v>267</v>
      </c>
      <c r="D281" s="26" t="str">
        <f>IF(D280&gt;=鶏シート!$G$18+30,"",D280+1)</f>
        <v/>
      </c>
      <c r="E281" s="41" t="e">
        <f ca="1">鶏気温!A273</f>
        <v>#N/A</v>
      </c>
      <c r="F281" s="163" t="e">
        <f ca="1">IF(鶏シート!$G$13="独自地温",鶏気温!A273,IF(鶏シート!$G$16&gt;=D281,E281*$AD$26+$AE$26,IF(鶏気温!$A$4&lt;200,IF($D281&lt;$AF$30,E281*$AD$30+$AE$30,E281*$AD$31+$AE$31),IF($D281&lt;$AF$34,E281*$AD$34+$AE$34,E281*$AD$35+$AE$35))))</f>
        <v>#N/A</v>
      </c>
      <c r="G281" s="41"/>
      <c r="H281" s="10"/>
      <c r="I281" s="3" t="e">
        <f t="shared" ca="1" si="28"/>
        <v>#N/A</v>
      </c>
      <c r="J281" s="3" t="e">
        <f t="shared" ca="1" si="33"/>
        <v>#N/A</v>
      </c>
      <c r="L281" s="4" t="e">
        <f t="shared" ca="1" si="29"/>
        <v>#N/A</v>
      </c>
      <c r="M281" s="3" t="e">
        <f t="shared" ca="1" si="34"/>
        <v>#N/A</v>
      </c>
      <c r="O281" s="2">
        <v>267</v>
      </c>
      <c r="P281" s="16" t="e">
        <f t="shared" ca="1" si="31"/>
        <v>#N/A</v>
      </c>
      <c r="Q281" s="26" t="str">
        <f t="shared" si="32"/>
        <v/>
      </c>
      <c r="R281" s="14" t="e">
        <f t="shared" ca="1" si="30"/>
        <v>#N/A</v>
      </c>
      <c r="S281" s="55" t="e">
        <f ca="1">鶏硝化モデル!K281</f>
        <v>#N/A</v>
      </c>
    </row>
    <row r="282" spans="3:19" ht="13.5">
      <c r="C282" s="2">
        <v>268</v>
      </c>
      <c r="D282" s="26" t="str">
        <f>IF(D281&gt;=鶏シート!$G$18+30,"",D281+1)</f>
        <v/>
      </c>
      <c r="E282" s="41" t="e">
        <f ca="1">鶏気温!A274</f>
        <v>#N/A</v>
      </c>
      <c r="F282" s="163" t="e">
        <f ca="1">IF(鶏シート!$G$13="独自地温",鶏気温!A274,IF(鶏シート!$G$16&gt;=D282,E282*$AD$26+$AE$26,IF(鶏気温!$A$4&lt;200,IF($D282&lt;$AF$30,E282*$AD$30+$AE$30,E282*$AD$31+$AE$31),IF($D282&lt;$AF$34,E282*$AD$34+$AE$34,E282*$AD$35+$AE$35))))</f>
        <v>#N/A</v>
      </c>
      <c r="G282" s="41"/>
      <c r="H282" s="10"/>
      <c r="I282" s="3" t="e">
        <f t="shared" ca="1" si="28"/>
        <v>#N/A</v>
      </c>
      <c r="J282" s="3" t="e">
        <f t="shared" ca="1" si="33"/>
        <v>#N/A</v>
      </c>
      <c r="L282" s="4" t="e">
        <f t="shared" ca="1" si="29"/>
        <v>#N/A</v>
      </c>
      <c r="M282" s="3" t="e">
        <f t="shared" ca="1" si="34"/>
        <v>#N/A</v>
      </c>
      <c r="O282" s="2">
        <v>268</v>
      </c>
      <c r="P282" s="16" t="e">
        <f t="shared" ca="1" si="31"/>
        <v>#N/A</v>
      </c>
      <c r="Q282" s="26" t="str">
        <f t="shared" si="32"/>
        <v/>
      </c>
      <c r="R282" s="14" t="e">
        <f t="shared" ca="1" si="30"/>
        <v>#N/A</v>
      </c>
      <c r="S282" s="55" t="e">
        <f ca="1">鶏硝化モデル!K282</f>
        <v>#N/A</v>
      </c>
    </row>
    <row r="283" spans="3:19" ht="13.5">
      <c r="C283" s="2">
        <v>269</v>
      </c>
      <c r="D283" s="26" t="str">
        <f>IF(D282&gt;=鶏シート!$G$18+30,"",D282+1)</f>
        <v/>
      </c>
      <c r="E283" s="41" t="e">
        <f ca="1">鶏気温!A275</f>
        <v>#N/A</v>
      </c>
      <c r="F283" s="163" t="e">
        <f ca="1">IF(鶏シート!$G$13="独自地温",鶏気温!A275,IF(鶏シート!$G$16&gt;=D283,E283*$AD$26+$AE$26,IF(鶏気温!$A$4&lt;200,IF($D283&lt;$AF$30,E283*$AD$30+$AE$30,E283*$AD$31+$AE$31),IF($D283&lt;$AF$34,E283*$AD$34+$AE$34,E283*$AD$35+$AE$35))))</f>
        <v>#N/A</v>
      </c>
      <c r="G283" s="41"/>
      <c r="H283" s="10"/>
      <c r="I283" s="3" t="e">
        <f t="shared" ca="1" si="28"/>
        <v>#N/A</v>
      </c>
      <c r="J283" s="3" t="e">
        <f t="shared" ca="1" si="33"/>
        <v>#N/A</v>
      </c>
      <c r="L283" s="4" t="e">
        <f t="shared" ca="1" si="29"/>
        <v>#N/A</v>
      </c>
      <c r="M283" s="3" t="e">
        <f t="shared" ca="1" si="34"/>
        <v>#N/A</v>
      </c>
      <c r="O283" s="2">
        <v>269</v>
      </c>
      <c r="P283" s="16" t="e">
        <f t="shared" ca="1" si="31"/>
        <v>#N/A</v>
      </c>
      <c r="Q283" s="26" t="str">
        <f t="shared" si="32"/>
        <v/>
      </c>
      <c r="R283" s="14" t="e">
        <f t="shared" ca="1" si="30"/>
        <v>#N/A</v>
      </c>
      <c r="S283" s="55" t="e">
        <f ca="1">鶏硝化モデル!K283</f>
        <v>#N/A</v>
      </c>
    </row>
    <row r="284" spans="3:19" ht="13.5">
      <c r="C284" s="2">
        <v>270</v>
      </c>
      <c r="D284" s="26" t="str">
        <f>IF(D283&gt;=鶏シート!$G$18+30,"",D283+1)</f>
        <v/>
      </c>
      <c r="E284" s="41" t="e">
        <f ca="1">鶏気温!A276</f>
        <v>#N/A</v>
      </c>
      <c r="F284" s="163" t="e">
        <f ca="1">IF(鶏シート!$G$13="独自地温",鶏気温!A276,IF(鶏シート!$G$16&gt;=D284,E284*$AD$26+$AE$26,IF(鶏気温!$A$4&lt;200,IF($D284&lt;$AF$30,E284*$AD$30+$AE$30,E284*$AD$31+$AE$31),IF($D284&lt;$AF$34,E284*$AD$34+$AE$34,E284*$AD$35+$AE$35))))</f>
        <v>#N/A</v>
      </c>
      <c r="G284" s="41"/>
      <c r="H284" s="10"/>
      <c r="I284" s="3" t="e">
        <f t="shared" ca="1" si="28"/>
        <v>#N/A</v>
      </c>
      <c r="J284" s="3" t="e">
        <f t="shared" ca="1" si="33"/>
        <v>#N/A</v>
      </c>
      <c r="L284" s="4" t="e">
        <f t="shared" ca="1" si="29"/>
        <v>#N/A</v>
      </c>
      <c r="M284" s="3" t="e">
        <f t="shared" ca="1" si="34"/>
        <v>#N/A</v>
      </c>
      <c r="O284" s="2">
        <v>270</v>
      </c>
      <c r="P284" s="16" t="e">
        <f t="shared" ca="1" si="31"/>
        <v>#N/A</v>
      </c>
      <c r="Q284" s="26" t="str">
        <f t="shared" si="32"/>
        <v/>
      </c>
      <c r="R284" s="14" t="e">
        <f t="shared" ca="1" si="30"/>
        <v>#N/A</v>
      </c>
      <c r="S284" s="55" t="e">
        <f ca="1">鶏硝化モデル!K284</f>
        <v>#N/A</v>
      </c>
    </row>
    <row r="285" spans="3:19" ht="13.5">
      <c r="C285" s="2">
        <v>271</v>
      </c>
      <c r="D285" s="26" t="str">
        <f>IF(D284&gt;=鶏シート!$G$18+30,"",D284+1)</f>
        <v/>
      </c>
      <c r="E285" s="41" t="e">
        <f ca="1">鶏気温!A277</f>
        <v>#N/A</v>
      </c>
      <c r="F285" s="163" t="e">
        <f ca="1">IF(鶏シート!$G$13="独自地温",鶏気温!A277,IF(鶏シート!$G$16&gt;=D285,E285*$AD$26+$AE$26,IF(鶏気温!$A$4&lt;200,IF($D285&lt;$AF$30,E285*$AD$30+$AE$30,E285*$AD$31+$AE$31),IF($D285&lt;$AF$34,E285*$AD$34+$AE$34,E285*$AD$35+$AE$35))))</f>
        <v>#N/A</v>
      </c>
      <c r="G285" s="41"/>
      <c r="H285" s="10"/>
      <c r="I285" s="3" t="e">
        <f t="shared" ca="1" si="28"/>
        <v>#N/A</v>
      </c>
      <c r="J285" s="3" t="e">
        <f t="shared" ca="1" si="33"/>
        <v>#N/A</v>
      </c>
      <c r="L285" s="4" t="e">
        <f t="shared" ca="1" si="29"/>
        <v>#N/A</v>
      </c>
      <c r="M285" s="3" t="e">
        <f t="shared" ca="1" si="34"/>
        <v>#N/A</v>
      </c>
      <c r="O285" s="2">
        <v>271</v>
      </c>
      <c r="P285" s="16" t="e">
        <f t="shared" ca="1" si="31"/>
        <v>#N/A</v>
      </c>
      <c r="Q285" s="26" t="str">
        <f t="shared" si="32"/>
        <v/>
      </c>
      <c r="R285" s="14" t="e">
        <f t="shared" ca="1" si="30"/>
        <v>#N/A</v>
      </c>
      <c r="S285" s="55" t="e">
        <f ca="1">鶏硝化モデル!K285</f>
        <v>#N/A</v>
      </c>
    </row>
    <row r="286" spans="3:19" ht="13.5">
      <c r="C286" s="2">
        <v>272</v>
      </c>
      <c r="D286" s="26" t="str">
        <f>IF(D285&gt;=鶏シート!$G$18+30,"",D285+1)</f>
        <v/>
      </c>
      <c r="E286" s="41" t="e">
        <f ca="1">鶏気温!A278</f>
        <v>#N/A</v>
      </c>
      <c r="F286" s="163" t="e">
        <f ca="1">IF(鶏シート!$G$13="独自地温",鶏気温!A278,IF(鶏シート!$G$16&gt;=D286,E286*$AD$26+$AE$26,IF(鶏気温!$A$4&lt;200,IF($D286&lt;$AF$30,E286*$AD$30+$AE$30,E286*$AD$31+$AE$31),IF($D286&lt;$AF$34,E286*$AD$34+$AE$34,E286*$AD$35+$AE$35))))</f>
        <v>#N/A</v>
      </c>
      <c r="G286" s="41"/>
      <c r="H286" s="10"/>
      <c r="I286" s="3" t="e">
        <f t="shared" ca="1" si="28"/>
        <v>#N/A</v>
      </c>
      <c r="J286" s="3" t="e">
        <f t="shared" ca="1" si="33"/>
        <v>#N/A</v>
      </c>
      <c r="L286" s="4" t="e">
        <f t="shared" ca="1" si="29"/>
        <v>#N/A</v>
      </c>
      <c r="M286" s="3" t="e">
        <f t="shared" ca="1" si="34"/>
        <v>#N/A</v>
      </c>
      <c r="O286" s="2">
        <v>272</v>
      </c>
      <c r="P286" s="16" t="e">
        <f t="shared" ca="1" si="31"/>
        <v>#N/A</v>
      </c>
      <c r="Q286" s="26" t="str">
        <f t="shared" si="32"/>
        <v/>
      </c>
      <c r="R286" s="14" t="e">
        <f t="shared" ca="1" si="30"/>
        <v>#N/A</v>
      </c>
      <c r="S286" s="55" t="e">
        <f ca="1">鶏硝化モデル!K286</f>
        <v>#N/A</v>
      </c>
    </row>
    <row r="287" spans="3:19" ht="13.5">
      <c r="C287" s="2">
        <v>273</v>
      </c>
      <c r="D287" s="26" t="str">
        <f>IF(D286&gt;=鶏シート!$G$18+30,"",D286+1)</f>
        <v/>
      </c>
      <c r="E287" s="41" t="e">
        <f ca="1">鶏気温!A279</f>
        <v>#N/A</v>
      </c>
      <c r="F287" s="163" t="e">
        <f ca="1">IF(鶏シート!$G$13="独自地温",鶏気温!A279,IF(鶏シート!$G$16&gt;=D287,E287*$AD$26+$AE$26,IF(鶏気温!$A$4&lt;200,IF($D287&lt;$AF$30,E287*$AD$30+$AE$30,E287*$AD$31+$AE$31),IF($D287&lt;$AF$34,E287*$AD$34+$AE$34,E287*$AD$35+$AE$35))))</f>
        <v>#N/A</v>
      </c>
      <c r="G287" s="41"/>
      <c r="H287" s="10"/>
      <c r="I287" s="3" t="e">
        <f t="shared" ca="1" si="28"/>
        <v>#N/A</v>
      </c>
      <c r="J287" s="3" t="e">
        <f t="shared" ca="1" si="33"/>
        <v>#N/A</v>
      </c>
      <c r="L287" s="4" t="e">
        <f t="shared" ca="1" si="29"/>
        <v>#N/A</v>
      </c>
      <c r="M287" s="3" t="e">
        <f t="shared" ca="1" si="34"/>
        <v>#N/A</v>
      </c>
      <c r="O287" s="2">
        <v>273</v>
      </c>
      <c r="P287" s="16" t="e">
        <f t="shared" ca="1" si="31"/>
        <v>#N/A</v>
      </c>
      <c r="Q287" s="26" t="str">
        <f t="shared" si="32"/>
        <v/>
      </c>
      <c r="R287" s="14" t="e">
        <f t="shared" ca="1" si="30"/>
        <v>#N/A</v>
      </c>
      <c r="S287" s="55" t="e">
        <f ca="1">鶏硝化モデル!K287</f>
        <v>#N/A</v>
      </c>
    </row>
    <row r="288" spans="3:19" ht="13.5">
      <c r="C288" s="2">
        <v>274</v>
      </c>
      <c r="D288" s="26" t="str">
        <f>IF(D287&gt;=鶏シート!$G$18+30,"",D287+1)</f>
        <v/>
      </c>
      <c r="E288" s="41" t="e">
        <f ca="1">鶏気温!A280</f>
        <v>#N/A</v>
      </c>
      <c r="F288" s="163" t="e">
        <f ca="1">IF(鶏シート!$G$13="独自地温",鶏気温!A280,IF(鶏シート!$G$16&gt;=D288,E288*$AD$26+$AE$26,IF(鶏気温!$A$4&lt;200,IF($D288&lt;$AF$30,E288*$AD$30+$AE$30,E288*$AD$31+$AE$31),IF($D288&lt;$AF$34,E288*$AD$34+$AE$34,E288*$AD$35+$AE$35))))</f>
        <v>#N/A</v>
      </c>
      <c r="G288" s="41"/>
      <c r="I288" s="3" t="e">
        <f t="shared" ca="1" si="28"/>
        <v>#N/A</v>
      </c>
      <c r="J288" s="3" t="e">
        <f t="shared" ca="1" si="33"/>
        <v>#N/A</v>
      </c>
      <c r="L288" s="4" t="e">
        <f t="shared" ca="1" si="29"/>
        <v>#N/A</v>
      </c>
      <c r="M288" s="3" t="e">
        <f t="shared" ca="1" si="34"/>
        <v>#N/A</v>
      </c>
      <c r="O288" s="2">
        <v>274</v>
      </c>
      <c r="P288" s="16" t="e">
        <f t="shared" ca="1" si="31"/>
        <v>#N/A</v>
      </c>
      <c r="Q288" s="26" t="str">
        <f t="shared" si="32"/>
        <v/>
      </c>
      <c r="R288" s="14" t="e">
        <f t="shared" ca="1" si="30"/>
        <v>#N/A</v>
      </c>
      <c r="S288" s="55" t="e">
        <f ca="1">鶏硝化モデル!K288</f>
        <v>#N/A</v>
      </c>
    </row>
    <row r="289" spans="3:19" ht="13.5">
      <c r="C289" s="2">
        <v>275</v>
      </c>
      <c r="D289" s="26" t="str">
        <f>IF(D288&gt;=鶏シート!$G$18+30,"",D288+1)</f>
        <v/>
      </c>
      <c r="E289" s="41" t="e">
        <f ca="1">鶏気温!A281</f>
        <v>#N/A</v>
      </c>
      <c r="F289" s="163" t="e">
        <f ca="1">IF(鶏シート!$G$13="独自地温",鶏気温!A281,IF(鶏シート!$G$16&gt;=D289,E289*$AD$26+$AE$26,IF(鶏気温!$A$4&lt;200,IF($D289&lt;$AF$30,E289*$AD$30+$AE$30,E289*$AD$31+$AE$31),IF($D289&lt;$AF$34,E289*$AD$34+$AE$34,E289*$AD$35+$AE$35))))</f>
        <v>#N/A</v>
      </c>
      <c r="G289" s="41"/>
      <c r="I289" s="3" t="e">
        <f t="shared" ca="1" si="28"/>
        <v>#N/A</v>
      </c>
      <c r="J289" s="3" t="e">
        <f t="shared" ca="1" si="33"/>
        <v>#N/A</v>
      </c>
      <c r="L289" s="4" t="e">
        <f t="shared" ca="1" si="29"/>
        <v>#N/A</v>
      </c>
      <c r="M289" s="3" t="e">
        <f t="shared" ca="1" si="34"/>
        <v>#N/A</v>
      </c>
      <c r="O289" s="2">
        <v>275</v>
      </c>
      <c r="P289" s="16" t="e">
        <f t="shared" ca="1" si="31"/>
        <v>#N/A</v>
      </c>
      <c r="Q289" s="26" t="str">
        <f t="shared" si="32"/>
        <v/>
      </c>
      <c r="R289" s="14" t="e">
        <f t="shared" ca="1" si="30"/>
        <v>#N/A</v>
      </c>
      <c r="S289" s="55" t="e">
        <f ca="1">鶏硝化モデル!K289</f>
        <v>#N/A</v>
      </c>
    </row>
    <row r="290" spans="3:19" ht="13.5">
      <c r="C290" s="2">
        <v>276</v>
      </c>
      <c r="D290" s="26" t="str">
        <f>IF(D289&gt;=鶏シート!$G$18+30,"",D289+1)</f>
        <v/>
      </c>
      <c r="E290" s="41" t="e">
        <f ca="1">鶏気温!A282</f>
        <v>#N/A</v>
      </c>
      <c r="F290" s="163" t="e">
        <f ca="1">IF(鶏シート!$G$13="独自地温",鶏気温!A282,IF(鶏シート!$G$16&gt;=D290,E290*$AD$26+$AE$26,IF(鶏気温!$A$4&lt;200,IF($D290&lt;$AF$30,E290*$AD$30+$AE$30,E290*$AD$31+$AE$31),IF($D290&lt;$AF$34,E290*$AD$34+$AE$34,E290*$AD$35+$AE$35))))</f>
        <v>#N/A</v>
      </c>
      <c r="G290" s="41"/>
      <c r="I290" s="3" t="e">
        <f t="shared" ca="1" si="28"/>
        <v>#N/A</v>
      </c>
      <c r="J290" s="3" t="e">
        <f t="shared" ca="1" si="33"/>
        <v>#N/A</v>
      </c>
      <c r="L290" s="4" t="e">
        <f t="shared" ca="1" si="29"/>
        <v>#N/A</v>
      </c>
      <c r="M290" s="3" t="e">
        <f t="shared" ca="1" si="34"/>
        <v>#N/A</v>
      </c>
      <c r="O290" s="2">
        <v>276</v>
      </c>
      <c r="P290" s="16" t="e">
        <f t="shared" ca="1" si="31"/>
        <v>#N/A</v>
      </c>
      <c r="Q290" s="26" t="str">
        <f t="shared" si="32"/>
        <v/>
      </c>
      <c r="R290" s="14" t="e">
        <f t="shared" ca="1" si="30"/>
        <v>#N/A</v>
      </c>
      <c r="S290" s="55" t="e">
        <f ca="1">鶏硝化モデル!K290</f>
        <v>#N/A</v>
      </c>
    </row>
    <row r="291" spans="3:19" ht="13.5">
      <c r="C291" s="2">
        <v>277</v>
      </c>
      <c r="D291" s="26" t="str">
        <f>IF(D290&gt;=鶏シート!$G$18+30,"",D290+1)</f>
        <v/>
      </c>
      <c r="E291" s="41" t="e">
        <f ca="1">鶏気温!A283</f>
        <v>#N/A</v>
      </c>
      <c r="F291" s="163" t="e">
        <f ca="1">IF(鶏シート!$G$13="独自地温",鶏気温!A283,IF(鶏シート!$G$16&gt;=D291,E291*$AD$26+$AE$26,IF(鶏気温!$A$4&lt;200,IF($D291&lt;$AF$30,E291*$AD$30+$AE$30,E291*$AD$31+$AE$31),IF($D291&lt;$AF$34,E291*$AD$34+$AE$34,E291*$AD$35+$AE$35))))</f>
        <v>#N/A</v>
      </c>
      <c r="G291" s="41"/>
      <c r="I291" s="3" t="e">
        <f t="shared" ca="1" si="28"/>
        <v>#N/A</v>
      </c>
      <c r="J291" s="3" t="e">
        <f t="shared" ca="1" si="33"/>
        <v>#N/A</v>
      </c>
      <c r="L291" s="4" t="e">
        <f t="shared" ca="1" si="29"/>
        <v>#N/A</v>
      </c>
      <c r="M291" s="3" t="e">
        <f t="shared" ca="1" si="34"/>
        <v>#N/A</v>
      </c>
      <c r="O291" s="2">
        <v>277</v>
      </c>
      <c r="P291" s="16" t="e">
        <f t="shared" ca="1" si="31"/>
        <v>#N/A</v>
      </c>
      <c r="Q291" s="26" t="str">
        <f t="shared" si="32"/>
        <v/>
      </c>
      <c r="R291" s="14" t="e">
        <f t="shared" ca="1" si="30"/>
        <v>#N/A</v>
      </c>
      <c r="S291" s="55" t="e">
        <f ca="1">鶏硝化モデル!K291</f>
        <v>#N/A</v>
      </c>
    </row>
    <row r="292" spans="3:19" ht="13.5">
      <c r="C292" s="2">
        <v>278</v>
      </c>
      <c r="D292" s="26" t="str">
        <f>IF(D291&gt;=鶏シート!$G$18+30,"",D291+1)</f>
        <v/>
      </c>
      <c r="E292" s="41" t="e">
        <f ca="1">鶏気温!A284</f>
        <v>#N/A</v>
      </c>
      <c r="F292" s="163" t="e">
        <f ca="1">IF(鶏シート!$G$13="独自地温",鶏気温!A284,IF(鶏シート!$G$16&gt;=D292,E292*$AD$26+$AE$26,IF(鶏気温!$A$4&lt;200,IF($D292&lt;$AF$30,E292*$AD$30+$AE$30,E292*$AD$31+$AE$31),IF($D292&lt;$AF$34,E292*$AD$34+$AE$34,E292*$AD$35+$AE$35))))</f>
        <v>#N/A</v>
      </c>
      <c r="G292" s="41"/>
      <c r="I292" s="3" t="e">
        <f t="shared" ca="1" si="28"/>
        <v>#N/A</v>
      </c>
      <c r="J292" s="3" t="e">
        <f t="shared" ca="1" si="33"/>
        <v>#N/A</v>
      </c>
      <c r="L292" s="4" t="e">
        <f t="shared" ca="1" si="29"/>
        <v>#N/A</v>
      </c>
      <c r="M292" s="3" t="e">
        <f t="shared" ca="1" si="34"/>
        <v>#N/A</v>
      </c>
      <c r="O292" s="2">
        <v>278</v>
      </c>
      <c r="P292" s="16" t="e">
        <f t="shared" ca="1" si="31"/>
        <v>#N/A</v>
      </c>
      <c r="Q292" s="26" t="str">
        <f t="shared" si="32"/>
        <v/>
      </c>
      <c r="R292" s="14" t="e">
        <f t="shared" ca="1" si="30"/>
        <v>#N/A</v>
      </c>
      <c r="S292" s="55" t="e">
        <f ca="1">鶏硝化モデル!K292</f>
        <v>#N/A</v>
      </c>
    </row>
    <row r="293" spans="3:19" ht="13.5">
      <c r="C293" s="2">
        <v>279</v>
      </c>
      <c r="D293" s="26" t="str">
        <f>IF(D292&gt;=鶏シート!$G$18+30,"",D292+1)</f>
        <v/>
      </c>
      <c r="E293" s="41" t="e">
        <f ca="1">鶏気温!A285</f>
        <v>#N/A</v>
      </c>
      <c r="F293" s="163" t="e">
        <f ca="1">IF(鶏シート!$G$13="独自地温",鶏気温!A285,IF(鶏シート!$G$16&gt;=D293,E293*$AD$26+$AE$26,IF(鶏気温!$A$4&lt;200,IF($D293&lt;$AF$30,E293*$AD$30+$AE$30,E293*$AD$31+$AE$31),IF($D293&lt;$AF$34,E293*$AD$34+$AE$34,E293*$AD$35+$AE$35))))</f>
        <v>#N/A</v>
      </c>
      <c r="G293" s="41"/>
      <c r="I293" s="3" t="e">
        <f t="shared" ca="1" si="28"/>
        <v>#N/A</v>
      </c>
      <c r="J293" s="3" t="e">
        <f t="shared" ca="1" si="33"/>
        <v>#N/A</v>
      </c>
      <c r="L293" s="4" t="e">
        <f t="shared" ca="1" si="29"/>
        <v>#N/A</v>
      </c>
      <c r="M293" s="3" t="e">
        <f t="shared" ca="1" si="34"/>
        <v>#N/A</v>
      </c>
      <c r="O293" s="2">
        <v>279</v>
      </c>
      <c r="P293" s="16" t="e">
        <f t="shared" ca="1" si="31"/>
        <v>#N/A</v>
      </c>
      <c r="Q293" s="26" t="str">
        <f t="shared" si="32"/>
        <v/>
      </c>
      <c r="R293" s="14" t="e">
        <f t="shared" ca="1" si="30"/>
        <v>#N/A</v>
      </c>
      <c r="S293" s="55" t="e">
        <f ca="1">鶏硝化モデル!K293</f>
        <v>#N/A</v>
      </c>
    </row>
    <row r="294" spans="3:19" ht="13.5">
      <c r="C294" s="2">
        <v>280</v>
      </c>
      <c r="D294" s="26" t="str">
        <f>IF(D293&gt;=鶏シート!$G$18+30,"",D293+1)</f>
        <v/>
      </c>
      <c r="E294" s="41" t="e">
        <f ca="1">鶏気温!A286</f>
        <v>#N/A</v>
      </c>
      <c r="F294" s="163" t="e">
        <f ca="1">IF(鶏シート!$G$13="独自地温",鶏気温!A286,IF(鶏シート!$G$16&gt;=D294,E294*$AD$26+$AE$26,IF(鶏気温!$A$4&lt;200,IF($D294&lt;$AF$30,E294*$AD$30+$AE$30,E294*$AD$31+$AE$31),IF($D294&lt;$AF$34,E294*$AD$34+$AE$34,E294*$AD$35+$AE$35))))</f>
        <v>#N/A</v>
      </c>
      <c r="G294" s="41"/>
      <c r="I294" s="3" t="e">
        <f t="shared" ca="1" si="28"/>
        <v>#N/A</v>
      </c>
      <c r="J294" s="3" t="e">
        <f t="shared" ca="1" si="33"/>
        <v>#N/A</v>
      </c>
      <c r="L294" s="4" t="e">
        <f t="shared" ca="1" si="29"/>
        <v>#N/A</v>
      </c>
      <c r="M294" s="3" t="e">
        <f t="shared" ca="1" si="34"/>
        <v>#N/A</v>
      </c>
      <c r="O294" s="2">
        <v>280</v>
      </c>
      <c r="P294" s="16" t="e">
        <f t="shared" ca="1" si="31"/>
        <v>#N/A</v>
      </c>
      <c r="Q294" s="26" t="str">
        <f t="shared" si="32"/>
        <v/>
      </c>
      <c r="R294" s="14" t="e">
        <f t="shared" ca="1" si="30"/>
        <v>#N/A</v>
      </c>
      <c r="S294" s="55" t="e">
        <f ca="1">鶏硝化モデル!K294</f>
        <v>#N/A</v>
      </c>
    </row>
    <row r="295" spans="3:19" ht="13.5">
      <c r="C295" s="2">
        <v>281</v>
      </c>
      <c r="D295" s="26" t="str">
        <f>IF(D294&gt;=鶏シート!$G$18+30,"",D294+1)</f>
        <v/>
      </c>
      <c r="E295" s="41" t="e">
        <f ca="1">鶏気温!A287</f>
        <v>#N/A</v>
      </c>
      <c r="F295" s="163" t="e">
        <f ca="1">IF(鶏シート!$G$13="独自地温",鶏気温!A287,IF(鶏シート!$G$16&gt;=D295,E295*$AD$26+$AE$26,IF(鶏気温!$A$4&lt;200,IF($D295&lt;$AF$30,E295*$AD$30+$AE$30,E295*$AD$31+$AE$31),IF($D295&lt;$AF$34,E295*$AD$34+$AE$34,E295*$AD$35+$AE$35))))</f>
        <v>#N/A</v>
      </c>
      <c r="G295" s="41"/>
      <c r="I295" s="3" t="e">
        <f t="shared" ca="1" si="28"/>
        <v>#N/A</v>
      </c>
      <c r="J295" s="3" t="e">
        <f t="shared" ca="1" si="33"/>
        <v>#N/A</v>
      </c>
      <c r="L295" s="4" t="e">
        <f t="shared" ca="1" si="29"/>
        <v>#N/A</v>
      </c>
      <c r="M295" s="3" t="e">
        <f t="shared" ca="1" si="34"/>
        <v>#N/A</v>
      </c>
      <c r="O295" s="2">
        <v>281</v>
      </c>
      <c r="P295" s="16" t="e">
        <f t="shared" ca="1" si="31"/>
        <v>#N/A</v>
      </c>
      <c r="Q295" s="26" t="str">
        <f t="shared" si="32"/>
        <v/>
      </c>
      <c r="R295" s="14" t="e">
        <f t="shared" ca="1" si="30"/>
        <v>#N/A</v>
      </c>
      <c r="S295" s="55" t="e">
        <f ca="1">鶏硝化モデル!K295</f>
        <v>#N/A</v>
      </c>
    </row>
    <row r="296" spans="3:19" ht="13.5">
      <c r="C296" s="2">
        <v>282</v>
      </c>
      <c r="D296" s="26" t="str">
        <f>IF(D295&gt;=鶏シート!$G$18+30,"",D295+1)</f>
        <v/>
      </c>
      <c r="E296" s="41" t="e">
        <f ca="1">鶏気温!A288</f>
        <v>#N/A</v>
      </c>
      <c r="F296" s="163" t="e">
        <f ca="1">IF(鶏シート!$G$13="独自地温",鶏気温!A288,IF(鶏シート!$G$16&gt;=D296,E296*$AD$26+$AE$26,IF(鶏気温!$A$4&lt;200,IF($D296&lt;$AF$30,E296*$AD$30+$AE$30,E296*$AD$31+$AE$31),IF($D296&lt;$AF$34,E296*$AD$34+$AE$34,E296*$AD$35+$AE$35))))</f>
        <v>#N/A</v>
      </c>
      <c r="G296" s="41"/>
      <c r="I296" s="3" t="e">
        <f t="shared" ca="1" si="28"/>
        <v>#N/A</v>
      </c>
      <c r="J296" s="3" t="e">
        <f t="shared" ca="1" si="33"/>
        <v>#N/A</v>
      </c>
      <c r="L296" s="4" t="e">
        <f t="shared" ca="1" si="29"/>
        <v>#N/A</v>
      </c>
      <c r="M296" s="3" t="e">
        <f t="shared" ca="1" si="34"/>
        <v>#N/A</v>
      </c>
      <c r="O296" s="2">
        <v>282</v>
      </c>
      <c r="P296" s="16" t="e">
        <f t="shared" ca="1" si="31"/>
        <v>#N/A</v>
      </c>
      <c r="Q296" s="26" t="str">
        <f t="shared" si="32"/>
        <v/>
      </c>
      <c r="R296" s="14" t="e">
        <f t="shared" ca="1" si="30"/>
        <v>#N/A</v>
      </c>
      <c r="S296" s="55" t="e">
        <f ca="1">鶏硝化モデル!K296</f>
        <v>#N/A</v>
      </c>
    </row>
    <row r="297" spans="3:19" ht="13.5">
      <c r="C297" s="2">
        <v>283</v>
      </c>
      <c r="D297" s="26" t="str">
        <f>IF(D296&gt;=鶏シート!$G$18+30,"",D296+1)</f>
        <v/>
      </c>
      <c r="E297" s="41" t="e">
        <f ca="1">鶏気温!A289</f>
        <v>#N/A</v>
      </c>
      <c r="F297" s="163" t="e">
        <f ca="1">IF(鶏シート!$G$13="独自地温",鶏気温!A289,IF(鶏シート!$G$16&gt;=D297,E297*$AD$26+$AE$26,IF(鶏気温!$A$4&lt;200,IF($D297&lt;$AF$30,E297*$AD$30+$AE$30,E297*$AD$31+$AE$31),IF($D297&lt;$AF$34,E297*$AD$34+$AE$34,E297*$AD$35+$AE$35))))</f>
        <v>#N/A</v>
      </c>
      <c r="G297" s="41"/>
      <c r="I297" s="3" t="e">
        <f t="shared" ca="1" si="28"/>
        <v>#N/A</v>
      </c>
      <c r="J297" s="3" t="e">
        <f t="shared" ca="1" si="33"/>
        <v>#N/A</v>
      </c>
      <c r="L297" s="4" t="e">
        <f t="shared" ca="1" si="29"/>
        <v>#N/A</v>
      </c>
      <c r="M297" s="3" t="e">
        <f t="shared" ca="1" si="34"/>
        <v>#N/A</v>
      </c>
      <c r="O297" s="2">
        <v>283</v>
      </c>
      <c r="P297" s="16" t="e">
        <f t="shared" ca="1" si="31"/>
        <v>#N/A</v>
      </c>
      <c r="Q297" s="26" t="str">
        <f t="shared" si="32"/>
        <v/>
      </c>
      <c r="R297" s="14" t="e">
        <f t="shared" ca="1" si="30"/>
        <v>#N/A</v>
      </c>
      <c r="S297" s="55" t="e">
        <f ca="1">鶏硝化モデル!K297</f>
        <v>#N/A</v>
      </c>
    </row>
    <row r="298" spans="3:19" ht="13.5">
      <c r="C298" s="2">
        <v>284</v>
      </c>
      <c r="D298" s="26" t="str">
        <f>IF(D297&gt;=鶏シート!$G$18+30,"",D297+1)</f>
        <v/>
      </c>
      <c r="E298" s="41" t="e">
        <f ca="1">鶏気温!A290</f>
        <v>#N/A</v>
      </c>
      <c r="F298" s="163" t="e">
        <f ca="1">IF(鶏シート!$G$13="独自地温",鶏気温!A290,IF(鶏シート!$G$16&gt;=D298,E298*$AD$26+$AE$26,IF(鶏気温!$A$4&lt;200,IF($D298&lt;$AF$30,E298*$AD$30+$AE$30,E298*$AD$31+$AE$31),IF($D298&lt;$AF$34,E298*$AD$34+$AE$34,E298*$AD$35+$AE$35))))</f>
        <v>#N/A</v>
      </c>
      <c r="G298" s="41"/>
      <c r="I298" s="3" t="e">
        <f t="shared" ca="1" si="28"/>
        <v>#N/A</v>
      </c>
      <c r="J298" s="3" t="e">
        <f t="shared" ca="1" si="33"/>
        <v>#N/A</v>
      </c>
      <c r="L298" s="4" t="e">
        <f t="shared" ca="1" si="29"/>
        <v>#N/A</v>
      </c>
      <c r="M298" s="3" t="e">
        <f t="shared" ca="1" si="34"/>
        <v>#N/A</v>
      </c>
      <c r="O298" s="2">
        <v>284</v>
      </c>
      <c r="P298" s="16" t="e">
        <f t="shared" ca="1" si="31"/>
        <v>#N/A</v>
      </c>
      <c r="Q298" s="26" t="str">
        <f t="shared" si="32"/>
        <v/>
      </c>
      <c r="R298" s="14" t="e">
        <f t="shared" ca="1" si="30"/>
        <v>#N/A</v>
      </c>
      <c r="S298" s="55" t="e">
        <f ca="1">鶏硝化モデル!K298</f>
        <v>#N/A</v>
      </c>
    </row>
    <row r="299" spans="3:19" ht="13.5">
      <c r="C299" s="2">
        <v>285</v>
      </c>
      <c r="D299" s="26" t="str">
        <f>IF(D298&gt;=鶏シート!$G$18+30,"",D298+1)</f>
        <v/>
      </c>
      <c r="E299" s="41" t="e">
        <f ca="1">鶏気温!A291</f>
        <v>#N/A</v>
      </c>
      <c r="F299" s="163" t="e">
        <f ca="1">IF(鶏シート!$G$13="独自地温",鶏気温!A291,IF(鶏シート!$G$16&gt;=D299,E299*$AD$26+$AE$26,IF(鶏気温!$A$4&lt;200,IF($D299&lt;$AF$30,E299*$AD$30+$AE$30,E299*$AD$31+$AE$31),IF($D299&lt;$AF$34,E299*$AD$34+$AE$34,E299*$AD$35+$AE$35))))</f>
        <v>#N/A</v>
      </c>
      <c r="G299" s="41"/>
      <c r="I299" s="3" t="e">
        <f t="shared" ca="1" si="28"/>
        <v>#N/A</v>
      </c>
      <c r="J299" s="3" t="e">
        <f t="shared" ca="1" si="33"/>
        <v>#N/A</v>
      </c>
      <c r="L299" s="4" t="e">
        <f t="shared" ca="1" si="29"/>
        <v>#N/A</v>
      </c>
      <c r="M299" s="3" t="e">
        <f t="shared" ca="1" si="34"/>
        <v>#N/A</v>
      </c>
      <c r="O299" s="2">
        <v>285</v>
      </c>
      <c r="P299" s="16" t="e">
        <f t="shared" ca="1" si="31"/>
        <v>#N/A</v>
      </c>
      <c r="Q299" s="26" t="str">
        <f t="shared" si="32"/>
        <v/>
      </c>
      <c r="R299" s="14" t="e">
        <f t="shared" ca="1" si="30"/>
        <v>#N/A</v>
      </c>
      <c r="S299" s="55" t="e">
        <f ca="1">鶏硝化モデル!K299</f>
        <v>#N/A</v>
      </c>
    </row>
    <row r="300" spans="3:19" ht="13.5">
      <c r="C300" s="2">
        <v>286</v>
      </c>
      <c r="D300" s="26" t="str">
        <f>IF(D299&gt;=鶏シート!$G$18+30,"",D299+1)</f>
        <v/>
      </c>
      <c r="E300" s="41" t="e">
        <f ca="1">鶏気温!A292</f>
        <v>#N/A</v>
      </c>
      <c r="F300" s="163" t="e">
        <f ca="1">IF(鶏シート!$G$13="独自地温",鶏気温!A292,IF(鶏シート!$G$16&gt;=D300,E300*$AD$26+$AE$26,IF(鶏気温!$A$4&lt;200,IF($D300&lt;$AF$30,E300*$AD$30+$AE$30,E300*$AD$31+$AE$31),IF($D300&lt;$AF$34,E300*$AD$34+$AE$34,E300*$AD$35+$AE$35))))</f>
        <v>#N/A</v>
      </c>
      <c r="G300" s="41"/>
      <c r="I300" s="3" t="e">
        <f t="shared" ca="1" si="28"/>
        <v>#N/A</v>
      </c>
      <c r="J300" s="3" t="e">
        <f t="shared" ca="1" si="33"/>
        <v>#N/A</v>
      </c>
      <c r="L300" s="4" t="e">
        <f t="shared" ca="1" si="29"/>
        <v>#N/A</v>
      </c>
      <c r="M300" s="3" t="e">
        <f t="shared" ca="1" si="34"/>
        <v>#N/A</v>
      </c>
      <c r="O300" s="2">
        <v>286</v>
      </c>
      <c r="P300" s="16" t="e">
        <f t="shared" ca="1" si="31"/>
        <v>#N/A</v>
      </c>
      <c r="Q300" s="26" t="str">
        <f t="shared" si="32"/>
        <v/>
      </c>
      <c r="R300" s="14" t="e">
        <f t="shared" ca="1" si="30"/>
        <v>#N/A</v>
      </c>
      <c r="S300" s="55" t="e">
        <f ca="1">鶏硝化モデル!K300</f>
        <v>#N/A</v>
      </c>
    </row>
    <row r="301" spans="3:19" ht="13.5">
      <c r="C301" s="2">
        <v>287</v>
      </c>
      <c r="D301" s="26" t="str">
        <f>IF(D300&gt;=鶏シート!$G$18+30,"",D300+1)</f>
        <v/>
      </c>
      <c r="E301" s="41" t="e">
        <f ca="1">鶏気温!A293</f>
        <v>#N/A</v>
      </c>
      <c r="F301" s="163" t="e">
        <f ca="1">IF(鶏シート!$G$13="独自地温",鶏気温!A293,IF(鶏シート!$G$16&gt;=D301,E301*$AD$26+$AE$26,IF(鶏気温!$A$4&lt;200,IF($D301&lt;$AF$30,E301*$AD$30+$AE$30,E301*$AD$31+$AE$31),IF($D301&lt;$AF$34,E301*$AD$34+$AE$34,E301*$AD$35+$AE$35))))</f>
        <v>#N/A</v>
      </c>
      <c r="G301" s="41"/>
      <c r="I301" s="3" t="e">
        <f t="shared" ca="1" si="28"/>
        <v>#N/A</v>
      </c>
      <c r="J301" s="3" t="e">
        <f t="shared" ca="1" si="33"/>
        <v>#N/A</v>
      </c>
      <c r="L301" s="4" t="e">
        <f t="shared" ca="1" si="29"/>
        <v>#N/A</v>
      </c>
      <c r="M301" s="3" t="e">
        <f t="shared" ca="1" si="34"/>
        <v>#N/A</v>
      </c>
      <c r="O301" s="2">
        <v>287</v>
      </c>
      <c r="P301" s="16" t="e">
        <f t="shared" ca="1" si="31"/>
        <v>#N/A</v>
      </c>
      <c r="Q301" s="26" t="str">
        <f t="shared" si="32"/>
        <v/>
      </c>
      <c r="R301" s="14" t="e">
        <f t="shared" ca="1" si="30"/>
        <v>#N/A</v>
      </c>
      <c r="S301" s="55" t="e">
        <f ca="1">鶏硝化モデル!K301</f>
        <v>#N/A</v>
      </c>
    </row>
    <row r="302" spans="3:19" ht="13.5">
      <c r="C302" s="2">
        <v>288</v>
      </c>
      <c r="D302" s="26" t="str">
        <f>IF(D301&gt;=鶏シート!$G$18+30,"",D301+1)</f>
        <v/>
      </c>
      <c r="E302" s="41" t="e">
        <f ca="1">鶏気温!A294</f>
        <v>#N/A</v>
      </c>
      <c r="F302" s="163" t="e">
        <f ca="1">IF(鶏シート!$G$13="独自地温",鶏気温!A294,IF(鶏シート!$G$16&gt;=D302,E302*$AD$26+$AE$26,IF(鶏気温!$A$4&lt;200,IF($D302&lt;$AF$30,E302*$AD$30+$AE$30,E302*$AD$31+$AE$31),IF($D302&lt;$AF$34,E302*$AD$34+$AE$34,E302*$AD$35+$AE$35))))</f>
        <v>#N/A</v>
      </c>
      <c r="G302" s="41"/>
      <c r="I302" s="3" t="e">
        <f t="shared" ca="1" si="28"/>
        <v>#N/A</v>
      </c>
      <c r="J302" s="3" t="e">
        <f t="shared" ca="1" si="33"/>
        <v>#N/A</v>
      </c>
      <c r="L302" s="4" t="e">
        <f t="shared" ca="1" si="29"/>
        <v>#N/A</v>
      </c>
      <c r="M302" s="3" t="e">
        <f t="shared" ca="1" si="34"/>
        <v>#N/A</v>
      </c>
      <c r="O302" s="2">
        <v>288</v>
      </c>
      <c r="P302" s="16" t="e">
        <f t="shared" ca="1" si="31"/>
        <v>#N/A</v>
      </c>
      <c r="Q302" s="26" t="str">
        <f t="shared" si="32"/>
        <v/>
      </c>
      <c r="R302" s="14" t="e">
        <f t="shared" ca="1" si="30"/>
        <v>#N/A</v>
      </c>
      <c r="S302" s="55" t="e">
        <f ca="1">鶏硝化モデル!K302</f>
        <v>#N/A</v>
      </c>
    </row>
    <row r="303" spans="3:19" ht="13.5">
      <c r="C303" s="2">
        <v>289</v>
      </c>
      <c r="D303" s="26" t="str">
        <f>IF(D302&gt;=鶏シート!$G$18+30,"",D302+1)</f>
        <v/>
      </c>
      <c r="E303" s="41" t="e">
        <f ca="1">鶏気温!A295</f>
        <v>#N/A</v>
      </c>
      <c r="F303" s="163" t="e">
        <f ca="1">IF(鶏シート!$G$13="独自地温",鶏気温!A295,IF(鶏シート!$G$16&gt;=D303,E303*$AD$26+$AE$26,IF(鶏気温!$A$4&lt;200,IF($D303&lt;$AF$30,E303*$AD$30+$AE$30,E303*$AD$31+$AE$31),IF($D303&lt;$AF$34,E303*$AD$34+$AE$34,E303*$AD$35+$AE$35))))</f>
        <v>#N/A</v>
      </c>
      <c r="G303" s="41"/>
      <c r="I303" s="3" t="e">
        <f t="shared" ca="1" si="28"/>
        <v>#N/A</v>
      </c>
      <c r="J303" s="3" t="e">
        <f t="shared" ca="1" si="33"/>
        <v>#N/A</v>
      </c>
      <c r="L303" s="4" t="e">
        <f t="shared" ca="1" si="29"/>
        <v>#N/A</v>
      </c>
      <c r="M303" s="3" t="e">
        <f t="shared" ca="1" si="34"/>
        <v>#N/A</v>
      </c>
      <c r="O303" s="2">
        <v>289</v>
      </c>
      <c r="P303" s="16" t="e">
        <f t="shared" ca="1" si="31"/>
        <v>#N/A</v>
      </c>
      <c r="Q303" s="26" t="str">
        <f t="shared" si="32"/>
        <v/>
      </c>
      <c r="R303" s="14" t="e">
        <f t="shared" ca="1" si="30"/>
        <v>#N/A</v>
      </c>
      <c r="S303" s="55" t="e">
        <f ca="1">鶏硝化モデル!K303</f>
        <v>#N/A</v>
      </c>
    </row>
    <row r="304" spans="3:19" ht="13.5">
      <c r="C304" s="2">
        <v>290</v>
      </c>
      <c r="D304" s="26" t="str">
        <f>IF(D303&gt;=鶏シート!$G$18+30,"",D303+1)</f>
        <v/>
      </c>
      <c r="E304" s="41" t="e">
        <f ca="1">鶏気温!A296</f>
        <v>#N/A</v>
      </c>
      <c r="F304" s="163" t="e">
        <f ca="1">IF(鶏シート!$G$13="独自地温",鶏気温!A296,IF(鶏シート!$G$16&gt;=D304,E304*$AD$26+$AE$26,IF(鶏気温!$A$4&lt;200,IF($D304&lt;$AF$30,E304*$AD$30+$AE$30,E304*$AD$31+$AE$31),IF($D304&lt;$AF$34,E304*$AD$34+$AE$34,E304*$AD$35+$AE$35))))</f>
        <v>#N/A</v>
      </c>
      <c r="G304" s="41"/>
      <c r="I304" s="3" t="e">
        <f t="shared" ca="1" si="28"/>
        <v>#N/A</v>
      </c>
      <c r="J304" s="3" t="e">
        <f t="shared" ca="1" si="33"/>
        <v>#N/A</v>
      </c>
      <c r="L304" s="4" t="e">
        <f t="shared" ca="1" si="29"/>
        <v>#N/A</v>
      </c>
      <c r="M304" s="3" t="e">
        <f t="shared" ca="1" si="34"/>
        <v>#N/A</v>
      </c>
      <c r="O304" s="2">
        <v>290</v>
      </c>
      <c r="P304" s="16" t="e">
        <f t="shared" ca="1" si="31"/>
        <v>#N/A</v>
      </c>
      <c r="Q304" s="26" t="str">
        <f t="shared" si="32"/>
        <v/>
      </c>
      <c r="R304" s="14" t="e">
        <f t="shared" ca="1" si="30"/>
        <v>#N/A</v>
      </c>
      <c r="S304" s="55" t="e">
        <f ca="1">鶏硝化モデル!K304</f>
        <v>#N/A</v>
      </c>
    </row>
    <row r="305" spans="3:19" ht="13.5">
      <c r="C305" s="2">
        <v>291</v>
      </c>
      <c r="D305" s="26" t="str">
        <f>IF(D304&gt;=鶏シート!$G$18+30,"",D304+1)</f>
        <v/>
      </c>
      <c r="E305" s="41" t="e">
        <f ca="1">鶏気温!A297</f>
        <v>#N/A</v>
      </c>
      <c r="F305" s="163" t="e">
        <f ca="1">IF(鶏シート!$G$13="独自地温",鶏気温!A297,IF(鶏シート!$G$16&gt;=D305,E305*$AD$26+$AE$26,IF(鶏気温!$A$4&lt;200,IF($D305&lt;$AF$30,E305*$AD$30+$AE$30,E305*$AD$31+$AE$31),IF($D305&lt;$AF$34,E305*$AD$34+$AE$34,E305*$AD$35+$AE$35))))</f>
        <v>#N/A</v>
      </c>
      <c r="G305" s="41"/>
      <c r="I305" s="3" t="e">
        <f t="shared" ca="1" si="28"/>
        <v>#N/A</v>
      </c>
      <c r="J305" s="3" t="e">
        <f t="shared" ca="1" si="33"/>
        <v>#N/A</v>
      </c>
      <c r="L305" s="4" t="e">
        <f t="shared" ca="1" si="29"/>
        <v>#N/A</v>
      </c>
      <c r="M305" s="3" t="e">
        <f t="shared" ca="1" si="34"/>
        <v>#N/A</v>
      </c>
      <c r="O305" s="2">
        <v>291</v>
      </c>
      <c r="P305" s="16" t="e">
        <f t="shared" ca="1" si="31"/>
        <v>#N/A</v>
      </c>
      <c r="Q305" s="26" t="str">
        <f t="shared" si="32"/>
        <v/>
      </c>
      <c r="R305" s="14" t="e">
        <f t="shared" ca="1" si="30"/>
        <v>#N/A</v>
      </c>
      <c r="S305" s="55" t="e">
        <f ca="1">鶏硝化モデル!K305</f>
        <v>#N/A</v>
      </c>
    </row>
    <row r="306" spans="3:19" ht="13.5">
      <c r="C306" s="2">
        <v>292</v>
      </c>
      <c r="D306" s="26" t="str">
        <f>IF(D305&gt;=鶏シート!$G$18+30,"",D305+1)</f>
        <v/>
      </c>
      <c r="E306" s="41" t="e">
        <f ca="1">鶏気温!A298</f>
        <v>#N/A</v>
      </c>
      <c r="F306" s="163" t="e">
        <f ca="1">IF(鶏シート!$G$13="独自地温",鶏気温!A298,IF(鶏シート!$G$16&gt;=D306,E306*$AD$26+$AE$26,IF(鶏気温!$A$4&lt;200,IF($D306&lt;$AF$30,E306*$AD$30+$AE$30,E306*$AD$31+$AE$31),IF($D306&lt;$AF$34,E306*$AD$34+$AE$34,E306*$AD$35+$AE$35))))</f>
        <v>#N/A</v>
      </c>
      <c r="G306" s="41"/>
      <c r="I306" s="3" t="e">
        <f t="shared" ca="1" si="28"/>
        <v>#N/A</v>
      </c>
      <c r="J306" s="3" t="e">
        <f t="shared" ca="1" si="33"/>
        <v>#N/A</v>
      </c>
      <c r="L306" s="4" t="e">
        <f t="shared" ca="1" si="29"/>
        <v>#N/A</v>
      </c>
      <c r="M306" s="3" t="e">
        <f t="shared" ca="1" si="34"/>
        <v>#N/A</v>
      </c>
      <c r="O306" s="2">
        <v>292</v>
      </c>
      <c r="P306" s="16" t="e">
        <f t="shared" ca="1" si="31"/>
        <v>#N/A</v>
      </c>
      <c r="Q306" s="26" t="str">
        <f t="shared" si="32"/>
        <v/>
      </c>
      <c r="R306" s="14" t="e">
        <f t="shared" ca="1" si="30"/>
        <v>#N/A</v>
      </c>
      <c r="S306" s="55" t="e">
        <f ca="1">鶏硝化モデル!K306</f>
        <v>#N/A</v>
      </c>
    </row>
    <row r="307" spans="3:19" ht="13.5">
      <c r="C307" s="2">
        <v>293</v>
      </c>
      <c r="D307" s="26" t="str">
        <f>IF(D306&gt;=鶏シート!$G$18+30,"",D306+1)</f>
        <v/>
      </c>
      <c r="E307" s="41" t="e">
        <f ca="1">鶏気温!A299</f>
        <v>#N/A</v>
      </c>
      <c r="F307" s="163" t="e">
        <f ca="1">IF(鶏シート!$G$13="独自地温",鶏気温!A299,IF(鶏シート!$G$16&gt;=D307,E307*$AD$26+$AE$26,IF(鶏気温!$A$4&lt;200,IF($D307&lt;$AF$30,E307*$AD$30+$AE$30,E307*$AD$31+$AE$31),IF($D307&lt;$AF$34,E307*$AD$34+$AE$34,E307*$AD$35+$AE$35))))</f>
        <v>#N/A</v>
      </c>
      <c r="G307" s="41"/>
      <c r="I307" s="3" t="e">
        <f t="shared" ca="1" si="28"/>
        <v>#N/A</v>
      </c>
      <c r="J307" s="3" t="e">
        <f t="shared" ca="1" si="33"/>
        <v>#N/A</v>
      </c>
      <c r="L307" s="4" t="e">
        <f t="shared" ca="1" si="29"/>
        <v>#N/A</v>
      </c>
      <c r="M307" s="3" t="e">
        <f t="shared" ca="1" si="34"/>
        <v>#N/A</v>
      </c>
      <c r="O307" s="2">
        <v>293</v>
      </c>
      <c r="P307" s="16" t="e">
        <f t="shared" ca="1" si="31"/>
        <v>#N/A</v>
      </c>
      <c r="Q307" s="26" t="str">
        <f t="shared" si="32"/>
        <v/>
      </c>
      <c r="R307" s="14" t="e">
        <f t="shared" ca="1" si="30"/>
        <v>#N/A</v>
      </c>
      <c r="S307" s="55" t="e">
        <f ca="1">鶏硝化モデル!K307</f>
        <v>#N/A</v>
      </c>
    </row>
    <row r="308" spans="3:19" ht="13.5">
      <c r="C308" s="2">
        <v>294</v>
      </c>
      <c r="D308" s="26" t="str">
        <f>IF(D307&gt;=鶏シート!$G$18+30,"",D307+1)</f>
        <v/>
      </c>
      <c r="E308" s="41" t="e">
        <f ca="1">鶏気温!A300</f>
        <v>#N/A</v>
      </c>
      <c r="F308" s="163" t="e">
        <f ca="1">IF(鶏シート!$G$13="独自地温",鶏気温!A300,IF(鶏シート!$G$16&gt;=D308,E308*$AD$26+$AE$26,IF(鶏気温!$A$4&lt;200,IF($D308&lt;$AF$30,E308*$AD$30+$AE$30,E308*$AD$31+$AE$31),IF($D308&lt;$AF$34,E308*$AD$34+$AE$34,E308*$AD$35+$AE$35))))</f>
        <v>#N/A</v>
      </c>
      <c r="G308" s="41"/>
      <c r="I308" s="3" t="e">
        <f t="shared" ca="1" si="28"/>
        <v>#N/A</v>
      </c>
      <c r="J308" s="3" t="e">
        <f t="shared" ca="1" si="33"/>
        <v>#N/A</v>
      </c>
      <c r="L308" s="4" t="e">
        <f t="shared" ca="1" si="29"/>
        <v>#N/A</v>
      </c>
      <c r="M308" s="3" t="e">
        <f t="shared" ca="1" si="34"/>
        <v>#N/A</v>
      </c>
      <c r="O308" s="2">
        <v>294</v>
      </c>
      <c r="P308" s="16" t="e">
        <f t="shared" ca="1" si="31"/>
        <v>#N/A</v>
      </c>
      <c r="Q308" s="26" t="str">
        <f t="shared" si="32"/>
        <v/>
      </c>
      <c r="R308" s="14" t="e">
        <f t="shared" ca="1" si="30"/>
        <v>#N/A</v>
      </c>
      <c r="S308" s="55" t="e">
        <f ca="1">鶏硝化モデル!K308</f>
        <v>#N/A</v>
      </c>
    </row>
    <row r="309" spans="3:19" ht="13.5">
      <c r="C309" s="2">
        <v>295</v>
      </c>
      <c r="D309" s="26" t="str">
        <f>IF(D308&gt;=鶏シート!$G$18+30,"",D308+1)</f>
        <v/>
      </c>
      <c r="E309" s="41" t="e">
        <f ca="1">鶏気温!A301</f>
        <v>#N/A</v>
      </c>
      <c r="F309" s="163" t="e">
        <f ca="1">IF(鶏シート!$G$13="独自地温",鶏気温!A301,IF(鶏シート!$G$16&gt;=D309,E309*$AD$26+$AE$26,IF(鶏気温!$A$4&lt;200,IF($D309&lt;$AF$30,E309*$AD$30+$AE$30,E309*$AD$31+$AE$31),IF($D309&lt;$AF$34,E309*$AD$34+$AE$34,E309*$AD$35+$AE$35))))</f>
        <v>#N/A</v>
      </c>
      <c r="G309" s="41"/>
      <c r="I309" s="3" t="e">
        <f t="shared" ca="1" si="28"/>
        <v>#N/A</v>
      </c>
      <c r="J309" s="3" t="e">
        <f t="shared" ca="1" si="33"/>
        <v>#N/A</v>
      </c>
      <c r="L309" s="4" t="e">
        <f t="shared" ca="1" si="29"/>
        <v>#N/A</v>
      </c>
      <c r="M309" s="3" t="e">
        <f t="shared" ca="1" si="34"/>
        <v>#N/A</v>
      </c>
      <c r="O309" s="2">
        <v>295</v>
      </c>
      <c r="P309" s="16" t="e">
        <f t="shared" ca="1" si="31"/>
        <v>#N/A</v>
      </c>
      <c r="Q309" s="26" t="str">
        <f t="shared" si="32"/>
        <v/>
      </c>
      <c r="R309" s="14" t="e">
        <f t="shared" ca="1" si="30"/>
        <v>#N/A</v>
      </c>
      <c r="S309" s="55" t="e">
        <f ca="1">鶏硝化モデル!K309</f>
        <v>#N/A</v>
      </c>
    </row>
    <row r="310" spans="3:19" ht="13.5">
      <c r="C310" s="2">
        <v>296</v>
      </c>
      <c r="D310" s="26" t="str">
        <f>IF(D309&gt;=鶏シート!$G$18+30,"",D309+1)</f>
        <v/>
      </c>
      <c r="E310" s="41" t="e">
        <f ca="1">鶏気温!A302</f>
        <v>#N/A</v>
      </c>
      <c r="F310" s="163" t="e">
        <f ca="1">IF(鶏シート!$G$13="独自地温",鶏気温!A302,IF(鶏シート!$G$16&gt;=D310,E310*$AD$26+$AE$26,IF(鶏気温!$A$4&lt;200,IF($D310&lt;$AF$30,E310*$AD$30+$AE$30,E310*$AD$31+$AE$31),IF($D310&lt;$AF$34,E310*$AD$34+$AE$34,E310*$AD$35+$AE$35))))</f>
        <v>#N/A</v>
      </c>
      <c r="G310" s="41"/>
      <c r="I310" s="3" t="e">
        <f t="shared" ca="1" si="28"/>
        <v>#N/A</v>
      </c>
      <c r="J310" s="3" t="e">
        <f t="shared" ca="1" si="33"/>
        <v>#N/A</v>
      </c>
      <c r="L310" s="4" t="e">
        <f t="shared" ca="1" si="29"/>
        <v>#N/A</v>
      </c>
      <c r="M310" s="3" t="e">
        <f t="shared" ca="1" si="34"/>
        <v>#N/A</v>
      </c>
      <c r="O310" s="2">
        <v>296</v>
      </c>
      <c r="P310" s="16" t="e">
        <f t="shared" ca="1" si="31"/>
        <v>#N/A</v>
      </c>
      <c r="Q310" s="26" t="str">
        <f t="shared" si="32"/>
        <v/>
      </c>
      <c r="R310" s="14" t="e">
        <f t="shared" ca="1" si="30"/>
        <v>#N/A</v>
      </c>
      <c r="S310" s="55" t="e">
        <f ca="1">鶏硝化モデル!K310</f>
        <v>#N/A</v>
      </c>
    </row>
    <row r="311" spans="3:19" ht="13.5">
      <c r="C311" s="2">
        <v>297</v>
      </c>
      <c r="D311" s="26" t="str">
        <f>IF(D310&gt;=鶏シート!$G$18+30,"",D310+1)</f>
        <v/>
      </c>
      <c r="E311" s="41" t="e">
        <f ca="1">鶏気温!A303</f>
        <v>#N/A</v>
      </c>
      <c r="F311" s="163" t="e">
        <f ca="1">IF(鶏シート!$G$13="独自地温",鶏気温!A303,IF(鶏シート!$G$16&gt;=D311,E311*$AD$26+$AE$26,IF(鶏気温!$A$4&lt;200,IF($D311&lt;$AF$30,E311*$AD$30+$AE$30,E311*$AD$31+$AE$31),IF($D311&lt;$AF$34,E311*$AD$34+$AE$34,E311*$AD$35+$AE$35))))</f>
        <v>#N/A</v>
      </c>
      <c r="G311" s="41"/>
      <c r="I311" s="3" t="e">
        <f t="shared" ca="1" si="28"/>
        <v>#N/A</v>
      </c>
      <c r="J311" s="3" t="e">
        <f t="shared" ca="1" si="33"/>
        <v>#N/A</v>
      </c>
      <c r="L311" s="4" t="e">
        <f t="shared" ca="1" si="29"/>
        <v>#N/A</v>
      </c>
      <c r="M311" s="3" t="e">
        <f t="shared" ca="1" si="34"/>
        <v>#N/A</v>
      </c>
      <c r="O311" s="2">
        <v>297</v>
      </c>
      <c r="P311" s="16" t="e">
        <f t="shared" ca="1" si="31"/>
        <v>#N/A</v>
      </c>
      <c r="Q311" s="26" t="str">
        <f t="shared" si="32"/>
        <v/>
      </c>
      <c r="R311" s="14" t="e">
        <f t="shared" ca="1" si="30"/>
        <v>#N/A</v>
      </c>
      <c r="S311" s="55" t="e">
        <f ca="1">鶏硝化モデル!K311</f>
        <v>#N/A</v>
      </c>
    </row>
    <row r="312" spans="3:19" ht="13.5">
      <c r="C312" s="2">
        <v>298</v>
      </c>
      <c r="D312" s="26" t="str">
        <f>IF(D311&gt;=鶏シート!$G$18+30,"",D311+1)</f>
        <v/>
      </c>
      <c r="E312" s="41" t="e">
        <f ca="1">鶏気温!A304</f>
        <v>#N/A</v>
      </c>
      <c r="F312" s="163" t="e">
        <f ca="1">IF(鶏シート!$G$13="独自地温",鶏気温!A304,IF(鶏シート!$G$16&gt;=D312,E312*$AD$26+$AE$26,IF(鶏気温!$A$4&lt;200,IF($D312&lt;$AF$30,E312*$AD$30+$AE$30,E312*$AD$31+$AE$31),IF($D312&lt;$AF$34,E312*$AD$34+$AE$34,E312*$AD$35+$AE$35))))</f>
        <v>#N/A</v>
      </c>
      <c r="G312" s="41"/>
      <c r="I312" s="3" t="e">
        <f t="shared" ca="1" si="28"/>
        <v>#N/A</v>
      </c>
      <c r="J312" s="3" t="e">
        <f t="shared" ca="1" si="33"/>
        <v>#N/A</v>
      </c>
      <c r="L312" s="4" t="e">
        <f t="shared" ca="1" si="29"/>
        <v>#N/A</v>
      </c>
      <c r="M312" s="3" t="e">
        <f t="shared" ca="1" si="34"/>
        <v>#N/A</v>
      </c>
      <c r="O312" s="2">
        <v>298</v>
      </c>
      <c r="P312" s="16" t="e">
        <f t="shared" ca="1" si="31"/>
        <v>#N/A</v>
      </c>
      <c r="Q312" s="26" t="str">
        <f t="shared" si="32"/>
        <v/>
      </c>
      <c r="R312" s="14" t="e">
        <f t="shared" ca="1" si="30"/>
        <v>#N/A</v>
      </c>
      <c r="S312" s="55" t="e">
        <f ca="1">鶏硝化モデル!K312</f>
        <v>#N/A</v>
      </c>
    </row>
    <row r="313" spans="3:19" ht="13.5">
      <c r="C313" s="2">
        <v>299</v>
      </c>
      <c r="D313" s="26" t="str">
        <f>IF(D312&gt;=鶏シート!$G$18+30,"",D312+1)</f>
        <v/>
      </c>
      <c r="E313" s="41" t="e">
        <f ca="1">鶏気温!A305</f>
        <v>#N/A</v>
      </c>
      <c r="F313" s="163" t="e">
        <f ca="1">IF(鶏シート!$G$13="独自地温",鶏気温!A305,IF(鶏シート!$G$16&gt;=D313,E313*$AD$26+$AE$26,IF(鶏気温!$A$4&lt;200,IF($D313&lt;$AF$30,E313*$AD$30+$AE$30,E313*$AD$31+$AE$31),IF($D313&lt;$AF$34,E313*$AD$34+$AE$34,E313*$AD$35+$AE$35))))</f>
        <v>#N/A</v>
      </c>
      <c r="G313" s="41"/>
      <c r="I313" s="3" t="e">
        <f t="shared" ca="1" si="28"/>
        <v>#N/A</v>
      </c>
      <c r="J313" s="3" t="e">
        <f t="shared" ca="1" si="33"/>
        <v>#N/A</v>
      </c>
      <c r="L313" s="4" t="e">
        <f t="shared" ca="1" si="29"/>
        <v>#N/A</v>
      </c>
      <c r="M313" s="3" t="e">
        <f t="shared" ca="1" si="34"/>
        <v>#N/A</v>
      </c>
      <c r="O313" s="2">
        <v>299</v>
      </c>
      <c r="P313" s="16" t="e">
        <f t="shared" ca="1" si="31"/>
        <v>#N/A</v>
      </c>
      <c r="Q313" s="26" t="str">
        <f t="shared" si="32"/>
        <v/>
      </c>
      <c r="R313" s="14" t="e">
        <f t="shared" ca="1" si="30"/>
        <v>#N/A</v>
      </c>
      <c r="S313" s="55" t="e">
        <f ca="1">鶏硝化モデル!K313</f>
        <v>#N/A</v>
      </c>
    </row>
    <row r="314" spans="3:19" ht="13.5">
      <c r="C314" s="2">
        <v>300</v>
      </c>
      <c r="D314" s="26" t="str">
        <f>IF(D313&gt;=鶏シート!$G$18+30,"",D313+1)</f>
        <v/>
      </c>
      <c r="E314" s="41" t="e">
        <f ca="1">鶏気温!A306</f>
        <v>#N/A</v>
      </c>
      <c r="F314" s="163" t="e">
        <f ca="1">IF(鶏シート!$G$13="独自地温",鶏気温!A306,IF(鶏シート!$G$16&gt;=D314,E314*$AD$26+$AE$26,IF(鶏気温!$A$4&lt;200,IF($D314&lt;$AF$30,E314*$AD$30+$AE$30,E314*$AD$31+$AE$31),IF($D314&lt;$AF$34,E314*$AD$34+$AE$34,E314*$AD$35+$AE$35))))</f>
        <v>#N/A</v>
      </c>
      <c r="G314" s="41"/>
      <c r="I314" s="3" t="e">
        <f t="shared" ca="1" si="28"/>
        <v>#N/A</v>
      </c>
      <c r="J314" s="3" t="e">
        <f t="shared" ca="1" si="33"/>
        <v>#N/A</v>
      </c>
      <c r="L314" s="4" t="e">
        <f t="shared" ca="1" si="29"/>
        <v>#N/A</v>
      </c>
      <c r="M314" s="3" t="e">
        <f t="shared" ca="1" si="34"/>
        <v>#N/A</v>
      </c>
      <c r="O314" s="2">
        <v>300</v>
      </c>
      <c r="P314" s="16" t="e">
        <f t="shared" ca="1" si="31"/>
        <v>#N/A</v>
      </c>
      <c r="Q314" s="26" t="str">
        <f t="shared" si="32"/>
        <v/>
      </c>
      <c r="R314" s="14" t="e">
        <f t="shared" ca="1" si="30"/>
        <v>#N/A</v>
      </c>
      <c r="S314" s="55" t="e">
        <f ca="1">鶏硝化モデル!K314</f>
        <v>#N/A</v>
      </c>
    </row>
    <row r="315" spans="3:19" ht="13.5">
      <c r="C315" s="2">
        <v>301</v>
      </c>
      <c r="D315" s="26" t="str">
        <f>IF(D314&gt;=鶏シート!$G$18+30,"",D314+1)</f>
        <v/>
      </c>
      <c r="E315" s="41" t="e">
        <f ca="1">鶏気温!A307</f>
        <v>#N/A</v>
      </c>
      <c r="F315" s="163" t="e">
        <f ca="1">IF(鶏シート!$G$13="独自地温",鶏気温!A307,IF(鶏シート!$G$16&gt;=D315,E315*$AD$26+$AE$26,IF(鶏気温!$A$4&lt;200,IF($D315&lt;$AF$30,E315*$AD$30+$AE$30,E315*$AD$31+$AE$31),IF($D315&lt;$AF$34,E315*$AD$34+$AE$34,E315*$AD$35+$AE$35))))</f>
        <v>#N/A</v>
      </c>
      <c r="G315" s="41"/>
      <c r="I315" s="3" t="e">
        <f t="shared" ca="1" si="28"/>
        <v>#N/A</v>
      </c>
      <c r="J315" s="3" t="e">
        <f t="shared" ca="1" si="33"/>
        <v>#N/A</v>
      </c>
      <c r="L315" s="4" t="e">
        <f t="shared" ca="1" si="29"/>
        <v>#N/A</v>
      </c>
      <c r="M315" s="3" t="e">
        <f t="shared" ca="1" si="34"/>
        <v>#N/A</v>
      </c>
      <c r="O315" s="2">
        <v>301</v>
      </c>
      <c r="P315" s="16" t="e">
        <f t="shared" ca="1" si="31"/>
        <v>#N/A</v>
      </c>
      <c r="Q315" s="26" t="str">
        <f t="shared" si="32"/>
        <v/>
      </c>
      <c r="R315" s="14" t="e">
        <f t="shared" ca="1" si="30"/>
        <v>#N/A</v>
      </c>
      <c r="S315" s="55" t="e">
        <f ca="1">鶏硝化モデル!K315</f>
        <v>#N/A</v>
      </c>
    </row>
    <row r="316" spans="3:19" ht="13.5">
      <c r="C316" s="2">
        <v>302</v>
      </c>
      <c r="D316" s="26" t="str">
        <f>IF(D315&gt;=鶏シート!$G$18+30,"",D315+1)</f>
        <v/>
      </c>
      <c r="E316" s="41" t="e">
        <f ca="1">鶏気温!A308</f>
        <v>#N/A</v>
      </c>
      <c r="F316" s="163" t="e">
        <f ca="1">IF(鶏シート!$G$13="独自地温",鶏気温!A308,IF(鶏シート!$G$16&gt;=D316,E316*$AD$26+$AE$26,IF(鶏気温!$A$4&lt;200,IF($D316&lt;$AF$30,E316*$AD$30+$AE$30,E316*$AD$31+$AE$31),IF($D316&lt;$AF$34,E316*$AD$34+$AE$34,E316*$AD$35+$AE$35))))</f>
        <v>#N/A</v>
      </c>
      <c r="G316" s="41"/>
      <c r="I316" s="3" t="e">
        <f t="shared" ca="1" si="28"/>
        <v>#N/A</v>
      </c>
      <c r="J316" s="3" t="e">
        <f t="shared" ca="1" si="33"/>
        <v>#N/A</v>
      </c>
      <c r="L316" s="4" t="e">
        <f t="shared" ca="1" si="29"/>
        <v>#N/A</v>
      </c>
      <c r="M316" s="3" t="e">
        <f t="shared" ca="1" si="34"/>
        <v>#N/A</v>
      </c>
      <c r="O316" s="2">
        <v>302</v>
      </c>
      <c r="P316" s="16" t="e">
        <f t="shared" ca="1" si="31"/>
        <v>#N/A</v>
      </c>
      <c r="Q316" s="26" t="str">
        <f t="shared" si="32"/>
        <v/>
      </c>
      <c r="R316" s="14" t="e">
        <f t="shared" ca="1" si="30"/>
        <v>#N/A</v>
      </c>
      <c r="S316" s="55" t="e">
        <f ca="1">鶏硝化モデル!K316</f>
        <v>#N/A</v>
      </c>
    </row>
    <row r="317" spans="3:19" ht="13.5">
      <c r="C317" s="2">
        <v>303</v>
      </c>
      <c r="D317" s="26" t="str">
        <f>IF(D316&gt;=鶏シート!$G$18+30,"",D316+1)</f>
        <v/>
      </c>
      <c r="E317" s="41" t="e">
        <f ca="1">鶏気温!A309</f>
        <v>#N/A</v>
      </c>
      <c r="F317" s="163" t="e">
        <f ca="1">IF(鶏シート!$G$13="独自地温",鶏気温!A309,IF(鶏シート!$G$16&gt;=D317,E317*$AD$26+$AE$26,IF(鶏気温!$A$4&lt;200,IF($D317&lt;$AF$30,E317*$AD$30+$AE$30,E317*$AD$31+$AE$31),IF($D317&lt;$AF$34,E317*$AD$34+$AE$34,E317*$AD$35+$AE$35))))</f>
        <v>#N/A</v>
      </c>
      <c r="G317" s="41"/>
      <c r="I317" s="3" t="e">
        <f t="shared" ca="1" si="28"/>
        <v>#N/A</v>
      </c>
      <c r="J317" s="3" t="e">
        <f t="shared" ca="1" si="33"/>
        <v>#N/A</v>
      </c>
      <c r="L317" s="4" t="e">
        <f t="shared" ca="1" si="29"/>
        <v>#N/A</v>
      </c>
      <c r="M317" s="3" t="e">
        <f t="shared" ca="1" si="34"/>
        <v>#N/A</v>
      </c>
      <c r="O317" s="2">
        <v>303</v>
      </c>
      <c r="P317" s="16" t="e">
        <f t="shared" ca="1" si="31"/>
        <v>#N/A</v>
      </c>
      <c r="Q317" s="26" t="str">
        <f t="shared" si="32"/>
        <v/>
      </c>
      <c r="R317" s="14" t="e">
        <f t="shared" ca="1" si="30"/>
        <v>#N/A</v>
      </c>
      <c r="S317" s="55" t="e">
        <f ca="1">鶏硝化モデル!K317</f>
        <v>#N/A</v>
      </c>
    </row>
    <row r="318" spans="3:19" ht="13.5">
      <c r="C318" s="2">
        <v>304</v>
      </c>
      <c r="D318" s="26" t="str">
        <f>IF(D317&gt;=鶏シート!$G$18+30,"",D317+1)</f>
        <v/>
      </c>
      <c r="E318" s="41" t="e">
        <f ca="1">鶏気温!A310</f>
        <v>#N/A</v>
      </c>
      <c r="F318" s="163" t="e">
        <f ca="1">IF(鶏シート!$G$13="独自地温",鶏気温!A310,IF(鶏シート!$G$16&gt;=D318,E318*$AD$26+$AE$26,IF(鶏気温!$A$4&lt;200,IF($D318&lt;$AF$30,E318*$AD$30+$AE$30,E318*$AD$31+$AE$31),IF($D318&lt;$AF$34,E318*$AD$34+$AE$34,E318*$AD$35+$AE$35))))</f>
        <v>#N/A</v>
      </c>
      <c r="G318" s="41"/>
      <c r="I318" s="3" t="e">
        <f t="shared" ca="1" si="28"/>
        <v>#N/A</v>
      </c>
      <c r="J318" s="3" t="e">
        <f t="shared" ca="1" si="33"/>
        <v>#N/A</v>
      </c>
      <c r="L318" s="4" t="e">
        <f t="shared" ca="1" si="29"/>
        <v>#N/A</v>
      </c>
      <c r="M318" s="3" t="e">
        <f t="shared" ca="1" si="34"/>
        <v>#N/A</v>
      </c>
      <c r="O318" s="2">
        <v>304</v>
      </c>
      <c r="P318" s="16" t="e">
        <f t="shared" ca="1" si="31"/>
        <v>#N/A</v>
      </c>
      <c r="Q318" s="26" t="str">
        <f t="shared" si="32"/>
        <v/>
      </c>
      <c r="R318" s="14" t="e">
        <f t="shared" ca="1" si="30"/>
        <v>#N/A</v>
      </c>
      <c r="S318" s="55" t="e">
        <f ca="1">鶏硝化モデル!K318</f>
        <v>#N/A</v>
      </c>
    </row>
    <row r="319" spans="3:19" ht="13.5">
      <c r="C319" s="2">
        <v>305</v>
      </c>
      <c r="D319" s="26" t="str">
        <f>IF(D318&gt;=鶏シート!$G$18+30,"",D318+1)</f>
        <v/>
      </c>
      <c r="E319" s="41" t="e">
        <f ca="1">鶏気温!A311</f>
        <v>#N/A</v>
      </c>
      <c r="F319" s="163" t="e">
        <f ca="1">IF(鶏シート!$G$13="独自地温",鶏気温!A311,IF(鶏シート!$G$16&gt;=D319,E319*$AD$26+$AE$26,IF(鶏気温!$A$4&lt;200,IF($D319&lt;$AF$30,E319*$AD$30+$AE$30,E319*$AD$31+$AE$31),IF($D319&lt;$AF$34,E319*$AD$34+$AE$34,E319*$AD$35+$AE$35))))</f>
        <v>#N/A</v>
      </c>
      <c r="G319" s="41"/>
      <c r="I319" s="3" t="e">
        <f t="shared" ca="1" si="28"/>
        <v>#N/A</v>
      </c>
      <c r="J319" s="3" t="e">
        <f t="shared" ca="1" si="33"/>
        <v>#N/A</v>
      </c>
      <c r="L319" s="4" t="e">
        <f t="shared" ca="1" si="29"/>
        <v>#N/A</v>
      </c>
      <c r="M319" s="3" t="e">
        <f t="shared" ca="1" si="34"/>
        <v>#N/A</v>
      </c>
      <c r="O319" s="2">
        <v>305</v>
      </c>
      <c r="P319" s="16" t="e">
        <f t="shared" ca="1" si="31"/>
        <v>#N/A</v>
      </c>
      <c r="Q319" s="26" t="str">
        <f t="shared" si="32"/>
        <v/>
      </c>
      <c r="R319" s="14" t="e">
        <f t="shared" ca="1" si="30"/>
        <v>#N/A</v>
      </c>
      <c r="S319" s="55" t="e">
        <f ca="1">鶏硝化モデル!K319</f>
        <v>#N/A</v>
      </c>
    </row>
    <row r="320" spans="3:19" ht="13.5">
      <c r="C320" s="2">
        <v>306</v>
      </c>
      <c r="D320" s="26" t="str">
        <f>IF(D319&gt;=鶏シート!$G$18+30,"",D319+1)</f>
        <v/>
      </c>
      <c r="E320" s="41" t="e">
        <f ca="1">鶏気温!A312</f>
        <v>#N/A</v>
      </c>
      <c r="F320" s="163" t="e">
        <f ca="1">IF(鶏シート!$G$13="独自地温",鶏気温!A312,IF(鶏シート!$G$16&gt;=D320,E320*$AD$26+$AE$26,IF(鶏気温!$A$4&lt;200,IF($D320&lt;$AF$30,E320*$AD$30+$AE$30,E320*$AD$31+$AE$31),IF($D320&lt;$AF$34,E320*$AD$34+$AE$34,E320*$AD$35+$AE$35))))</f>
        <v>#N/A</v>
      </c>
      <c r="G320" s="41"/>
      <c r="I320" s="3" t="e">
        <f t="shared" ca="1" si="28"/>
        <v>#N/A</v>
      </c>
      <c r="J320" s="3" t="e">
        <f t="shared" ca="1" si="33"/>
        <v>#N/A</v>
      </c>
      <c r="L320" s="4" t="e">
        <f t="shared" ca="1" si="29"/>
        <v>#N/A</v>
      </c>
      <c r="M320" s="3" t="e">
        <f t="shared" ca="1" si="34"/>
        <v>#N/A</v>
      </c>
      <c r="O320" s="2">
        <v>306</v>
      </c>
      <c r="P320" s="16" t="e">
        <f t="shared" ca="1" si="31"/>
        <v>#N/A</v>
      </c>
      <c r="Q320" s="26" t="str">
        <f t="shared" si="32"/>
        <v/>
      </c>
      <c r="R320" s="14" t="e">
        <f t="shared" ca="1" si="30"/>
        <v>#N/A</v>
      </c>
      <c r="S320" s="55" t="e">
        <f ca="1">鶏硝化モデル!K320</f>
        <v>#N/A</v>
      </c>
    </row>
    <row r="321" spans="3:19" ht="13.5">
      <c r="C321" s="2">
        <v>307</v>
      </c>
      <c r="D321" s="26" t="str">
        <f>IF(D320&gt;=鶏シート!$G$18+30,"",D320+1)</f>
        <v/>
      </c>
      <c r="E321" s="41" t="e">
        <f ca="1">鶏気温!A313</f>
        <v>#N/A</v>
      </c>
      <c r="F321" s="163" t="e">
        <f ca="1">IF(鶏シート!$G$13="独自地温",鶏気温!A313,IF(鶏シート!$G$16&gt;=D321,E321*$AD$26+$AE$26,IF(鶏気温!$A$4&lt;200,IF($D321&lt;$AF$30,E321*$AD$30+$AE$30,E321*$AD$31+$AE$31),IF($D321&lt;$AF$34,E321*$AD$34+$AE$34,E321*$AD$35+$AE$35))))</f>
        <v>#N/A</v>
      </c>
      <c r="G321" s="41"/>
      <c r="I321" s="3" t="e">
        <f t="shared" ca="1" si="28"/>
        <v>#N/A</v>
      </c>
      <c r="J321" s="3" t="e">
        <f t="shared" ca="1" si="33"/>
        <v>#N/A</v>
      </c>
      <c r="L321" s="4" t="e">
        <f t="shared" ca="1" si="29"/>
        <v>#N/A</v>
      </c>
      <c r="M321" s="3" t="e">
        <f t="shared" ca="1" si="34"/>
        <v>#N/A</v>
      </c>
      <c r="O321" s="2">
        <v>307</v>
      </c>
      <c r="P321" s="16" t="e">
        <f t="shared" ca="1" si="31"/>
        <v>#N/A</v>
      </c>
      <c r="Q321" s="26" t="str">
        <f t="shared" si="32"/>
        <v/>
      </c>
      <c r="R321" s="14" t="e">
        <f t="shared" ca="1" si="30"/>
        <v>#N/A</v>
      </c>
      <c r="S321" s="55" t="e">
        <f ca="1">鶏硝化モデル!K321</f>
        <v>#N/A</v>
      </c>
    </row>
    <row r="322" spans="3:19" ht="13.5">
      <c r="C322" s="2">
        <v>308</v>
      </c>
      <c r="D322" s="26" t="str">
        <f>IF(D321&gt;=鶏シート!$G$18+30,"",D321+1)</f>
        <v/>
      </c>
      <c r="E322" s="41" t="e">
        <f ca="1">鶏気温!A314</f>
        <v>#N/A</v>
      </c>
      <c r="F322" s="163" t="e">
        <f ca="1">IF(鶏シート!$G$13="独自地温",鶏気温!A314,IF(鶏シート!$G$16&gt;=D322,E322*$AD$26+$AE$26,IF(鶏気温!$A$4&lt;200,IF($D322&lt;$AF$30,E322*$AD$30+$AE$30,E322*$AD$31+$AE$31),IF($D322&lt;$AF$34,E322*$AD$34+$AE$34,E322*$AD$35+$AE$35))))</f>
        <v>#N/A</v>
      </c>
      <c r="G322" s="41"/>
      <c r="I322" s="3" t="e">
        <f t="shared" ca="1" si="28"/>
        <v>#N/A</v>
      </c>
      <c r="J322" s="3" t="e">
        <f t="shared" ca="1" si="33"/>
        <v>#N/A</v>
      </c>
      <c r="L322" s="4" t="e">
        <f t="shared" ca="1" si="29"/>
        <v>#N/A</v>
      </c>
      <c r="M322" s="3" t="e">
        <f t="shared" ca="1" si="34"/>
        <v>#N/A</v>
      </c>
      <c r="O322" s="2">
        <v>308</v>
      </c>
      <c r="P322" s="16" t="e">
        <f t="shared" ca="1" si="31"/>
        <v>#N/A</v>
      </c>
      <c r="Q322" s="26" t="str">
        <f t="shared" si="32"/>
        <v/>
      </c>
      <c r="R322" s="14" t="e">
        <f t="shared" ca="1" si="30"/>
        <v>#N/A</v>
      </c>
      <c r="S322" s="55" t="e">
        <f ca="1">鶏硝化モデル!K322</f>
        <v>#N/A</v>
      </c>
    </row>
    <row r="323" spans="3:19" ht="13.5">
      <c r="C323" s="2">
        <v>309</v>
      </c>
      <c r="D323" s="26" t="str">
        <f>IF(D322&gt;=鶏シート!$G$18+30,"",D322+1)</f>
        <v/>
      </c>
      <c r="E323" s="41" t="e">
        <f ca="1">鶏気温!A315</f>
        <v>#N/A</v>
      </c>
      <c r="F323" s="163" t="e">
        <f ca="1">IF(鶏シート!$G$13="独自地温",鶏気温!A315,IF(鶏シート!$G$16&gt;=D323,E323*$AD$26+$AE$26,IF(鶏気温!$A$4&lt;200,IF($D323&lt;$AF$30,E323*$AD$30+$AE$30,E323*$AD$31+$AE$31),IF($D323&lt;$AF$34,E323*$AD$34+$AE$34,E323*$AD$35+$AE$35))))</f>
        <v>#N/A</v>
      </c>
      <c r="G323" s="41"/>
      <c r="I323" s="3" t="e">
        <f t="shared" ca="1" si="28"/>
        <v>#N/A</v>
      </c>
      <c r="J323" s="3" t="e">
        <f t="shared" ca="1" si="33"/>
        <v>#N/A</v>
      </c>
      <c r="L323" s="4" t="e">
        <f t="shared" ca="1" si="29"/>
        <v>#N/A</v>
      </c>
      <c r="M323" s="3" t="e">
        <f t="shared" ca="1" si="34"/>
        <v>#N/A</v>
      </c>
      <c r="O323" s="2">
        <v>309</v>
      </c>
      <c r="P323" s="16" t="e">
        <f t="shared" ca="1" si="31"/>
        <v>#N/A</v>
      </c>
      <c r="Q323" s="26" t="str">
        <f t="shared" si="32"/>
        <v/>
      </c>
      <c r="R323" s="14" t="e">
        <f t="shared" ca="1" si="30"/>
        <v>#N/A</v>
      </c>
      <c r="S323" s="55" t="e">
        <f ca="1">鶏硝化モデル!K323</f>
        <v>#N/A</v>
      </c>
    </row>
    <row r="324" spans="3:19" ht="13.5">
      <c r="C324" s="2">
        <v>310</v>
      </c>
      <c r="D324" s="26" t="str">
        <f>IF(D323&gt;=鶏シート!$G$18+30,"",D323+1)</f>
        <v/>
      </c>
      <c r="E324" s="41" t="e">
        <f ca="1">鶏気温!A316</f>
        <v>#N/A</v>
      </c>
      <c r="F324" s="163" t="e">
        <f ca="1">IF(鶏シート!$G$13="独自地温",鶏気温!A316,IF(鶏シート!$G$16&gt;=D324,E324*$AD$26+$AE$26,IF(鶏気温!$A$4&lt;200,IF($D324&lt;$AF$30,E324*$AD$30+$AE$30,E324*$AD$31+$AE$31),IF($D324&lt;$AF$34,E324*$AD$34+$AE$34,E324*$AD$35+$AE$35))))</f>
        <v>#N/A</v>
      </c>
      <c r="G324" s="41"/>
      <c r="I324" s="3" t="e">
        <f t="shared" ca="1" si="28"/>
        <v>#N/A</v>
      </c>
      <c r="J324" s="3" t="e">
        <f t="shared" ca="1" si="33"/>
        <v>#N/A</v>
      </c>
      <c r="L324" s="4" t="e">
        <f t="shared" ca="1" si="29"/>
        <v>#N/A</v>
      </c>
      <c r="M324" s="3" t="e">
        <f t="shared" ca="1" si="34"/>
        <v>#N/A</v>
      </c>
      <c r="O324" s="2">
        <v>310</v>
      </c>
      <c r="P324" s="16" t="e">
        <f t="shared" ca="1" si="31"/>
        <v>#N/A</v>
      </c>
      <c r="Q324" s="26" t="str">
        <f t="shared" si="32"/>
        <v/>
      </c>
      <c r="R324" s="14" t="e">
        <f t="shared" ca="1" si="30"/>
        <v>#N/A</v>
      </c>
      <c r="S324" s="55" t="e">
        <f ca="1">鶏硝化モデル!K324</f>
        <v>#N/A</v>
      </c>
    </row>
    <row r="325" spans="3:19" ht="13.5">
      <c r="C325" s="2">
        <v>311</v>
      </c>
      <c r="D325" s="26" t="str">
        <f>IF(D324&gt;=鶏シート!$G$18+30,"",D324+1)</f>
        <v/>
      </c>
      <c r="E325" s="41" t="e">
        <f ca="1">鶏気温!A317</f>
        <v>#N/A</v>
      </c>
      <c r="F325" s="163" t="e">
        <f ca="1">IF(鶏シート!$G$13="独自地温",鶏気温!A317,IF(鶏シート!$G$16&gt;=D325,E325*$AD$26+$AE$26,IF(鶏気温!$A$4&lt;200,IF($D325&lt;$AF$30,E325*$AD$30+$AE$30,E325*$AD$31+$AE$31),IF($D325&lt;$AF$34,E325*$AD$34+$AE$34,E325*$AD$35+$AE$35))))</f>
        <v>#N/A</v>
      </c>
      <c r="G325" s="41"/>
      <c r="I325" s="3" t="e">
        <f t="shared" ca="1" si="28"/>
        <v>#N/A</v>
      </c>
      <c r="J325" s="3" t="e">
        <f t="shared" ca="1" si="33"/>
        <v>#N/A</v>
      </c>
      <c r="L325" s="4" t="e">
        <f t="shared" ca="1" si="29"/>
        <v>#N/A</v>
      </c>
      <c r="M325" s="3" t="e">
        <f t="shared" ca="1" si="34"/>
        <v>#N/A</v>
      </c>
      <c r="O325" s="2">
        <v>311</v>
      </c>
      <c r="P325" s="16" t="e">
        <f t="shared" ca="1" si="31"/>
        <v>#N/A</v>
      </c>
      <c r="Q325" s="26" t="str">
        <f t="shared" si="32"/>
        <v/>
      </c>
      <c r="R325" s="14" t="e">
        <f t="shared" ca="1" si="30"/>
        <v>#N/A</v>
      </c>
      <c r="S325" s="55" t="e">
        <f ca="1">鶏硝化モデル!K325</f>
        <v>#N/A</v>
      </c>
    </row>
    <row r="326" spans="3:19" ht="13.5">
      <c r="C326" s="2">
        <v>312</v>
      </c>
      <c r="D326" s="26" t="str">
        <f>IF(D325&gt;=鶏シート!$G$18+30,"",D325+1)</f>
        <v/>
      </c>
      <c r="E326" s="41" t="e">
        <f ca="1">鶏気温!A318</f>
        <v>#N/A</v>
      </c>
      <c r="F326" s="163" t="e">
        <f ca="1">IF(鶏シート!$G$13="独自地温",鶏気温!A318,IF(鶏シート!$G$16&gt;=D326,E326*$AD$26+$AE$26,IF(鶏気温!$A$4&lt;200,IF($D326&lt;$AF$30,E326*$AD$30+$AE$30,E326*$AD$31+$AE$31),IF($D326&lt;$AF$34,E326*$AD$34+$AE$34,E326*$AD$35+$AE$35))))</f>
        <v>#N/A</v>
      </c>
      <c r="G326" s="41"/>
      <c r="I326" s="3" t="e">
        <f t="shared" ca="1" si="28"/>
        <v>#N/A</v>
      </c>
      <c r="J326" s="3" t="e">
        <f t="shared" ca="1" si="33"/>
        <v>#N/A</v>
      </c>
      <c r="L326" s="4" t="e">
        <f t="shared" ca="1" si="29"/>
        <v>#N/A</v>
      </c>
      <c r="M326" s="3" t="e">
        <f t="shared" ca="1" si="34"/>
        <v>#N/A</v>
      </c>
      <c r="O326" s="2">
        <v>312</v>
      </c>
      <c r="P326" s="16" t="e">
        <f t="shared" ca="1" si="31"/>
        <v>#N/A</v>
      </c>
      <c r="Q326" s="26" t="str">
        <f t="shared" si="32"/>
        <v/>
      </c>
      <c r="R326" s="14" t="e">
        <f t="shared" ca="1" si="30"/>
        <v>#N/A</v>
      </c>
      <c r="S326" s="55" t="e">
        <f ca="1">鶏硝化モデル!K326</f>
        <v>#N/A</v>
      </c>
    </row>
    <row r="327" spans="3:19" ht="13.5">
      <c r="C327" s="2">
        <v>313</v>
      </c>
      <c r="D327" s="26" t="str">
        <f>IF(D326&gt;=鶏シート!$G$18+30,"",D326+1)</f>
        <v/>
      </c>
      <c r="E327" s="41" t="e">
        <f ca="1">鶏気温!A319</f>
        <v>#N/A</v>
      </c>
      <c r="F327" s="163" t="e">
        <f ca="1">IF(鶏シート!$G$13="独自地温",鶏気温!A319,IF(鶏シート!$G$16&gt;=D327,E327*$AD$26+$AE$26,IF(鶏気温!$A$4&lt;200,IF($D327&lt;$AF$30,E327*$AD$30+$AE$30,E327*$AD$31+$AE$31),IF($D327&lt;$AF$34,E327*$AD$34+$AE$34,E327*$AD$35+$AE$35))))</f>
        <v>#N/A</v>
      </c>
      <c r="G327" s="41"/>
      <c r="I327" s="3" t="e">
        <f t="shared" ca="1" si="28"/>
        <v>#N/A</v>
      </c>
      <c r="J327" s="3" t="e">
        <f t="shared" ca="1" si="33"/>
        <v>#N/A</v>
      </c>
      <c r="L327" s="4" t="e">
        <f t="shared" ca="1" si="29"/>
        <v>#N/A</v>
      </c>
      <c r="M327" s="3" t="e">
        <f t="shared" ca="1" si="34"/>
        <v>#N/A</v>
      </c>
      <c r="O327" s="2">
        <v>313</v>
      </c>
      <c r="P327" s="16" t="e">
        <f t="shared" ca="1" si="31"/>
        <v>#N/A</v>
      </c>
      <c r="Q327" s="26" t="str">
        <f t="shared" si="32"/>
        <v/>
      </c>
      <c r="R327" s="14" t="e">
        <f t="shared" ca="1" si="30"/>
        <v>#N/A</v>
      </c>
      <c r="S327" s="55" t="e">
        <f ca="1">鶏硝化モデル!K327</f>
        <v>#N/A</v>
      </c>
    </row>
    <row r="328" spans="3:19" ht="13.5">
      <c r="C328" s="2">
        <v>314</v>
      </c>
      <c r="D328" s="26" t="str">
        <f>IF(D327&gt;=鶏シート!$G$18+30,"",D327+1)</f>
        <v/>
      </c>
      <c r="E328" s="41" t="e">
        <f ca="1">鶏気温!A320</f>
        <v>#N/A</v>
      </c>
      <c r="F328" s="163" t="e">
        <f ca="1">IF(鶏シート!$G$13="独自地温",鶏気温!A320,IF(鶏シート!$G$16&gt;=D328,E328*$AD$26+$AE$26,IF(鶏気温!$A$4&lt;200,IF($D328&lt;$AF$30,E328*$AD$30+$AE$30,E328*$AD$31+$AE$31),IF($D328&lt;$AF$34,E328*$AD$34+$AE$34,E328*$AD$35+$AE$35))))</f>
        <v>#N/A</v>
      </c>
      <c r="G328" s="41"/>
      <c r="I328" s="3" t="e">
        <f t="shared" ca="1" si="28"/>
        <v>#N/A</v>
      </c>
      <c r="J328" s="3" t="e">
        <f t="shared" ca="1" si="33"/>
        <v>#N/A</v>
      </c>
      <c r="L328" s="4" t="e">
        <f t="shared" ca="1" si="29"/>
        <v>#N/A</v>
      </c>
      <c r="M328" s="3" t="e">
        <f t="shared" ca="1" si="34"/>
        <v>#N/A</v>
      </c>
      <c r="O328" s="2">
        <v>314</v>
      </c>
      <c r="P328" s="16" t="e">
        <f t="shared" ca="1" si="31"/>
        <v>#N/A</v>
      </c>
      <c r="Q328" s="26" t="str">
        <f t="shared" si="32"/>
        <v/>
      </c>
      <c r="R328" s="14" t="e">
        <f t="shared" ca="1" si="30"/>
        <v>#N/A</v>
      </c>
      <c r="S328" s="55" t="e">
        <f ca="1">鶏硝化モデル!K328</f>
        <v>#N/A</v>
      </c>
    </row>
    <row r="329" spans="3:19" ht="13.5">
      <c r="C329" s="2">
        <v>315</v>
      </c>
      <c r="D329" s="26" t="str">
        <f>IF(D328&gt;=鶏シート!$G$18+30,"",D328+1)</f>
        <v/>
      </c>
      <c r="E329" s="41" t="e">
        <f ca="1">鶏気温!A321</f>
        <v>#N/A</v>
      </c>
      <c r="F329" s="163" t="e">
        <f ca="1">IF(鶏シート!$G$13="独自地温",鶏気温!A321,IF(鶏シート!$G$16&gt;=D329,E329*$AD$26+$AE$26,IF(鶏気温!$A$4&lt;200,IF($D329&lt;$AF$30,E329*$AD$30+$AE$30,E329*$AD$31+$AE$31),IF($D329&lt;$AF$34,E329*$AD$34+$AE$34,E329*$AD$35+$AE$35))))</f>
        <v>#N/A</v>
      </c>
      <c r="G329" s="41"/>
      <c r="I329" s="3" t="e">
        <f t="shared" ca="1" si="28"/>
        <v>#N/A</v>
      </c>
      <c r="J329" s="3" t="e">
        <f t="shared" ca="1" si="33"/>
        <v>#N/A</v>
      </c>
      <c r="L329" s="4" t="e">
        <f t="shared" ca="1" si="29"/>
        <v>#N/A</v>
      </c>
      <c r="M329" s="3" t="e">
        <f t="shared" ca="1" si="34"/>
        <v>#N/A</v>
      </c>
      <c r="O329" s="2">
        <v>315</v>
      </c>
      <c r="P329" s="16" t="e">
        <f t="shared" ca="1" si="31"/>
        <v>#N/A</v>
      </c>
      <c r="Q329" s="26" t="str">
        <f t="shared" si="32"/>
        <v/>
      </c>
      <c r="R329" s="14" t="e">
        <f t="shared" ca="1" si="30"/>
        <v>#N/A</v>
      </c>
      <c r="S329" s="55" t="e">
        <f ca="1">鶏硝化モデル!K329</f>
        <v>#N/A</v>
      </c>
    </row>
    <row r="330" spans="3:19" ht="13.5">
      <c r="C330" s="2">
        <v>316</v>
      </c>
      <c r="D330" s="26" t="str">
        <f>IF(D329&gt;=鶏シート!$G$18+30,"",D329+1)</f>
        <v/>
      </c>
      <c r="E330" s="41" t="e">
        <f ca="1">鶏気温!A322</f>
        <v>#N/A</v>
      </c>
      <c r="F330" s="163" t="e">
        <f ca="1">IF(鶏シート!$G$13="独自地温",鶏気温!A322,IF(鶏シート!$G$16&gt;=D330,E330*$AD$26+$AE$26,IF(鶏気温!$A$4&lt;200,IF($D330&lt;$AF$30,E330*$AD$30+$AE$30,E330*$AD$31+$AE$31),IF($D330&lt;$AF$34,E330*$AD$34+$AE$34,E330*$AD$35+$AE$35))))</f>
        <v>#N/A</v>
      </c>
      <c r="G330" s="41"/>
      <c r="I330" s="3" t="e">
        <f t="shared" ca="1" si="28"/>
        <v>#N/A</v>
      </c>
      <c r="J330" s="3" t="e">
        <f t="shared" ca="1" si="33"/>
        <v>#N/A</v>
      </c>
      <c r="L330" s="4" t="e">
        <f t="shared" ca="1" si="29"/>
        <v>#N/A</v>
      </c>
      <c r="M330" s="3" t="e">
        <f t="shared" ca="1" si="34"/>
        <v>#N/A</v>
      </c>
      <c r="O330" s="2">
        <v>316</v>
      </c>
      <c r="P330" s="16" t="e">
        <f t="shared" ca="1" si="31"/>
        <v>#N/A</v>
      </c>
      <c r="Q330" s="26" t="str">
        <f t="shared" si="32"/>
        <v/>
      </c>
      <c r="R330" s="14" t="e">
        <f t="shared" ca="1" si="30"/>
        <v>#N/A</v>
      </c>
      <c r="S330" s="55" t="e">
        <f ca="1">鶏硝化モデル!K330</f>
        <v>#N/A</v>
      </c>
    </row>
    <row r="331" spans="3:19" ht="13.5">
      <c r="C331" s="2">
        <v>317</v>
      </c>
      <c r="D331" s="26" t="str">
        <f>IF(D330&gt;=鶏シート!$G$18+30,"",D330+1)</f>
        <v/>
      </c>
      <c r="E331" s="41" t="e">
        <f ca="1">鶏気温!A323</f>
        <v>#N/A</v>
      </c>
      <c r="F331" s="163" t="e">
        <f ca="1">IF(鶏シート!$G$13="独自地温",鶏気温!A323,IF(鶏シート!$G$16&gt;=D331,E331*$AD$26+$AE$26,IF(鶏気温!$A$4&lt;200,IF($D331&lt;$AF$30,E331*$AD$30+$AE$30,E331*$AD$31+$AE$31),IF($D331&lt;$AF$34,E331*$AD$34+$AE$34,E331*$AD$35+$AE$35))))</f>
        <v>#N/A</v>
      </c>
      <c r="G331" s="41"/>
      <c r="I331" s="3" t="e">
        <f t="shared" ca="1" si="28"/>
        <v>#N/A</v>
      </c>
      <c r="J331" s="3" t="e">
        <f t="shared" ca="1" si="33"/>
        <v>#N/A</v>
      </c>
      <c r="L331" s="4" t="e">
        <f t="shared" ca="1" si="29"/>
        <v>#N/A</v>
      </c>
      <c r="M331" s="3" t="e">
        <f t="shared" ca="1" si="34"/>
        <v>#N/A</v>
      </c>
      <c r="O331" s="2">
        <v>317</v>
      </c>
      <c r="P331" s="16" t="e">
        <f t="shared" ca="1" si="31"/>
        <v>#N/A</v>
      </c>
      <c r="Q331" s="26" t="str">
        <f t="shared" si="32"/>
        <v/>
      </c>
      <c r="R331" s="14" t="e">
        <f t="shared" ca="1" si="30"/>
        <v>#N/A</v>
      </c>
      <c r="S331" s="55" t="e">
        <f ca="1">鶏硝化モデル!K331</f>
        <v>#N/A</v>
      </c>
    </row>
    <row r="332" spans="3:19" ht="13.5">
      <c r="C332" s="2">
        <v>318</v>
      </c>
      <c r="D332" s="26" t="str">
        <f>IF(D331&gt;=鶏シート!$G$18+30,"",D331+1)</f>
        <v/>
      </c>
      <c r="E332" s="41" t="e">
        <f ca="1">鶏気温!A324</f>
        <v>#N/A</v>
      </c>
      <c r="F332" s="163" t="e">
        <f ca="1">IF(鶏シート!$G$13="独自地温",鶏気温!A324,IF(鶏シート!$G$16&gt;=D332,E332*$AD$26+$AE$26,IF(鶏気温!$A$4&lt;200,IF($D332&lt;$AF$30,E332*$AD$30+$AE$30,E332*$AD$31+$AE$31),IF($D332&lt;$AF$34,E332*$AD$34+$AE$34,E332*$AD$35+$AE$35))))</f>
        <v>#N/A</v>
      </c>
      <c r="G332" s="41"/>
      <c r="I332" s="3" t="e">
        <f t="shared" ca="1" si="28"/>
        <v>#N/A</v>
      </c>
      <c r="J332" s="3" t="e">
        <f t="shared" ca="1" si="33"/>
        <v>#N/A</v>
      </c>
      <c r="L332" s="4" t="e">
        <f t="shared" ca="1" si="29"/>
        <v>#N/A</v>
      </c>
      <c r="M332" s="3" t="e">
        <f t="shared" ca="1" si="34"/>
        <v>#N/A</v>
      </c>
      <c r="O332" s="2">
        <v>318</v>
      </c>
      <c r="P332" s="16" t="e">
        <f t="shared" ca="1" si="31"/>
        <v>#N/A</v>
      </c>
      <c r="Q332" s="26" t="str">
        <f t="shared" si="32"/>
        <v/>
      </c>
      <c r="R332" s="14" t="e">
        <f t="shared" ca="1" si="30"/>
        <v>#N/A</v>
      </c>
      <c r="S332" s="55" t="e">
        <f ca="1">鶏硝化モデル!K332</f>
        <v>#N/A</v>
      </c>
    </row>
    <row r="333" spans="3:19" ht="13.5">
      <c r="C333" s="2">
        <v>319</v>
      </c>
      <c r="D333" s="26" t="str">
        <f>IF(D332&gt;=鶏シート!$G$18+30,"",D332+1)</f>
        <v/>
      </c>
      <c r="E333" s="41" t="e">
        <f ca="1">鶏気温!A325</f>
        <v>#N/A</v>
      </c>
      <c r="F333" s="163" t="e">
        <f ca="1">IF(鶏シート!$G$13="独自地温",鶏気温!A325,IF(鶏シート!$G$16&gt;=D333,E333*$AD$26+$AE$26,IF(鶏気温!$A$4&lt;200,IF($D333&lt;$AF$30,E333*$AD$30+$AE$30,E333*$AD$31+$AE$31),IF($D333&lt;$AF$34,E333*$AD$34+$AE$34,E333*$AD$35+$AE$35))))</f>
        <v>#N/A</v>
      </c>
      <c r="G333" s="41"/>
      <c r="I333" s="3" t="e">
        <f t="shared" ca="1" si="28"/>
        <v>#N/A</v>
      </c>
      <c r="J333" s="3" t="e">
        <f t="shared" ca="1" si="33"/>
        <v>#N/A</v>
      </c>
      <c r="L333" s="4" t="e">
        <f t="shared" ca="1" si="29"/>
        <v>#N/A</v>
      </c>
      <c r="M333" s="3" t="e">
        <f t="shared" ca="1" si="34"/>
        <v>#N/A</v>
      </c>
      <c r="O333" s="2">
        <v>319</v>
      </c>
      <c r="P333" s="16" t="e">
        <f t="shared" ca="1" si="31"/>
        <v>#N/A</v>
      </c>
      <c r="Q333" s="26" t="str">
        <f t="shared" si="32"/>
        <v/>
      </c>
      <c r="R333" s="14" t="e">
        <f t="shared" ca="1" si="30"/>
        <v>#N/A</v>
      </c>
      <c r="S333" s="55" t="e">
        <f ca="1">鶏硝化モデル!K333</f>
        <v>#N/A</v>
      </c>
    </row>
    <row r="334" spans="3:19" ht="13.5">
      <c r="C334" s="2">
        <v>320</v>
      </c>
      <c r="D334" s="26" t="str">
        <f>IF(D333&gt;=鶏シート!$G$18+30,"",D333+1)</f>
        <v/>
      </c>
      <c r="E334" s="41" t="e">
        <f ca="1">鶏気温!A326</f>
        <v>#N/A</v>
      </c>
      <c r="F334" s="163" t="e">
        <f ca="1">IF(鶏シート!$G$13="独自地温",鶏気温!A326,IF(鶏シート!$G$16&gt;=D334,E334*$AD$26+$AE$26,IF(鶏気温!$A$4&lt;200,IF($D334&lt;$AF$30,E334*$AD$30+$AE$30,E334*$AD$31+$AE$31),IF($D334&lt;$AF$34,E334*$AD$34+$AE$34,E334*$AD$35+$AE$35))))</f>
        <v>#N/A</v>
      </c>
      <c r="G334" s="41"/>
      <c r="I334" s="3" t="e">
        <f t="shared" ref="I334:I397" ca="1" si="35">EXP($B$3*(E334-25)/(1.987*(273+E334)*298))</f>
        <v>#N/A</v>
      </c>
      <c r="J334" s="3" t="e">
        <f t="shared" ca="1" si="33"/>
        <v>#N/A</v>
      </c>
      <c r="L334" s="4" t="e">
        <f t="shared" ref="L334:L397" ca="1" si="36">EXP($B$4*(E334-25)/(1.987*(273+E334)*298))</f>
        <v>#N/A</v>
      </c>
      <c r="M334" s="3" t="e">
        <f t="shared" ca="1" si="34"/>
        <v>#N/A</v>
      </c>
      <c r="O334" s="2">
        <v>320</v>
      </c>
      <c r="P334" s="16" t="e">
        <f t="shared" ca="1" si="31"/>
        <v>#N/A</v>
      </c>
      <c r="Q334" s="26" t="str">
        <f t="shared" si="32"/>
        <v/>
      </c>
      <c r="R334" s="14" t="e">
        <f t="shared" ref="R334:R397" ca="1" si="37">$H$5/1000*$P334</f>
        <v>#N/A</v>
      </c>
      <c r="S334" s="55" t="e">
        <f ca="1">鶏硝化モデル!K334</f>
        <v>#N/A</v>
      </c>
    </row>
    <row r="335" spans="3:19" ht="13.5">
      <c r="C335" s="2">
        <v>321</v>
      </c>
      <c r="D335" s="26" t="str">
        <f>IF(D334&gt;=鶏シート!$G$18+30,"",D334+1)</f>
        <v/>
      </c>
      <c r="E335" s="41" t="e">
        <f ca="1">鶏気温!A327</f>
        <v>#N/A</v>
      </c>
      <c r="F335" s="163" t="e">
        <f ca="1">IF(鶏シート!$G$13="独自地温",鶏気温!A327,IF(鶏シート!$G$16&gt;=D335,E335*$AD$26+$AE$26,IF(鶏気温!$A$4&lt;200,IF($D335&lt;$AF$30,E335*$AD$30+$AE$30,E335*$AD$31+$AE$31),IF($D335&lt;$AF$34,E335*$AD$34+$AE$34,E335*$AD$35+$AE$35))))</f>
        <v>#N/A</v>
      </c>
      <c r="G335" s="41"/>
      <c r="I335" s="3" t="e">
        <f t="shared" ca="1" si="35"/>
        <v>#N/A</v>
      </c>
      <c r="J335" s="3" t="e">
        <f t="shared" ca="1" si="33"/>
        <v>#N/A</v>
      </c>
      <c r="L335" s="4" t="e">
        <f t="shared" ca="1" si="36"/>
        <v>#N/A</v>
      </c>
      <c r="M335" s="3" t="e">
        <f t="shared" ca="1" si="34"/>
        <v>#N/A</v>
      </c>
      <c r="O335" s="2">
        <v>321</v>
      </c>
      <c r="P335" s="16" t="e">
        <f t="shared" ref="P335:P398" ca="1" si="38">$B$5*(1-EXP(-$B$7*J335))+$B$6*(1-EXP(-$B$8*M335))+$P$6</f>
        <v>#N/A</v>
      </c>
      <c r="Q335" s="26" t="str">
        <f t="shared" ref="Q335:Q398" si="39">D335</f>
        <v/>
      </c>
      <c r="R335" s="14" t="e">
        <f t="shared" ca="1" si="37"/>
        <v>#N/A</v>
      </c>
      <c r="S335" s="55" t="e">
        <f ca="1">鶏硝化モデル!K335</f>
        <v>#N/A</v>
      </c>
    </row>
    <row r="336" spans="3:19" ht="13.5">
      <c r="C336" s="2">
        <v>322</v>
      </c>
      <c r="D336" s="26" t="str">
        <f>IF(D335&gt;=鶏シート!$G$18+30,"",D335+1)</f>
        <v/>
      </c>
      <c r="E336" s="41" t="e">
        <f ca="1">鶏気温!A328</f>
        <v>#N/A</v>
      </c>
      <c r="F336" s="163" t="e">
        <f ca="1">IF(鶏シート!$G$13="独自地温",鶏気温!A328,IF(鶏シート!$G$16&gt;=D336,E336*$AD$26+$AE$26,IF(鶏気温!$A$4&lt;200,IF($D336&lt;$AF$30,E336*$AD$30+$AE$30,E336*$AD$31+$AE$31),IF($D336&lt;$AF$34,E336*$AD$34+$AE$34,E336*$AD$35+$AE$35))))</f>
        <v>#N/A</v>
      </c>
      <c r="G336" s="41"/>
      <c r="I336" s="3" t="e">
        <f t="shared" ca="1" si="35"/>
        <v>#N/A</v>
      </c>
      <c r="J336" s="3" t="e">
        <f t="shared" ref="J336:J399" ca="1" si="40">J335+I335</f>
        <v>#N/A</v>
      </c>
      <c r="L336" s="4" t="e">
        <f t="shared" ca="1" si="36"/>
        <v>#N/A</v>
      </c>
      <c r="M336" s="3" t="e">
        <f t="shared" ref="M336:M399" ca="1" si="41">M335+L335</f>
        <v>#N/A</v>
      </c>
      <c r="O336" s="2">
        <v>322</v>
      </c>
      <c r="P336" s="16" t="e">
        <f t="shared" ca="1" si="38"/>
        <v>#N/A</v>
      </c>
      <c r="Q336" s="26" t="str">
        <f t="shared" si="39"/>
        <v/>
      </c>
      <c r="R336" s="14" t="e">
        <f t="shared" ca="1" si="37"/>
        <v>#N/A</v>
      </c>
      <c r="S336" s="55" t="e">
        <f ca="1">鶏硝化モデル!K336</f>
        <v>#N/A</v>
      </c>
    </row>
    <row r="337" spans="3:19" ht="13.5">
      <c r="C337" s="2">
        <v>323</v>
      </c>
      <c r="D337" s="26" t="str">
        <f>IF(D336&gt;=鶏シート!$G$18+30,"",D336+1)</f>
        <v/>
      </c>
      <c r="E337" s="41" t="e">
        <f ca="1">鶏気温!A329</f>
        <v>#N/A</v>
      </c>
      <c r="F337" s="163" t="e">
        <f ca="1">IF(鶏シート!$G$13="独自地温",鶏気温!A329,IF(鶏シート!$G$16&gt;=D337,E337*$AD$26+$AE$26,IF(鶏気温!$A$4&lt;200,IF($D337&lt;$AF$30,E337*$AD$30+$AE$30,E337*$AD$31+$AE$31),IF($D337&lt;$AF$34,E337*$AD$34+$AE$34,E337*$AD$35+$AE$35))))</f>
        <v>#N/A</v>
      </c>
      <c r="G337" s="41"/>
      <c r="I337" s="3" t="e">
        <f t="shared" ca="1" si="35"/>
        <v>#N/A</v>
      </c>
      <c r="J337" s="3" t="e">
        <f t="shared" ca="1" si="40"/>
        <v>#N/A</v>
      </c>
      <c r="L337" s="4" t="e">
        <f t="shared" ca="1" si="36"/>
        <v>#N/A</v>
      </c>
      <c r="M337" s="3" t="e">
        <f t="shared" ca="1" si="41"/>
        <v>#N/A</v>
      </c>
      <c r="O337" s="2">
        <v>323</v>
      </c>
      <c r="P337" s="16" t="e">
        <f t="shared" ca="1" si="38"/>
        <v>#N/A</v>
      </c>
      <c r="Q337" s="26" t="str">
        <f t="shared" si="39"/>
        <v/>
      </c>
      <c r="R337" s="14" t="e">
        <f t="shared" ca="1" si="37"/>
        <v>#N/A</v>
      </c>
      <c r="S337" s="55" t="e">
        <f ca="1">鶏硝化モデル!K337</f>
        <v>#N/A</v>
      </c>
    </row>
    <row r="338" spans="3:19" ht="13.5">
      <c r="C338" s="2">
        <v>324</v>
      </c>
      <c r="D338" s="26" t="str">
        <f>IF(D337&gt;=鶏シート!$G$18+30,"",D337+1)</f>
        <v/>
      </c>
      <c r="E338" s="41" t="e">
        <f ca="1">鶏気温!A330</f>
        <v>#N/A</v>
      </c>
      <c r="F338" s="163" t="e">
        <f ca="1">IF(鶏シート!$G$13="独自地温",鶏気温!A330,IF(鶏シート!$G$16&gt;=D338,E338*$AD$26+$AE$26,IF(鶏気温!$A$4&lt;200,IF($D338&lt;$AF$30,E338*$AD$30+$AE$30,E338*$AD$31+$AE$31),IF($D338&lt;$AF$34,E338*$AD$34+$AE$34,E338*$AD$35+$AE$35))))</f>
        <v>#N/A</v>
      </c>
      <c r="G338" s="41"/>
      <c r="I338" s="3" t="e">
        <f t="shared" ca="1" si="35"/>
        <v>#N/A</v>
      </c>
      <c r="J338" s="3" t="e">
        <f t="shared" ca="1" si="40"/>
        <v>#N/A</v>
      </c>
      <c r="L338" s="4" t="e">
        <f t="shared" ca="1" si="36"/>
        <v>#N/A</v>
      </c>
      <c r="M338" s="3" t="e">
        <f t="shared" ca="1" si="41"/>
        <v>#N/A</v>
      </c>
      <c r="O338" s="2">
        <v>324</v>
      </c>
      <c r="P338" s="16" t="e">
        <f t="shared" ca="1" si="38"/>
        <v>#N/A</v>
      </c>
      <c r="Q338" s="26" t="str">
        <f t="shared" si="39"/>
        <v/>
      </c>
      <c r="R338" s="14" t="e">
        <f t="shared" ca="1" si="37"/>
        <v>#N/A</v>
      </c>
      <c r="S338" s="55" t="e">
        <f ca="1">鶏硝化モデル!K338</f>
        <v>#N/A</v>
      </c>
    </row>
    <row r="339" spans="3:19" ht="13.5">
      <c r="C339" s="2">
        <v>325</v>
      </c>
      <c r="D339" s="26" t="str">
        <f>IF(D338&gt;=鶏シート!$G$18+30,"",D338+1)</f>
        <v/>
      </c>
      <c r="E339" s="41" t="e">
        <f ca="1">鶏気温!A331</f>
        <v>#N/A</v>
      </c>
      <c r="F339" s="163" t="e">
        <f ca="1">IF(鶏シート!$G$13="独自地温",鶏気温!A331,IF(鶏シート!$G$16&gt;=D339,E339*$AD$26+$AE$26,IF(鶏気温!$A$4&lt;200,IF($D339&lt;$AF$30,E339*$AD$30+$AE$30,E339*$AD$31+$AE$31),IF($D339&lt;$AF$34,E339*$AD$34+$AE$34,E339*$AD$35+$AE$35))))</f>
        <v>#N/A</v>
      </c>
      <c r="G339" s="41"/>
      <c r="I339" s="3" t="e">
        <f t="shared" ca="1" si="35"/>
        <v>#N/A</v>
      </c>
      <c r="J339" s="3" t="e">
        <f t="shared" ca="1" si="40"/>
        <v>#N/A</v>
      </c>
      <c r="L339" s="4" t="e">
        <f t="shared" ca="1" si="36"/>
        <v>#N/A</v>
      </c>
      <c r="M339" s="3" t="e">
        <f t="shared" ca="1" si="41"/>
        <v>#N/A</v>
      </c>
      <c r="O339" s="2">
        <v>325</v>
      </c>
      <c r="P339" s="16" t="e">
        <f t="shared" ca="1" si="38"/>
        <v>#N/A</v>
      </c>
      <c r="Q339" s="26" t="str">
        <f t="shared" si="39"/>
        <v/>
      </c>
      <c r="R339" s="14" t="e">
        <f t="shared" ca="1" si="37"/>
        <v>#N/A</v>
      </c>
      <c r="S339" s="55" t="e">
        <f ca="1">鶏硝化モデル!K339</f>
        <v>#N/A</v>
      </c>
    </row>
    <row r="340" spans="3:19" ht="13.5">
      <c r="C340" s="2">
        <v>326</v>
      </c>
      <c r="D340" s="26" t="str">
        <f>IF(D339&gt;=鶏シート!$G$18+30,"",D339+1)</f>
        <v/>
      </c>
      <c r="E340" s="41" t="e">
        <f ca="1">鶏気温!A332</f>
        <v>#N/A</v>
      </c>
      <c r="F340" s="163" t="e">
        <f ca="1">IF(鶏シート!$G$13="独自地温",鶏気温!A332,IF(鶏シート!$G$16&gt;=D340,E340*$AD$26+$AE$26,IF(鶏気温!$A$4&lt;200,IF($D340&lt;$AF$30,E340*$AD$30+$AE$30,E340*$AD$31+$AE$31),IF($D340&lt;$AF$34,E340*$AD$34+$AE$34,E340*$AD$35+$AE$35))))</f>
        <v>#N/A</v>
      </c>
      <c r="G340" s="41"/>
      <c r="I340" s="3" t="e">
        <f t="shared" ca="1" si="35"/>
        <v>#N/A</v>
      </c>
      <c r="J340" s="3" t="e">
        <f t="shared" ca="1" si="40"/>
        <v>#N/A</v>
      </c>
      <c r="L340" s="4" t="e">
        <f t="shared" ca="1" si="36"/>
        <v>#N/A</v>
      </c>
      <c r="M340" s="3" t="e">
        <f t="shared" ca="1" si="41"/>
        <v>#N/A</v>
      </c>
      <c r="O340" s="2">
        <v>326</v>
      </c>
      <c r="P340" s="16" t="e">
        <f t="shared" ca="1" si="38"/>
        <v>#N/A</v>
      </c>
      <c r="Q340" s="26" t="str">
        <f t="shared" si="39"/>
        <v/>
      </c>
      <c r="R340" s="14" t="e">
        <f t="shared" ca="1" si="37"/>
        <v>#N/A</v>
      </c>
      <c r="S340" s="55" t="e">
        <f ca="1">鶏硝化モデル!K340</f>
        <v>#N/A</v>
      </c>
    </row>
    <row r="341" spans="3:19" ht="13.5">
      <c r="C341" s="2">
        <v>327</v>
      </c>
      <c r="D341" s="26" t="str">
        <f>IF(D340&gt;=鶏シート!$G$18+30,"",D340+1)</f>
        <v/>
      </c>
      <c r="E341" s="41" t="e">
        <f ca="1">鶏気温!A333</f>
        <v>#N/A</v>
      </c>
      <c r="F341" s="163" t="e">
        <f ca="1">IF(鶏シート!$G$13="独自地温",鶏気温!A333,IF(鶏シート!$G$16&gt;=D341,E341*$AD$26+$AE$26,IF(鶏気温!$A$4&lt;200,IF($D341&lt;$AF$30,E341*$AD$30+$AE$30,E341*$AD$31+$AE$31),IF($D341&lt;$AF$34,E341*$AD$34+$AE$34,E341*$AD$35+$AE$35))))</f>
        <v>#N/A</v>
      </c>
      <c r="G341" s="41"/>
      <c r="I341" s="3" t="e">
        <f t="shared" ca="1" si="35"/>
        <v>#N/A</v>
      </c>
      <c r="J341" s="3" t="e">
        <f t="shared" ca="1" si="40"/>
        <v>#N/A</v>
      </c>
      <c r="L341" s="4" t="e">
        <f t="shared" ca="1" si="36"/>
        <v>#N/A</v>
      </c>
      <c r="M341" s="3" t="e">
        <f t="shared" ca="1" si="41"/>
        <v>#N/A</v>
      </c>
      <c r="O341" s="2">
        <v>327</v>
      </c>
      <c r="P341" s="16" t="e">
        <f t="shared" ca="1" si="38"/>
        <v>#N/A</v>
      </c>
      <c r="Q341" s="26" t="str">
        <f t="shared" si="39"/>
        <v/>
      </c>
      <c r="R341" s="14" t="e">
        <f t="shared" ca="1" si="37"/>
        <v>#N/A</v>
      </c>
      <c r="S341" s="55" t="e">
        <f ca="1">鶏硝化モデル!K341</f>
        <v>#N/A</v>
      </c>
    </row>
    <row r="342" spans="3:19" ht="13.5">
      <c r="C342" s="2">
        <v>328</v>
      </c>
      <c r="D342" s="26" t="str">
        <f>IF(D341&gt;=鶏シート!$G$18+30,"",D341+1)</f>
        <v/>
      </c>
      <c r="E342" s="41" t="e">
        <f ca="1">鶏気温!A334</f>
        <v>#N/A</v>
      </c>
      <c r="F342" s="163" t="e">
        <f ca="1">IF(鶏シート!$G$13="独自地温",鶏気温!A334,IF(鶏シート!$G$16&gt;=D342,E342*$AD$26+$AE$26,IF(鶏気温!$A$4&lt;200,IF($D342&lt;$AF$30,E342*$AD$30+$AE$30,E342*$AD$31+$AE$31),IF($D342&lt;$AF$34,E342*$AD$34+$AE$34,E342*$AD$35+$AE$35))))</f>
        <v>#N/A</v>
      </c>
      <c r="G342" s="41"/>
      <c r="I342" s="3" t="e">
        <f t="shared" ca="1" si="35"/>
        <v>#N/A</v>
      </c>
      <c r="J342" s="3" t="e">
        <f t="shared" ca="1" si="40"/>
        <v>#N/A</v>
      </c>
      <c r="L342" s="4" t="e">
        <f t="shared" ca="1" si="36"/>
        <v>#N/A</v>
      </c>
      <c r="M342" s="3" t="e">
        <f t="shared" ca="1" si="41"/>
        <v>#N/A</v>
      </c>
      <c r="O342" s="2">
        <v>328</v>
      </c>
      <c r="P342" s="16" t="e">
        <f t="shared" ca="1" si="38"/>
        <v>#N/A</v>
      </c>
      <c r="Q342" s="26" t="str">
        <f t="shared" si="39"/>
        <v/>
      </c>
      <c r="R342" s="14" t="e">
        <f t="shared" ca="1" si="37"/>
        <v>#N/A</v>
      </c>
      <c r="S342" s="55" t="e">
        <f ca="1">鶏硝化モデル!K342</f>
        <v>#N/A</v>
      </c>
    </row>
    <row r="343" spans="3:19" ht="13.5">
      <c r="C343" s="2">
        <v>329</v>
      </c>
      <c r="D343" s="26" t="str">
        <f>IF(D342&gt;=鶏シート!$G$18+30,"",D342+1)</f>
        <v/>
      </c>
      <c r="E343" s="41" t="e">
        <f ca="1">鶏気温!A335</f>
        <v>#N/A</v>
      </c>
      <c r="F343" s="163" t="e">
        <f ca="1">IF(鶏シート!$G$13="独自地温",鶏気温!A335,IF(鶏シート!$G$16&gt;=D343,E343*$AD$26+$AE$26,IF(鶏気温!$A$4&lt;200,IF($D343&lt;$AF$30,E343*$AD$30+$AE$30,E343*$AD$31+$AE$31),IF($D343&lt;$AF$34,E343*$AD$34+$AE$34,E343*$AD$35+$AE$35))))</f>
        <v>#N/A</v>
      </c>
      <c r="G343" s="41"/>
      <c r="I343" s="3" t="e">
        <f t="shared" ca="1" si="35"/>
        <v>#N/A</v>
      </c>
      <c r="J343" s="3" t="e">
        <f t="shared" ca="1" si="40"/>
        <v>#N/A</v>
      </c>
      <c r="L343" s="4" t="e">
        <f t="shared" ca="1" si="36"/>
        <v>#N/A</v>
      </c>
      <c r="M343" s="3" t="e">
        <f t="shared" ca="1" si="41"/>
        <v>#N/A</v>
      </c>
      <c r="O343" s="2">
        <v>329</v>
      </c>
      <c r="P343" s="16" t="e">
        <f t="shared" ca="1" si="38"/>
        <v>#N/A</v>
      </c>
      <c r="Q343" s="26" t="str">
        <f t="shared" si="39"/>
        <v/>
      </c>
      <c r="R343" s="14" t="e">
        <f t="shared" ca="1" si="37"/>
        <v>#N/A</v>
      </c>
      <c r="S343" s="55" t="e">
        <f ca="1">鶏硝化モデル!K343</f>
        <v>#N/A</v>
      </c>
    </row>
    <row r="344" spans="3:19" ht="13.5">
      <c r="C344" s="2">
        <v>330</v>
      </c>
      <c r="D344" s="26" t="str">
        <f>IF(D343&gt;=鶏シート!$G$18+30,"",D343+1)</f>
        <v/>
      </c>
      <c r="E344" s="41" t="e">
        <f ca="1">鶏気温!A336</f>
        <v>#N/A</v>
      </c>
      <c r="F344" s="163" t="e">
        <f ca="1">IF(鶏シート!$G$13="独自地温",鶏気温!A336,IF(鶏シート!$G$16&gt;=D344,E344*$AD$26+$AE$26,IF(鶏気温!$A$4&lt;200,IF($D344&lt;$AF$30,E344*$AD$30+$AE$30,E344*$AD$31+$AE$31),IF($D344&lt;$AF$34,E344*$AD$34+$AE$34,E344*$AD$35+$AE$35))))</f>
        <v>#N/A</v>
      </c>
      <c r="G344" s="41"/>
      <c r="I344" s="3" t="e">
        <f t="shared" ca="1" si="35"/>
        <v>#N/A</v>
      </c>
      <c r="J344" s="3" t="e">
        <f t="shared" ca="1" si="40"/>
        <v>#N/A</v>
      </c>
      <c r="L344" s="4" t="e">
        <f t="shared" ca="1" si="36"/>
        <v>#N/A</v>
      </c>
      <c r="M344" s="3" t="e">
        <f t="shared" ca="1" si="41"/>
        <v>#N/A</v>
      </c>
      <c r="O344" s="2">
        <v>330</v>
      </c>
      <c r="P344" s="16" t="e">
        <f t="shared" ca="1" si="38"/>
        <v>#N/A</v>
      </c>
      <c r="Q344" s="26" t="str">
        <f t="shared" si="39"/>
        <v/>
      </c>
      <c r="R344" s="14" t="e">
        <f t="shared" ca="1" si="37"/>
        <v>#N/A</v>
      </c>
      <c r="S344" s="55" t="e">
        <f ca="1">鶏硝化モデル!K344</f>
        <v>#N/A</v>
      </c>
    </row>
    <row r="345" spans="3:19" ht="13.5">
      <c r="C345" s="2">
        <v>331</v>
      </c>
      <c r="D345" s="26" t="str">
        <f>IF(D344&gt;=鶏シート!$G$18+30,"",D344+1)</f>
        <v/>
      </c>
      <c r="E345" s="41" t="e">
        <f ca="1">鶏気温!A337</f>
        <v>#N/A</v>
      </c>
      <c r="F345" s="163" t="e">
        <f ca="1">IF(鶏シート!$G$13="独自地温",鶏気温!A337,IF(鶏シート!$G$16&gt;=D345,E345*$AD$26+$AE$26,IF(鶏気温!$A$4&lt;200,IF($D345&lt;$AF$30,E345*$AD$30+$AE$30,E345*$AD$31+$AE$31),IF($D345&lt;$AF$34,E345*$AD$34+$AE$34,E345*$AD$35+$AE$35))))</f>
        <v>#N/A</v>
      </c>
      <c r="G345" s="41"/>
      <c r="I345" s="3" t="e">
        <f t="shared" ca="1" si="35"/>
        <v>#N/A</v>
      </c>
      <c r="J345" s="3" t="e">
        <f t="shared" ca="1" si="40"/>
        <v>#N/A</v>
      </c>
      <c r="L345" s="4" t="e">
        <f t="shared" ca="1" si="36"/>
        <v>#N/A</v>
      </c>
      <c r="M345" s="3" t="e">
        <f t="shared" ca="1" si="41"/>
        <v>#N/A</v>
      </c>
      <c r="O345" s="2">
        <v>331</v>
      </c>
      <c r="P345" s="16" t="e">
        <f t="shared" ca="1" si="38"/>
        <v>#N/A</v>
      </c>
      <c r="Q345" s="26" t="str">
        <f t="shared" si="39"/>
        <v/>
      </c>
      <c r="R345" s="14" t="e">
        <f t="shared" ca="1" si="37"/>
        <v>#N/A</v>
      </c>
      <c r="S345" s="55" t="e">
        <f ca="1">鶏硝化モデル!K345</f>
        <v>#N/A</v>
      </c>
    </row>
    <row r="346" spans="3:19" ht="13.5">
      <c r="C346" s="2">
        <v>332</v>
      </c>
      <c r="D346" s="26" t="str">
        <f>IF(D345&gt;=鶏シート!$G$18+30,"",D345+1)</f>
        <v/>
      </c>
      <c r="E346" s="41" t="e">
        <f ca="1">鶏気温!A338</f>
        <v>#N/A</v>
      </c>
      <c r="F346" s="163" t="e">
        <f ca="1">IF(鶏シート!$G$13="独自地温",鶏気温!A338,IF(鶏シート!$G$16&gt;=D346,E346*$AD$26+$AE$26,IF(鶏気温!$A$4&lt;200,IF($D346&lt;$AF$30,E346*$AD$30+$AE$30,E346*$AD$31+$AE$31),IF($D346&lt;$AF$34,E346*$AD$34+$AE$34,E346*$AD$35+$AE$35))))</f>
        <v>#N/A</v>
      </c>
      <c r="G346" s="41"/>
      <c r="I346" s="3" t="e">
        <f t="shared" ca="1" si="35"/>
        <v>#N/A</v>
      </c>
      <c r="J346" s="3" t="e">
        <f t="shared" ca="1" si="40"/>
        <v>#N/A</v>
      </c>
      <c r="L346" s="4" t="e">
        <f t="shared" ca="1" si="36"/>
        <v>#N/A</v>
      </c>
      <c r="M346" s="3" t="e">
        <f t="shared" ca="1" si="41"/>
        <v>#N/A</v>
      </c>
      <c r="O346" s="2">
        <v>332</v>
      </c>
      <c r="P346" s="16" t="e">
        <f t="shared" ca="1" si="38"/>
        <v>#N/A</v>
      </c>
      <c r="Q346" s="26" t="str">
        <f t="shared" si="39"/>
        <v/>
      </c>
      <c r="R346" s="14" t="e">
        <f t="shared" ca="1" si="37"/>
        <v>#N/A</v>
      </c>
      <c r="S346" s="55" t="e">
        <f ca="1">鶏硝化モデル!K346</f>
        <v>#N/A</v>
      </c>
    </row>
    <row r="347" spans="3:19" ht="13.5">
      <c r="C347" s="2">
        <v>333</v>
      </c>
      <c r="D347" s="26" t="str">
        <f>IF(D346&gt;=鶏シート!$G$18+30,"",D346+1)</f>
        <v/>
      </c>
      <c r="E347" s="41" t="e">
        <f ca="1">鶏気温!A339</f>
        <v>#N/A</v>
      </c>
      <c r="F347" s="163" t="e">
        <f ca="1">IF(鶏シート!$G$13="独自地温",鶏気温!A339,IF(鶏シート!$G$16&gt;=D347,E347*$AD$26+$AE$26,IF(鶏気温!$A$4&lt;200,IF($D347&lt;$AF$30,E347*$AD$30+$AE$30,E347*$AD$31+$AE$31),IF($D347&lt;$AF$34,E347*$AD$34+$AE$34,E347*$AD$35+$AE$35))))</f>
        <v>#N/A</v>
      </c>
      <c r="G347" s="41"/>
      <c r="I347" s="3" t="e">
        <f t="shared" ca="1" si="35"/>
        <v>#N/A</v>
      </c>
      <c r="J347" s="3" t="e">
        <f t="shared" ca="1" si="40"/>
        <v>#N/A</v>
      </c>
      <c r="L347" s="4" t="e">
        <f t="shared" ca="1" si="36"/>
        <v>#N/A</v>
      </c>
      <c r="M347" s="3" t="e">
        <f t="shared" ca="1" si="41"/>
        <v>#N/A</v>
      </c>
      <c r="O347" s="2">
        <v>333</v>
      </c>
      <c r="P347" s="16" t="e">
        <f t="shared" ca="1" si="38"/>
        <v>#N/A</v>
      </c>
      <c r="Q347" s="26" t="str">
        <f t="shared" si="39"/>
        <v/>
      </c>
      <c r="R347" s="14" t="e">
        <f t="shared" ca="1" si="37"/>
        <v>#N/A</v>
      </c>
      <c r="S347" s="55" t="e">
        <f ca="1">鶏硝化モデル!K347</f>
        <v>#N/A</v>
      </c>
    </row>
    <row r="348" spans="3:19" ht="13.5">
      <c r="C348" s="2">
        <v>334</v>
      </c>
      <c r="D348" s="26" t="str">
        <f>IF(D347&gt;=鶏シート!$G$18+30,"",D347+1)</f>
        <v/>
      </c>
      <c r="E348" s="41" t="e">
        <f ca="1">鶏気温!A340</f>
        <v>#N/A</v>
      </c>
      <c r="F348" s="163" t="e">
        <f ca="1">IF(鶏シート!$G$13="独自地温",鶏気温!A340,IF(鶏シート!$G$16&gt;=D348,E348*$AD$26+$AE$26,IF(鶏気温!$A$4&lt;200,IF($D348&lt;$AF$30,E348*$AD$30+$AE$30,E348*$AD$31+$AE$31),IF($D348&lt;$AF$34,E348*$AD$34+$AE$34,E348*$AD$35+$AE$35))))</f>
        <v>#N/A</v>
      </c>
      <c r="G348" s="41"/>
      <c r="I348" s="3" t="e">
        <f t="shared" ca="1" si="35"/>
        <v>#N/A</v>
      </c>
      <c r="J348" s="3" t="e">
        <f t="shared" ca="1" si="40"/>
        <v>#N/A</v>
      </c>
      <c r="L348" s="4" t="e">
        <f t="shared" ca="1" si="36"/>
        <v>#N/A</v>
      </c>
      <c r="M348" s="3" t="e">
        <f t="shared" ca="1" si="41"/>
        <v>#N/A</v>
      </c>
      <c r="O348" s="2">
        <v>334</v>
      </c>
      <c r="P348" s="16" t="e">
        <f t="shared" ca="1" si="38"/>
        <v>#N/A</v>
      </c>
      <c r="Q348" s="26" t="str">
        <f t="shared" si="39"/>
        <v/>
      </c>
      <c r="R348" s="14" t="e">
        <f t="shared" ca="1" si="37"/>
        <v>#N/A</v>
      </c>
      <c r="S348" s="55" t="e">
        <f ca="1">鶏硝化モデル!K348</f>
        <v>#N/A</v>
      </c>
    </row>
    <row r="349" spans="3:19" ht="13.5">
      <c r="C349" s="2">
        <v>335</v>
      </c>
      <c r="D349" s="26" t="str">
        <f>IF(D348&gt;=鶏シート!$G$18+30,"",D348+1)</f>
        <v/>
      </c>
      <c r="E349" s="41" t="e">
        <f ca="1">鶏気温!A341</f>
        <v>#N/A</v>
      </c>
      <c r="F349" s="163" t="e">
        <f ca="1">IF(鶏シート!$G$13="独自地温",鶏気温!A341,IF(鶏シート!$G$16&gt;=D349,E349*$AD$26+$AE$26,IF(鶏気温!$A$4&lt;200,IF($D349&lt;$AF$30,E349*$AD$30+$AE$30,E349*$AD$31+$AE$31),IF($D349&lt;$AF$34,E349*$AD$34+$AE$34,E349*$AD$35+$AE$35))))</f>
        <v>#N/A</v>
      </c>
      <c r="G349" s="41"/>
      <c r="I349" s="3" t="e">
        <f t="shared" ca="1" si="35"/>
        <v>#N/A</v>
      </c>
      <c r="J349" s="3" t="e">
        <f t="shared" ca="1" si="40"/>
        <v>#N/A</v>
      </c>
      <c r="L349" s="4" t="e">
        <f t="shared" ca="1" si="36"/>
        <v>#N/A</v>
      </c>
      <c r="M349" s="3" t="e">
        <f t="shared" ca="1" si="41"/>
        <v>#N/A</v>
      </c>
      <c r="O349" s="2">
        <v>335</v>
      </c>
      <c r="P349" s="16" t="e">
        <f t="shared" ca="1" si="38"/>
        <v>#N/A</v>
      </c>
      <c r="Q349" s="26" t="str">
        <f t="shared" si="39"/>
        <v/>
      </c>
      <c r="R349" s="14" t="e">
        <f t="shared" ca="1" si="37"/>
        <v>#N/A</v>
      </c>
      <c r="S349" s="55" t="e">
        <f ca="1">鶏硝化モデル!K349</f>
        <v>#N/A</v>
      </c>
    </row>
    <row r="350" spans="3:19" ht="13.5">
      <c r="C350" s="2">
        <v>336</v>
      </c>
      <c r="D350" s="26" t="str">
        <f>IF(D349&gt;=鶏シート!$G$18+30,"",D349+1)</f>
        <v/>
      </c>
      <c r="E350" s="41" t="e">
        <f ca="1">鶏気温!A342</f>
        <v>#N/A</v>
      </c>
      <c r="F350" s="163" t="e">
        <f ca="1">IF(鶏シート!$G$13="独自地温",鶏気温!A342,IF(鶏シート!$G$16&gt;=D350,E350*$AD$26+$AE$26,IF(鶏気温!$A$4&lt;200,IF($D350&lt;$AF$30,E350*$AD$30+$AE$30,E350*$AD$31+$AE$31),IF($D350&lt;$AF$34,E350*$AD$34+$AE$34,E350*$AD$35+$AE$35))))</f>
        <v>#N/A</v>
      </c>
      <c r="G350" s="41"/>
      <c r="I350" s="3" t="e">
        <f t="shared" ca="1" si="35"/>
        <v>#N/A</v>
      </c>
      <c r="J350" s="3" t="e">
        <f t="shared" ca="1" si="40"/>
        <v>#N/A</v>
      </c>
      <c r="L350" s="4" t="e">
        <f t="shared" ca="1" si="36"/>
        <v>#N/A</v>
      </c>
      <c r="M350" s="3" t="e">
        <f t="shared" ca="1" si="41"/>
        <v>#N/A</v>
      </c>
      <c r="O350" s="2">
        <v>336</v>
      </c>
      <c r="P350" s="16" t="e">
        <f t="shared" ca="1" si="38"/>
        <v>#N/A</v>
      </c>
      <c r="Q350" s="26" t="str">
        <f t="shared" si="39"/>
        <v/>
      </c>
      <c r="R350" s="14" t="e">
        <f t="shared" ca="1" si="37"/>
        <v>#N/A</v>
      </c>
      <c r="S350" s="55" t="e">
        <f ca="1">鶏硝化モデル!K350</f>
        <v>#N/A</v>
      </c>
    </row>
    <row r="351" spans="3:19" ht="13.5">
      <c r="C351" s="2">
        <v>337</v>
      </c>
      <c r="D351" s="26" t="str">
        <f>IF(D350&gt;=鶏シート!$G$18+30,"",D350+1)</f>
        <v/>
      </c>
      <c r="E351" s="41" t="e">
        <f ca="1">鶏気温!A343</f>
        <v>#N/A</v>
      </c>
      <c r="F351" s="163" t="e">
        <f ca="1">IF(鶏シート!$G$13="独自地温",鶏気温!A343,IF(鶏シート!$G$16&gt;=D351,E351*$AD$26+$AE$26,IF(鶏気温!$A$4&lt;200,IF($D351&lt;$AF$30,E351*$AD$30+$AE$30,E351*$AD$31+$AE$31),IF($D351&lt;$AF$34,E351*$AD$34+$AE$34,E351*$AD$35+$AE$35))))</f>
        <v>#N/A</v>
      </c>
      <c r="G351" s="41"/>
      <c r="I351" s="3" t="e">
        <f t="shared" ca="1" si="35"/>
        <v>#N/A</v>
      </c>
      <c r="J351" s="3" t="e">
        <f t="shared" ca="1" si="40"/>
        <v>#N/A</v>
      </c>
      <c r="L351" s="4" t="e">
        <f t="shared" ca="1" si="36"/>
        <v>#N/A</v>
      </c>
      <c r="M351" s="3" t="e">
        <f t="shared" ca="1" si="41"/>
        <v>#N/A</v>
      </c>
      <c r="O351" s="2">
        <v>337</v>
      </c>
      <c r="P351" s="16" t="e">
        <f t="shared" ca="1" si="38"/>
        <v>#N/A</v>
      </c>
      <c r="Q351" s="26" t="str">
        <f t="shared" si="39"/>
        <v/>
      </c>
      <c r="R351" s="14" t="e">
        <f t="shared" ca="1" si="37"/>
        <v>#N/A</v>
      </c>
      <c r="S351" s="55" t="e">
        <f ca="1">鶏硝化モデル!K351</f>
        <v>#N/A</v>
      </c>
    </row>
    <row r="352" spans="3:19" ht="13.5">
      <c r="C352" s="2">
        <v>338</v>
      </c>
      <c r="D352" s="26" t="str">
        <f>IF(D351&gt;=鶏シート!$G$18+30,"",D351+1)</f>
        <v/>
      </c>
      <c r="E352" s="41" t="e">
        <f ca="1">鶏気温!A344</f>
        <v>#N/A</v>
      </c>
      <c r="F352" s="163" t="e">
        <f ca="1">IF(鶏シート!$G$13="独自地温",鶏気温!A344,IF(鶏シート!$G$16&gt;=D352,E352*$AD$26+$AE$26,IF(鶏気温!$A$4&lt;200,IF($D352&lt;$AF$30,E352*$AD$30+$AE$30,E352*$AD$31+$AE$31),IF($D352&lt;$AF$34,E352*$AD$34+$AE$34,E352*$AD$35+$AE$35))))</f>
        <v>#N/A</v>
      </c>
      <c r="G352" s="41"/>
      <c r="I352" s="3" t="e">
        <f t="shared" ca="1" si="35"/>
        <v>#N/A</v>
      </c>
      <c r="J352" s="3" t="e">
        <f t="shared" ca="1" si="40"/>
        <v>#N/A</v>
      </c>
      <c r="L352" s="4" t="e">
        <f t="shared" ca="1" si="36"/>
        <v>#N/A</v>
      </c>
      <c r="M352" s="3" t="e">
        <f t="shared" ca="1" si="41"/>
        <v>#N/A</v>
      </c>
      <c r="O352" s="2">
        <v>338</v>
      </c>
      <c r="P352" s="16" t="e">
        <f t="shared" ca="1" si="38"/>
        <v>#N/A</v>
      </c>
      <c r="Q352" s="26" t="str">
        <f t="shared" si="39"/>
        <v/>
      </c>
      <c r="R352" s="14" t="e">
        <f t="shared" ca="1" si="37"/>
        <v>#N/A</v>
      </c>
      <c r="S352" s="55" t="e">
        <f ca="1">鶏硝化モデル!K352</f>
        <v>#N/A</v>
      </c>
    </row>
    <row r="353" spans="3:23" ht="13.5">
      <c r="C353" s="2">
        <v>339</v>
      </c>
      <c r="D353" s="26" t="str">
        <f>IF(D352&gt;=鶏シート!$G$18+30,"",D352+1)</f>
        <v/>
      </c>
      <c r="E353" s="41" t="e">
        <f ca="1">鶏気温!A345</f>
        <v>#N/A</v>
      </c>
      <c r="F353" s="163" t="e">
        <f ca="1">IF(鶏シート!$G$13="独自地温",鶏気温!A345,IF(鶏シート!$G$16&gt;=D353,E353*$AD$26+$AE$26,IF(鶏気温!$A$4&lt;200,IF($D353&lt;$AF$30,E353*$AD$30+$AE$30,E353*$AD$31+$AE$31),IF($D353&lt;$AF$34,E353*$AD$34+$AE$34,E353*$AD$35+$AE$35))))</f>
        <v>#N/A</v>
      </c>
      <c r="G353" s="41"/>
      <c r="I353" s="3" t="e">
        <f t="shared" ca="1" si="35"/>
        <v>#N/A</v>
      </c>
      <c r="J353" s="3" t="e">
        <f t="shared" ca="1" si="40"/>
        <v>#N/A</v>
      </c>
      <c r="L353" s="4" t="e">
        <f t="shared" ca="1" si="36"/>
        <v>#N/A</v>
      </c>
      <c r="M353" s="3" t="e">
        <f t="shared" ca="1" si="41"/>
        <v>#N/A</v>
      </c>
      <c r="O353" s="2">
        <v>339</v>
      </c>
      <c r="P353" s="16" t="e">
        <f t="shared" ca="1" si="38"/>
        <v>#N/A</v>
      </c>
      <c r="Q353" s="26" t="str">
        <f t="shared" si="39"/>
        <v/>
      </c>
      <c r="R353" s="14" t="e">
        <f t="shared" ca="1" si="37"/>
        <v>#N/A</v>
      </c>
      <c r="S353" s="55" t="e">
        <f ca="1">鶏硝化モデル!K353</f>
        <v>#N/A</v>
      </c>
      <c r="W353" s="51"/>
    </row>
    <row r="354" spans="3:23" ht="13.5">
      <c r="C354" s="2">
        <v>340</v>
      </c>
      <c r="D354" s="26" t="str">
        <f>IF(D353&gt;=鶏シート!$G$18+30,"",D353+1)</f>
        <v/>
      </c>
      <c r="E354" s="41" t="e">
        <f ca="1">鶏気温!A346</f>
        <v>#N/A</v>
      </c>
      <c r="F354" s="163" t="e">
        <f ca="1">IF(鶏シート!$G$13="独自地温",鶏気温!A346,IF(鶏シート!$G$16&gt;=D354,E354*$AD$26+$AE$26,IF(鶏気温!$A$4&lt;200,IF($D354&lt;$AF$30,E354*$AD$30+$AE$30,E354*$AD$31+$AE$31),IF($D354&lt;$AF$34,E354*$AD$34+$AE$34,E354*$AD$35+$AE$35))))</f>
        <v>#N/A</v>
      </c>
      <c r="G354" s="41"/>
      <c r="I354" s="3" t="e">
        <f t="shared" ca="1" si="35"/>
        <v>#N/A</v>
      </c>
      <c r="J354" s="3" t="e">
        <f t="shared" ca="1" si="40"/>
        <v>#N/A</v>
      </c>
      <c r="L354" s="4" t="e">
        <f t="shared" ca="1" si="36"/>
        <v>#N/A</v>
      </c>
      <c r="M354" s="3" t="e">
        <f t="shared" ca="1" si="41"/>
        <v>#N/A</v>
      </c>
      <c r="O354" s="2">
        <v>340</v>
      </c>
      <c r="P354" s="16" t="e">
        <f t="shared" ca="1" si="38"/>
        <v>#N/A</v>
      </c>
      <c r="Q354" s="26" t="str">
        <f t="shared" si="39"/>
        <v/>
      </c>
      <c r="R354" s="14" t="e">
        <f t="shared" ca="1" si="37"/>
        <v>#N/A</v>
      </c>
      <c r="S354" s="55" t="e">
        <f ca="1">鶏硝化モデル!K354</f>
        <v>#N/A</v>
      </c>
      <c r="W354" s="70"/>
    </row>
    <row r="355" spans="3:23" ht="13.5">
      <c r="C355" s="2">
        <v>341</v>
      </c>
      <c r="D355" s="26" t="str">
        <f>IF(D354&gt;=鶏シート!$G$18+30,"",D354+1)</f>
        <v/>
      </c>
      <c r="E355" s="41" t="e">
        <f ca="1">鶏気温!A347</f>
        <v>#N/A</v>
      </c>
      <c r="F355" s="163" t="e">
        <f ca="1">IF(鶏シート!$G$13="独自地温",鶏気温!A347,IF(鶏シート!$G$16&gt;=D355,E355*$AD$26+$AE$26,IF(鶏気温!$A$4&lt;200,IF($D355&lt;$AF$30,E355*$AD$30+$AE$30,E355*$AD$31+$AE$31),IF($D355&lt;$AF$34,E355*$AD$34+$AE$34,E355*$AD$35+$AE$35))))</f>
        <v>#N/A</v>
      </c>
      <c r="G355" s="41"/>
      <c r="I355" s="3" t="e">
        <f t="shared" ca="1" si="35"/>
        <v>#N/A</v>
      </c>
      <c r="J355" s="3" t="e">
        <f t="shared" ca="1" si="40"/>
        <v>#N/A</v>
      </c>
      <c r="L355" s="4" t="e">
        <f t="shared" ca="1" si="36"/>
        <v>#N/A</v>
      </c>
      <c r="M355" s="3" t="e">
        <f t="shared" ca="1" si="41"/>
        <v>#N/A</v>
      </c>
      <c r="O355" s="2">
        <v>341</v>
      </c>
      <c r="P355" s="16" t="e">
        <f t="shared" ca="1" si="38"/>
        <v>#N/A</v>
      </c>
      <c r="Q355" s="26" t="str">
        <f t="shared" si="39"/>
        <v/>
      </c>
      <c r="R355" s="14" t="e">
        <f t="shared" ca="1" si="37"/>
        <v>#N/A</v>
      </c>
      <c r="S355" s="55" t="e">
        <f ca="1">鶏硝化モデル!K355</f>
        <v>#N/A</v>
      </c>
    </row>
    <row r="356" spans="3:23" ht="13.5">
      <c r="C356" s="2">
        <v>342</v>
      </c>
      <c r="D356" s="26" t="str">
        <f>IF(D355&gt;=鶏シート!$G$18+30,"",D355+1)</f>
        <v/>
      </c>
      <c r="E356" s="41" t="e">
        <f ca="1">鶏気温!A348</f>
        <v>#N/A</v>
      </c>
      <c r="F356" s="163" t="e">
        <f ca="1">IF(鶏シート!$G$13="独自地温",鶏気温!A348,IF(鶏シート!$G$16&gt;=D356,E356*$AD$26+$AE$26,IF(鶏気温!$A$4&lt;200,IF($D356&lt;$AF$30,E356*$AD$30+$AE$30,E356*$AD$31+$AE$31),IF($D356&lt;$AF$34,E356*$AD$34+$AE$34,E356*$AD$35+$AE$35))))</f>
        <v>#N/A</v>
      </c>
      <c r="G356" s="41"/>
      <c r="I356" s="3" t="e">
        <f t="shared" ca="1" si="35"/>
        <v>#N/A</v>
      </c>
      <c r="J356" s="3" t="e">
        <f t="shared" ca="1" si="40"/>
        <v>#N/A</v>
      </c>
      <c r="L356" s="4" t="e">
        <f t="shared" ca="1" si="36"/>
        <v>#N/A</v>
      </c>
      <c r="M356" s="3" t="e">
        <f t="shared" ca="1" si="41"/>
        <v>#N/A</v>
      </c>
      <c r="O356" s="2">
        <v>342</v>
      </c>
      <c r="P356" s="16" t="e">
        <f t="shared" ca="1" si="38"/>
        <v>#N/A</v>
      </c>
      <c r="Q356" s="26" t="str">
        <f t="shared" si="39"/>
        <v/>
      </c>
      <c r="R356" s="14" t="e">
        <f t="shared" ca="1" si="37"/>
        <v>#N/A</v>
      </c>
      <c r="S356" s="55" t="e">
        <f ca="1">鶏硝化モデル!K356</f>
        <v>#N/A</v>
      </c>
    </row>
    <row r="357" spans="3:23" ht="13.5">
      <c r="C357" s="2">
        <v>343</v>
      </c>
      <c r="D357" s="26" t="str">
        <f>IF(D356&gt;=鶏シート!$G$18+30,"",D356+1)</f>
        <v/>
      </c>
      <c r="E357" s="41" t="e">
        <f ca="1">鶏気温!A349</f>
        <v>#N/A</v>
      </c>
      <c r="F357" s="163" t="e">
        <f ca="1">IF(鶏シート!$G$13="独自地温",鶏気温!A349,IF(鶏シート!$G$16&gt;=D357,E357*$AD$26+$AE$26,IF(鶏気温!$A$4&lt;200,IF($D357&lt;$AF$30,E357*$AD$30+$AE$30,E357*$AD$31+$AE$31),IF($D357&lt;$AF$34,E357*$AD$34+$AE$34,E357*$AD$35+$AE$35))))</f>
        <v>#N/A</v>
      </c>
      <c r="G357" s="41"/>
      <c r="I357" s="3" t="e">
        <f t="shared" ca="1" si="35"/>
        <v>#N/A</v>
      </c>
      <c r="J357" s="3" t="e">
        <f t="shared" ca="1" si="40"/>
        <v>#N/A</v>
      </c>
      <c r="L357" s="4" t="e">
        <f t="shared" ca="1" si="36"/>
        <v>#N/A</v>
      </c>
      <c r="M357" s="3" t="e">
        <f t="shared" ca="1" si="41"/>
        <v>#N/A</v>
      </c>
      <c r="O357" s="2">
        <v>343</v>
      </c>
      <c r="P357" s="16" t="e">
        <f t="shared" ca="1" si="38"/>
        <v>#N/A</v>
      </c>
      <c r="Q357" s="26" t="str">
        <f t="shared" si="39"/>
        <v/>
      </c>
      <c r="R357" s="14" t="e">
        <f t="shared" ca="1" si="37"/>
        <v>#N/A</v>
      </c>
      <c r="S357" s="55" t="e">
        <f ca="1">鶏硝化モデル!K357</f>
        <v>#N/A</v>
      </c>
    </row>
    <row r="358" spans="3:23" ht="13.5">
      <c r="C358" s="2">
        <v>344</v>
      </c>
      <c r="D358" s="26" t="str">
        <f>IF(D357&gt;=鶏シート!$G$18+30,"",D357+1)</f>
        <v/>
      </c>
      <c r="E358" s="41" t="e">
        <f ca="1">鶏気温!A350</f>
        <v>#N/A</v>
      </c>
      <c r="F358" s="163" t="e">
        <f ca="1">IF(鶏シート!$G$13="独自地温",鶏気温!A350,IF(鶏シート!$G$16&gt;=D358,E358*$AD$26+$AE$26,IF(鶏気温!$A$4&lt;200,IF($D358&lt;$AF$30,E358*$AD$30+$AE$30,E358*$AD$31+$AE$31),IF($D358&lt;$AF$34,E358*$AD$34+$AE$34,E358*$AD$35+$AE$35))))</f>
        <v>#N/A</v>
      </c>
      <c r="G358" s="41"/>
      <c r="I358" s="3" t="e">
        <f t="shared" ca="1" si="35"/>
        <v>#N/A</v>
      </c>
      <c r="J358" s="3" t="e">
        <f t="shared" ca="1" si="40"/>
        <v>#N/A</v>
      </c>
      <c r="L358" s="4" t="e">
        <f t="shared" ca="1" si="36"/>
        <v>#N/A</v>
      </c>
      <c r="M358" s="3" t="e">
        <f t="shared" ca="1" si="41"/>
        <v>#N/A</v>
      </c>
      <c r="O358" s="2">
        <v>344</v>
      </c>
      <c r="P358" s="16" t="e">
        <f t="shared" ca="1" si="38"/>
        <v>#N/A</v>
      </c>
      <c r="Q358" s="26" t="str">
        <f t="shared" si="39"/>
        <v/>
      </c>
      <c r="R358" s="14" t="e">
        <f t="shared" ca="1" si="37"/>
        <v>#N/A</v>
      </c>
      <c r="S358" s="55" t="e">
        <f ca="1">鶏硝化モデル!K358</f>
        <v>#N/A</v>
      </c>
    </row>
    <row r="359" spans="3:23" ht="13.5">
      <c r="C359" s="2">
        <v>345</v>
      </c>
      <c r="D359" s="26" t="str">
        <f>IF(D358&gt;=鶏シート!$G$18+30,"",D358+1)</f>
        <v/>
      </c>
      <c r="E359" s="41" t="e">
        <f ca="1">鶏気温!A351</f>
        <v>#N/A</v>
      </c>
      <c r="F359" s="163" t="e">
        <f ca="1">IF(鶏シート!$G$13="独自地温",鶏気温!A351,IF(鶏シート!$G$16&gt;=D359,E359*$AD$26+$AE$26,IF(鶏気温!$A$4&lt;200,IF($D359&lt;$AF$30,E359*$AD$30+$AE$30,E359*$AD$31+$AE$31),IF($D359&lt;$AF$34,E359*$AD$34+$AE$34,E359*$AD$35+$AE$35))))</f>
        <v>#N/A</v>
      </c>
      <c r="G359" s="41"/>
      <c r="I359" s="3" t="e">
        <f t="shared" ca="1" si="35"/>
        <v>#N/A</v>
      </c>
      <c r="J359" s="3" t="e">
        <f t="shared" ca="1" si="40"/>
        <v>#N/A</v>
      </c>
      <c r="L359" s="4" t="e">
        <f t="shared" ca="1" si="36"/>
        <v>#N/A</v>
      </c>
      <c r="M359" s="3" t="e">
        <f t="shared" ca="1" si="41"/>
        <v>#N/A</v>
      </c>
      <c r="O359" s="2">
        <v>345</v>
      </c>
      <c r="P359" s="16" t="e">
        <f t="shared" ca="1" si="38"/>
        <v>#N/A</v>
      </c>
      <c r="Q359" s="26" t="str">
        <f t="shared" si="39"/>
        <v/>
      </c>
      <c r="R359" s="14" t="e">
        <f t="shared" ca="1" si="37"/>
        <v>#N/A</v>
      </c>
      <c r="S359" s="55" t="e">
        <f ca="1">鶏硝化モデル!K359</f>
        <v>#N/A</v>
      </c>
    </row>
    <row r="360" spans="3:23" ht="13.5">
      <c r="C360" s="2">
        <v>346</v>
      </c>
      <c r="D360" s="26" t="str">
        <f>IF(D359&gt;=鶏シート!$G$18+30,"",D359+1)</f>
        <v/>
      </c>
      <c r="E360" s="41" t="e">
        <f ca="1">鶏気温!A352</f>
        <v>#N/A</v>
      </c>
      <c r="F360" s="163" t="e">
        <f ca="1">IF(鶏シート!$G$13="独自地温",鶏気温!A352,IF(鶏シート!$G$16&gt;=D360,E360*$AD$26+$AE$26,IF(鶏気温!$A$4&lt;200,IF($D360&lt;$AF$30,E360*$AD$30+$AE$30,E360*$AD$31+$AE$31),IF($D360&lt;$AF$34,E360*$AD$34+$AE$34,E360*$AD$35+$AE$35))))</f>
        <v>#N/A</v>
      </c>
      <c r="G360" s="41"/>
      <c r="I360" s="3" t="e">
        <f t="shared" ca="1" si="35"/>
        <v>#N/A</v>
      </c>
      <c r="J360" s="3" t="e">
        <f t="shared" ca="1" si="40"/>
        <v>#N/A</v>
      </c>
      <c r="L360" s="4" t="e">
        <f t="shared" ca="1" si="36"/>
        <v>#N/A</v>
      </c>
      <c r="M360" s="3" t="e">
        <f t="shared" ca="1" si="41"/>
        <v>#N/A</v>
      </c>
      <c r="O360" s="2">
        <v>346</v>
      </c>
      <c r="P360" s="16" t="e">
        <f t="shared" ca="1" si="38"/>
        <v>#N/A</v>
      </c>
      <c r="Q360" s="26" t="str">
        <f t="shared" si="39"/>
        <v/>
      </c>
      <c r="R360" s="14" t="e">
        <f t="shared" ca="1" si="37"/>
        <v>#N/A</v>
      </c>
      <c r="S360" s="55" t="e">
        <f ca="1">鶏硝化モデル!K360</f>
        <v>#N/A</v>
      </c>
    </row>
    <row r="361" spans="3:23" ht="13.5">
      <c r="C361" s="2">
        <v>347</v>
      </c>
      <c r="D361" s="26" t="str">
        <f>IF(D360&gt;=鶏シート!$G$18+30,"",D360+1)</f>
        <v/>
      </c>
      <c r="E361" s="41" t="e">
        <f ca="1">鶏気温!A353</f>
        <v>#N/A</v>
      </c>
      <c r="F361" s="163" t="e">
        <f ca="1">IF(鶏シート!$G$13="独自地温",鶏気温!A353,IF(鶏シート!$G$16&gt;=D361,E361*$AD$26+$AE$26,IF(鶏気温!$A$4&lt;200,IF($D361&lt;$AF$30,E361*$AD$30+$AE$30,E361*$AD$31+$AE$31),IF($D361&lt;$AF$34,E361*$AD$34+$AE$34,E361*$AD$35+$AE$35))))</f>
        <v>#N/A</v>
      </c>
      <c r="G361" s="41"/>
      <c r="I361" s="3" t="e">
        <f t="shared" ca="1" si="35"/>
        <v>#N/A</v>
      </c>
      <c r="J361" s="3" t="e">
        <f t="shared" ca="1" si="40"/>
        <v>#N/A</v>
      </c>
      <c r="L361" s="4" t="e">
        <f t="shared" ca="1" si="36"/>
        <v>#N/A</v>
      </c>
      <c r="M361" s="3" t="e">
        <f t="shared" ca="1" si="41"/>
        <v>#N/A</v>
      </c>
      <c r="O361" s="2">
        <v>347</v>
      </c>
      <c r="P361" s="16" t="e">
        <f t="shared" ca="1" si="38"/>
        <v>#N/A</v>
      </c>
      <c r="Q361" s="26" t="str">
        <f t="shared" si="39"/>
        <v/>
      </c>
      <c r="R361" s="14" t="e">
        <f t="shared" ca="1" si="37"/>
        <v>#N/A</v>
      </c>
      <c r="S361" s="55" t="e">
        <f ca="1">鶏硝化モデル!K361</f>
        <v>#N/A</v>
      </c>
    </row>
    <row r="362" spans="3:23" ht="13.5">
      <c r="C362" s="2">
        <v>348</v>
      </c>
      <c r="D362" s="26" t="str">
        <f>IF(D361&gt;=鶏シート!$G$18+30,"",D361+1)</f>
        <v/>
      </c>
      <c r="E362" s="41" t="e">
        <f ca="1">鶏気温!A354</f>
        <v>#N/A</v>
      </c>
      <c r="F362" s="163" t="e">
        <f ca="1">IF(鶏シート!$G$13="独自地温",鶏気温!A354,IF(鶏シート!$G$16&gt;=D362,E362*$AD$26+$AE$26,IF(鶏気温!$A$4&lt;200,IF($D362&lt;$AF$30,E362*$AD$30+$AE$30,E362*$AD$31+$AE$31),IF($D362&lt;$AF$34,E362*$AD$34+$AE$34,E362*$AD$35+$AE$35))))</f>
        <v>#N/A</v>
      </c>
      <c r="G362" s="41"/>
      <c r="I362" s="3" t="e">
        <f t="shared" ca="1" si="35"/>
        <v>#N/A</v>
      </c>
      <c r="J362" s="3" t="e">
        <f t="shared" ca="1" si="40"/>
        <v>#N/A</v>
      </c>
      <c r="L362" s="4" t="e">
        <f t="shared" ca="1" si="36"/>
        <v>#N/A</v>
      </c>
      <c r="M362" s="3" t="e">
        <f t="shared" ca="1" si="41"/>
        <v>#N/A</v>
      </c>
      <c r="O362" s="2">
        <v>348</v>
      </c>
      <c r="P362" s="16" t="e">
        <f t="shared" ca="1" si="38"/>
        <v>#N/A</v>
      </c>
      <c r="Q362" s="26" t="str">
        <f t="shared" si="39"/>
        <v/>
      </c>
      <c r="R362" s="14" t="e">
        <f t="shared" ca="1" si="37"/>
        <v>#N/A</v>
      </c>
      <c r="S362" s="55" t="e">
        <f ca="1">鶏硝化モデル!K362</f>
        <v>#N/A</v>
      </c>
    </row>
    <row r="363" spans="3:23" ht="13.5">
      <c r="C363" s="2">
        <v>349</v>
      </c>
      <c r="D363" s="26" t="str">
        <f>IF(D362&gt;=鶏シート!$G$18+30,"",D362+1)</f>
        <v/>
      </c>
      <c r="E363" s="41" t="e">
        <f ca="1">鶏気温!A355</f>
        <v>#N/A</v>
      </c>
      <c r="F363" s="163" t="e">
        <f ca="1">IF(鶏シート!$G$13="独自地温",鶏気温!A355,IF(鶏シート!$G$16&gt;=D363,E363*$AD$26+$AE$26,IF(鶏気温!$A$4&lt;200,IF($D363&lt;$AF$30,E363*$AD$30+$AE$30,E363*$AD$31+$AE$31),IF($D363&lt;$AF$34,E363*$AD$34+$AE$34,E363*$AD$35+$AE$35))))</f>
        <v>#N/A</v>
      </c>
      <c r="G363" s="41"/>
      <c r="I363" s="3" t="e">
        <f t="shared" ca="1" si="35"/>
        <v>#N/A</v>
      </c>
      <c r="J363" s="3" t="e">
        <f t="shared" ca="1" si="40"/>
        <v>#N/A</v>
      </c>
      <c r="L363" s="4" t="e">
        <f t="shared" ca="1" si="36"/>
        <v>#N/A</v>
      </c>
      <c r="M363" s="3" t="e">
        <f t="shared" ca="1" si="41"/>
        <v>#N/A</v>
      </c>
      <c r="O363" s="2">
        <v>349</v>
      </c>
      <c r="P363" s="16" t="e">
        <f t="shared" ca="1" si="38"/>
        <v>#N/A</v>
      </c>
      <c r="Q363" s="26" t="str">
        <f t="shared" si="39"/>
        <v/>
      </c>
      <c r="R363" s="14" t="e">
        <f t="shared" ca="1" si="37"/>
        <v>#N/A</v>
      </c>
      <c r="S363" s="55" t="e">
        <f ca="1">鶏硝化モデル!K363</f>
        <v>#N/A</v>
      </c>
    </row>
    <row r="364" spans="3:23" ht="13.5">
      <c r="C364" s="2">
        <v>350</v>
      </c>
      <c r="D364" s="26" t="str">
        <f>IF(D363&gt;=鶏シート!$G$18+30,"",D363+1)</f>
        <v/>
      </c>
      <c r="E364" s="41" t="e">
        <f ca="1">鶏気温!A356</f>
        <v>#N/A</v>
      </c>
      <c r="F364" s="163" t="e">
        <f ca="1">IF(鶏シート!$G$13="独自地温",鶏気温!A356,IF(鶏シート!$G$16&gt;=D364,E364*$AD$26+$AE$26,IF(鶏気温!$A$4&lt;200,IF($D364&lt;$AF$30,E364*$AD$30+$AE$30,E364*$AD$31+$AE$31),IF($D364&lt;$AF$34,E364*$AD$34+$AE$34,E364*$AD$35+$AE$35))))</f>
        <v>#N/A</v>
      </c>
      <c r="G364" s="41"/>
      <c r="I364" s="3" t="e">
        <f t="shared" ca="1" si="35"/>
        <v>#N/A</v>
      </c>
      <c r="J364" s="3" t="e">
        <f t="shared" ca="1" si="40"/>
        <v>#N/A</v>
      </c>
      <c r="L364" s="4" t="e">
        <f t="shared" ca="1" si="36"/>
        <v>#N/A</v>
      </c>
      <c r="M364" s="3" t="e">
        <f t="shared" ca="1" si="41"/>
        <v>#N/A</v>
      </c>
      <c r="O364" s="2">
        <v>350</v>
      </c>
      <c r="P364" s="16" t="e">
        <f t="shared" ca="1" si="38"/>
        <v>#N/A</v>
      </c>
      <c r="Q364" s="26" t="str">
        <f t="shared" si="39"/>
        <v/>
      </c>
      <c r="R364" s="14" t="e">
        <f t="shared" ca="1" si="37"/>
        <v>#N/A</v>
      </c>
      <c r="S364" s="55" t="e">
        <f ca="1">鶏硝化モデル!K364</f>
        <v>#N/A</v>
      </c>
    </row>
    <row r="365" spans="3:23" ht="13.5">
      <c r="C365" s="2">
        <v>351</v>
      </c>
      <c r="D365" s="26" t="str">
        <f>IF(D364&gt;=鶏シート!$G$18+30,"",D364+1)</f>
        <v/>
      </c>
      <c r="E365" s="41" t="e">
        <f ca="1">鶏気温!A357</f>
        <v>#N/A</v>
      </c>
      <c r="F365" s="163" t="e">
        <f ca="1">IF(鶏シート!$G$13="独自地温",鶏気温!A357,IF(鶏シート!$G$16&gt;=D365,E365*$AD$26+$AE$26,IF(鶏気温!$A$4&lt;200,IF($D365&lt;$AF$30,E365*$AD$30+$AE$30,E365*$AD$31+$AE$31),IF($D365&lt;$AF$34,E365*$AD$34+$AE$34,E365*$AD$35+$AE$35))))</f>
        <v>#N/A</v>
      </c>
      <c r="G365" s="41"/>
      <c r="I365" s="3" t="e">
        <f t="shared" ca="1" si="35"/>
        <v>#N/A</v>
      </c>
      <c r="J365" s="3" t="e">
        <f t="shared" ca="1" si="40"/>
        <v>#N/A</v>
      </c>
      <c r="L365" s="4" t="e">
        <f t="shared" ca="1" si="36"/>
        <v>#N/A</v>
      </c>
      <c r="M365" s="3" t="e">
        <f t="shared" ca="1" si="41"/>
        <v>#N/A</v>
      </c>
      <c r="O365" s="2">
        <v>351</v>
      </c>
      <c r="P365" s="16" t="e">
        <f t="shared" ca="1" si="38"/>
        <v>#N/A</v>
      </c>
      <c r="Q365" s="26" t="str">
        <f t="shared" si="39"/>
        <v/>
      </c>
      <c r="R365" s="14" t="e">
        <f t="shared" ca="1" si="37"/>
        <v>#N/A</v>
      </c>
      <c r="S365" s="55" t="e">
        <f ca="1">鶏硝化モデル!K365</f>
        <v>#N/A</v>
      </c>
    </row>
    <row r="366" spans="3:23" ht="13.5">
      <c r="C366" s="2">
        <v>352</v>
      </c>
      <c r="D366" s="26" t="str">
        <f>IF(D365&gt;=鶏シート!$G$18+30,"",D365+1)</f>
        <v/>
      </c>
      <c r="E366" s="41" t="e">
        <f ca="1">鶏気温!A358</f>
        <v>#N/A</v>
      </c>
      <c r="F366" s="163" t="e">
        <f ca="1">IF(鶏シート!$G$13="独自地温",鶏気温!A358,IF(鶏シート!$G$16&gt;=D366,E366*$AD$26+$AE$26,IF(鶏気温!$A$4&lt;200,IF($D366&lt;$AF$30,E366*$AD$30+$AE$30,E366*$AD$31+$AE$31),IF($D366&lt;$AF$34,E366*$AD$34+$AE$34,E366*$AD$35+$AE$35))))</f>
        <v>#N/A</v>
      </c>
      <c r="G366" s="41"/>
      <c r="I366" s="3" t="e">
        <f t="shared" ca="1" si="35"/>
        <v>#N/A</v>
      </c>
      <c r="J366" s="3" t="e">
        <f t="shared" ca="1" si="40"/>
        <v>#N/A</v>
      </c>
      <c r="L366" s="4" t="e">
        <f t="shared" ca="1" si="36"/>
        <v>#N/A</v>
      </c>
      <c r="M366" s="3" t="e">
        <f t="shared" ca="1" si="41"/>
        <v>#N/A</v>
      </c>
      <c r="O366" s="2">
        <v>352</v>
      </c>
      <c r="P366" s="16" t="e">
        <f t="shared" ca="1" si="38"/>
        <v>#N/A</v>
      </c>
      <c r="Q366" s="26" t="str">
        <f t="shared" si="39"/>
        <v/>
      </c>
      <c r="R366" s="14" t="e">
        <f t="shared" ca="1" si="37"/>
        <v>#N/A</v>
      </c>
      <c r="S366" s="55" t="e">
        <f ca="1">鶏硝化モデル!K366</f>
        <v>#N/A</v>
      </c>
    </row>
    <row r="367" spans="3:23" ht="13.5">
      <c r="C367" s="2">
        <v>353</v>
      </c>
      <c r="D367" s="26" t="str">
        <f>IF(D366&gt;=鶏シート!$G$18+30,"",D366+1)</f>
        <v/>
      </c>
      <c r="E367" s="41" t="e">
        <f ca="1">鶏気温!A359</f>
        <v>#N/A</v>
      </c>
      <c r="F367" s="163" t="e">
        <f ca="1">IF(鶏シート!$G$13="独自地温",鶏気温!A359,IF(鶏シート!$G$16&gt;=D367,E367*$AD$26+$AE$26,IF(鶏気温!$A$4&lt;200,IF($D367&lt;$AF$30,E367*$AD$30+$AE$30,E367*$AD$31+$AE$31),IF($D367&lt;$AF$34,E367*$AD$34+$AE$34,E367*$AD$35+$AE$35))))</f>
        <v>#N/A</v>
      </c>
      <c r="G367" s="41"/>
      <c r="I367" s="3" t="e">
        <f t="shared" ca="1" si="35"/>
        <v>#N/A</v>
      </c>
      <c r="J367" s="3" t="e">
        <f t="shared" ca="1" si="40"/>
        <v>#N/A</v>
      </c>
      <c r="L367" s="4" t="e">
        <f t="shared" ca="1" si="36"/>
        <v>#N/A</v>
      </c>
      <c r="M367" s="3" t="e">
        <f t="shared" ca="1" si="41"/>
        <v>#N/A</v>
      </c>
      <c r="O367" s="2">
        <v>353</v>
      </c>
      <c r="P367" s="16" t="e">
        <f t="shared" ca="1" si="38"/>
        <v>#N/A</v>
      </c>
      <c r="Q367" s="26" t="str">
        <f t="shared" si="39"/>
        <v/>
      </c>
      <c r="R367" s="14" t="e">
        <f t="shared" ca="1" si="37"/>
        <v>#N/A</v>
      </c>
      <c r="S367" s="55" t="e">
        <f ca="1">鶏硝化モデル!K367</f>
        <v>#N/A</v>
      </c>
    </row>
    <row r="368" spans="3:23" ht="13.5">
      <c r="C368" s="2">
        <v>354</v>
      </c>
      <c r="D368" s="26" t="str">
        <f>IF(D367&gt;=鶏シート!$G$18+30,"",D367+1)</f>
        <v/>
      </c>
      <c r="E368" s="41" t="e">
        <f ca="1">鶏気温!A360</f>
        <v>#N/A</v>
      </c>
      <c r="F368" s="163" t="e">
        <f ca="1">IF(鶏シート!$G$13="独自地温",鶏気温!A360,IF(鶏シート!$G$16&gt;=D368,E368*$AD$26+$AE$26,IF(鶏気温!$A$4&lt;200,IF($D368&lt;$AF$30,E368*$AD$30+$AE$30,E368*$AD$31+$AE$31),IF($D368&lt;$AF$34,E368*$AD$34+$AE$34,E368*$AD$35+$AE$35))))</f>
        <v>#N/A</v>
      </c>
      <c r="G368" s="41"/>
      <c r="I368" s="3" t="e">
        <f t="shared" ca="1" si="35"/>
        <v>#N/A</v>
      </c>
      <c r="J368" s="3" t="e">
        <f t="shared" ca="1" si="40"/>
        <v>#N/A</v>
      </c>
      <c r="L368" s="4" t="e">
        <f t="shared" ca="1" si="36"/>
        <v>#N/A</v>
      </c>
      <c r="M368" s="3" t="e">
        <f t="shared" ca="1" si="41"/>
        <v>#N/A</v>
      </c>
      <c r="O368" s="2">
        <v>354</v>
      </c>
      <c r="P368" s="16" t="e">
        <f t="shared" ca="1" si="38"/>
        <v>#N/A</v>
      </c>
      <c r="Q368" s="26" t="str">
        <f t="shared" si="39"/>
        <v/>
      </c>
      <c r="R368" s="14" t="e">
        <f t="shared" ca="1" si="37"/>
        <v>#N/A</v>
      </c>
      <c r="S368" s="55" t="e">
        <f ca="1">鶏硝化モデル!K368</f>
        <v>#N/A</v>
      </c>
    </row>
    <row r="369" spans="3:19" ht="13.5">
      <c r="C369" s="2">
        <v>355</v>
      </c>
      <c r="D369" s="26" t="str">
        <f>IF(D368&gt;=鶏シート!$G$18+30,"",D368+1)</f>
        <v/>
      </c>
      <c r="E369" s="41" t="e">
        <f ca="1">鶏気温!A361</f>
        <v>#N/A</v>
      </c>
      <c r="F369" s="163" t="e">
        <f ca="1">IF(鶏シート!$G$13="独自地温",鶏気温!A361,IF(鶏シート!$G$16&gt;=D369,E369*$AD$26+$AE$26,IF(鶏気温!$A$4&lt;200,IF($D369&lt;$AF$30,E369*$AD$30+$AE$30,E369*$AD$31+$AE$31),IF($D369&lt;$AF$34,E369*$AD$34+$AE$34,E369*$AD$35+$AE$35))))</f>
        <v>#N/A</v>
      </c>
      <c r="G369" s="41"/>
      <c r="I369" s="3" t="e">
        <f t="shared" ca="1" si="35"/>
        <v>#N/A</v>
      </c>
      <c r="J369" s="3" t="e">
        <f t="shared" ca="1" si="40"/>
        <v>#N/A</v>
      </c>
      <c r="L369" s="4" t="e">
        <f t="shared" ca="1" si="36"/>
        <v>#N/A</v>
      </c>
      <c r="M369" s="3" t="e">
        <f t="shared" ca="1" si="41"/>
        <v>#N/A</v>
      </c>
      <c r="O369" s="2">
        <v>355</v>
      </c>
      <c r="P369" s="16" t="e">
        <f t="shared" ca="1" si="38"/>
        <v>#N/A</v>
      </c>
      <c r="Q369" s="26" t="str">
        <f t="shared" si="39"/>
        <v/>
      </c>
      <c r="R369" s="14" t="e">
        <f t="shared" ca="1" si="37"/>
        <v>#N/A</v>
      </c>
      <c r="S369" s="55" t="e">
        <f ca="1">鶏硝化モデル!K369</f>
        <v>#N/A</v>
      </c>
    </row>
    <row r="370" spans="3:19" ht="13.5">
      <c r="C370" s="2">
        <v>356</v>
      </c>
      <c r="D370" s="26" t="str">
        <f>IF(D369&gt;=鶏シート!$G$18+30,"",D369+1)</f>
        <v/>
      </c>
      <c r="E370" s="41" t="e">
        <f ca="1">鶏気温!A362</f>
        <v>#N/A</v>
      </c>
      <c r="F370" s="163" t="e">
        <f ca="1">IF(鶏シート!$G$13="独自地温",鶏気温!A362,IF(鶏シート!$G$16&gt;=D370,E370*$AD$26+$AE$26,IF(鶏気温!$A$4&lt;200,IF($D370&lt;$AF$30,E370*$AD$30+$AE$30,E370*$AD$31+$AE$31),IF($D370&lt;$AF$34,E370*$AD$34+$AE$34,E370*$AD$35+$AE$35))))</f>
        <v>#N/A</v>
      </c>
      <c r="G370" s="41"/>
      <c r="I370" s="3" t="e">
        <f t="shared" ca="1" si="35"/>
        <v>#N/A</v>
      </c>
      <c r="J370" s="3" t="e">
        <f t="shared" ca="1" si="40"/>
        <v>#N/A</v>
      </c>
      <c r="L370" s="4" t="e">
        <f t="shared" ca="1" si="36"/>
        <v>#N/A</v>
      </c>
      <c r="M370" s="3" t="e">
        <f t="shared" ca="1" si="41"/>
        <v>#N/A</v>
      </c>
      <c r="O370" s="2">
        <v>356</v>
      </c>
      <c r="P370" s="16" t="e">
        <f t="shared" ca="1" si="38"/>
        <v>#N/A</v>
      </c>
      <c r="Q370" s="26" t="str">
        <f t="shared" si="39"/>
        <v/>
      </c>
      <c r="R370" s="14" t="e">
        <f t="shared" ca="1" si="37"/>
        <v>#N/A</v>
      </c>
      <c r="S370" s="55" t="e">
        <f ca="1">鶏硝化モデル!K370</f>
        <v>#N/A</v>
      </c>
    </row>
    <row r="371" spans="3:19" ht="13.5">
      <c r="C371" s="2">
        <v>357</v>
      </c>
      <c r="D371" s="26" t="str">
        <f>IF(D370&gt;=鶏シート!$G$18+30,"",D370+1)</f>
        <v/>
      </c>
      <c r="E371" s="41" t="e">
        <f ca="1">鶏気温!A363</f>
        <v>#N/A</v>
      </c>
      <c r="F371" s="163" t="e">
        <f ca="1">IF(鶏シート!$G$13="独自地温",鶏気温!A363,IF(鶏シート!$G$16&gt;=D371,E371*$AD$26+$AE$26,IF(鶏気温!$A$4&lt;200,IF($D371&lt;$AF$30,E371*$AD$30+$AE$30,E371*$AD$31+$AE$31),IF($D371&lt;$AF$34,E371*$AD$34+$AE$34,E371*$AD$35+$AE$35))))</f>
        <v>#N/A</v>
      </c>
      <c r="G371" s="41"/>
      <c r="I371" s="3" t="e">
        <f t="shared" ca="1" si="35"/>
        <v>#N/A</v>
      </c>
      <c r="J371" s="3" t="e">
        <f t="shared" ca="1" si="40"/>
        <v>#N/A</v>
      </c>
      <c r="L371" s="4" t="e">
        <f t="shared" ca="1" si="36"/>
        <v>#N/A</v>
      </c>
      <c r="M371" s="3" t="e">
        <f t="shared" ca="1" si="41"/>
        <v>#N/A</v>
      </c>
      <c r="O371" s="2">
        <v>357</v>
      </c>
      <c r="P371" s="16" t="e">
        <f t="shared" ca="1" si="38"/>
        <v>#N/A</v>
      </c>
      <c r="Q371" s="26" t="str">
        <f t="shared" si="39"/>
        <v/>
      </c>
      <c r="R371" s="14" t="e">
        <f t="shared" ca="1" si="37"/>
        <v>#N/A</v>
      </c>
      <c r="S371" s="55" t="e">
        <f ca="1">鶏硝化モデル!K371</f>
        <v>#N/A</v>
      </c>
    </row>
    <row r="372" spans="3:19" ht="13.5">
      <c r="C372" s="2">
        <v>358</v>
      </c>
      <c r="D372" s="26" t="str">
        <f>IF(D371&gt;=鶏シート!$G$18+30,"",D371+1)</f>
        <v/>
      </c>
      <c r="E372" s="41" t="e">
        <f ca="1">鶏気温!A364</f>
        <v>#N/A</v>
      </c>
      <c r="F372" s="163" t="e">
        <f ca="1">IF(鶏シート!$G$13="独自地温",鶏気温!A364,IF(鶏シート!$G$16&gt;=D372,E372*$AD$26+$AE$26,IF(鶏気温!$A$4&lt;200,IF($D372&lt;$AF$30,E372*$AD$30+$AE$30,E372*$AD$31+$AE$31),IF($D372&lt;$AF$34,E372*$AD$34+$AE$34,E372*$AD$35+$AE$35))))</f>
        <v>#N/A</v>
      </c>
      <c r="G372" s="41"/>
      <c r="I372" s="3" t="e">
        <f t="shared" ca="1" si="35"/>
        <v>#N/A</v>
      </c>
      <c r="J372" s="3" t="e">
        <f t="shared" ca="1" si="40"/>
        <v>#N/A</v>
      </c>
      <c r="L372" s="4" t="e">
        <f t="shared" ca="1" si="36"/>
        <v>#N/A</v>
      </c>
      <c r="M372" s="3" t="e">
        <f t="shared" ca="1" si="41"/>
        <v>#N/A</v>
      </c>
      <c r="O372" s="2">
        <v>358</v>
      </c>
      <c r="P372" s="16" t="e">
        <f t="shared" ca="1" si="38"/>
        <v>#N/A</v>
      </c>
      <c r="Q372" s="26" t="str">
        <f t="shared" si="39"/>
        <v/>
      </c>
      <c r="R372" s="14" t="e">
        <f t="shared" ca="1" si="37"/>
        <v>#N/A</v>
      </c>
      <c r="S372" s="55" t="e">
        <f ca="1">鶏硝化モデル!K372</f>
        <v>#N/A</v>
      </c>
    </row>
    <row r="373" spans="3:19" ht="13.5">
      <c r="C373" s="2">
        <v>359</v>
      </c>
      <c r="D373" s="26" t="str">
        <f>IF(D372&gt;=鶏シート!$G$18+30,"",D372+1)</f>
        <v/>
      </c>
      <c r="E373" s="41" t="e">
        <f ca="1">鶏気温!A365</f>
        <v>#N/A</v>
      </c>
      <c r="F373" s="163" t="e">
        <f ca="1">IF(鶏シート!$G$13="独自地温",鶏気温!A365,IF(鶏シート!$G$16&gt;=D373,E373*$AD$26+$AE$26,IF(鶏気温!$A$4&lt;200,IF($D373&lt;$AF$30,E373*$AD$30+$AE$30,E373*$AD$31+$AE$31),IF($D373&lt;$AF$34,E373*$AD$34+$AE$34,E373*$AD$35+$AE$35))))</f>
        <v>#N/A</v>
      </c>
      <c r="G373" s="41"/>
      <c r="I373" s="3" t="e">
        <f t="shared" ca="1" si="35"/>
        <v>#N/A</v>
      </c>
      <c r="J373" s="3" t="e">
        <f t="shared" ca="1" si="40"/>
        <v>#N/A</v>
      </c>
      <c r="L373" s="4" t="e">
        <f t="shared" ca="1" si="36"/>
        <v>#N/A</v>
      </c>
      <c r="M373" s="3" t="e">
        <f t="shared" ca="1" si="41"/>
        <v>#N/A</v>
      </c>
      <c r="O373" s="2">
        <v>359</v>
      </c>
      <c r="P373" s="16" t="e">
        <f t="shared" ca="1" si="38"/>
        <v>#N/A</v>
      </c>
      <c r="Q373" s="26" t="str">
        <f t="shared" si="39"/>
        <v/>
      </c>
      <c r="R373" s="14" t="e">
        <f t="shared" ca="1" si="37"/>
        <v>#N/A</v>
      </c>
      <c r="S373" s="55" t="e">
        <f ca="1">鶏硝化モデル!K373</f>
        <v>#N/A</v>
      </c>
    </row>
    <row r="374" spans="3:19" ht="13.5">
      <c r="C374" s="2">
        <v>360</v>
      </c>
      <c r="D374" s="26" t="str">
        <f>IF(D373&gt;=鶏シート!$G$18+30,"",D373+1)</f>
        <v/>
      </c>
      <c r="E374" s="41" t="e">
        <f ca="1">鶏気温!A366</f>
        <v>#N/A</v>
      </c>
      <c r="F374" s="163" t="e">
        <f ca="1">IF(鶏シート!$G$13="独自地温",鶏気温!A366,IF(鶏シート!$G$16&gt;=D374,E374*$AD$26+$AE$26,IF(鶏気温!$A$4&lt;200,IF($D374&lt;$AF$30,E374*$AD$30+$AE$30,E374*$AD$31+$AE$31),IF($D374&lt;$AF$34,E374*$AD$34+$AE$34,E374*$AD$35+$AE$35))))</f>
        <v>#N/A</v>
      </c>
      <c r="G374" s="41"/>
      <c r="I374" s="3" t="e">
        <f t="shared" ca="1" si="35"/>
        <v>#N/A</v>
      </c>
      <c r="J374" s="3" t="e">
        <f t="shared" ca="1" si="40"/>
        <v>#N/A</v>
      </c>
      <c r="L374" s="4" t="e">
        <f t="shared" ca="1" si="36"/>
        <v>#N/A</v>
      </c>
      <c r="M374" s="3" t="e">
        <f t="shared" ca="1" si="41"/>
        <v>#N/A</v>
      </c>
      <c r="O374" s="2">
        <v>360</v>
      </c>
      <c r="P374" s="16" t="e">
        <f t="shared" ca="1" si="38"/>
        <v>#N/A</v>
      </c>
      <c r="Q374" s="26" t="str">
        <f t="shared" si="39"/>
        <v/>
      </c>
      <c r="R374" s="14" t="e">
        <f t="shared" ca="1" si="37"/>
        <v>#N/A</v>
      </c>
      <c r="S374" s="55" t="e">
        <f ca="1">鶏硝化モデル!K374</f>
        <v>#N/A</v>
      </c>
    </row>
    <row r="375" spans="3:19" ht="13.5">
      <c r="C375" s="2">
        <v>361</v>
      </c>
      <c r="D375" s="26" t="str">
        <f>IF(D374&gt;=鶏シート!$G$18+30,"",D374+1)</f>
        <v/>
      </c>
      <c r="E375" s="41" t="e">
        <f ca="1">鶏気温!A367</f>
        <v>#N/A</v>
      </c>
      <c r="F375" s="163" t="e">
        <f ca="1">IF(鶏シート!$G$13="独自地温",鶏気温!A367,IF(鶏シート!$G$16&gt;=D375,E375*$AD$26+$AE$26,IF(鶏気温!$A$4&lt;200,IF($D375&lt;$AF$30,E375*$AD$30+$AE$30,E375*$AD$31+$AE$31),IF($D375&lt;$AF$34,E375*$AD$34+$AE$34,E375*$AD$35+$AE$35))))</f>
        <v>#N/A</v>
      </c>
      <c r="G375" s="41"/>
      <c r="I375" s="3" t="e">
        <f t="shared" ca="1" si="35"/>
        <v>#N/A</v>
      </c>
      <c r="J375" s="3" t="e">
        <f t="shared" ca="1" si="40"/>
        <v>#N/A</v>
      </c>
      <c r="L375" s="4" t="e">
        <f t="shared" ca="1" si="36"/>
        <v>#N/A</v>
      </c>
      <c r="M375" s="3" t="e">
        <f t="shared" ca="1" si="41"/>
        <v>#N/A</v>
      </c>
      <c r="O375" s="2">
        <v>361</v>
      </c>
      <c r="P375" s="16" t="e">
        <f t="shared" ca="1" si="38"/>
        <v>#N/A</v>
      </c>
      <c r="Q375" s="26" t="str">
        <f t="shared" si="39"/>
        <v/>
      </c>
      <c r="R375" s="14" t="e">
        <f t="shared" ca="1" si="37"/>
        <v>#N/A</v>
      </c>
      <c r="S375" s="55" t="e">
        <f ca="1">鶏硝化モデル!K375</f>
        <v>#N/A</v>
      </c>
    </row>
    <row r="376" spans="3:19" ht="13.5">
      <c r="C376" s="2">
        <v>362</v>
      </c>
      <c r="D376" s="26" t="str">
        <f>IF(D375&gt;=鶏シート!$G$18+30,"",D375+1)</f>
        <v/>
      </c>
      <c r="E376" s="41" t="e">
        <f ca="1">鶏気温!A368</f>
        <v>#N/A</v>
      </c>
      <c r="F376" s="163" t="e">
        <f ca="1">IF(鶏シート!$G$13="独自地温",鶏気温!A368,IF(鶏シート!$G$16&gt;=D376,E376*$AD$26+$AE$26,IF(鶏気温!$A$4&lt;200,IF($D376&lt;$AF$30,E376*$AD$30+$AE$30,E376*$AD$31+$AE$31),IF($D376&lt;$AF$34,E376*$AD$34+$AE$34,E376*$AD$35+$AE$35))))</f>
        <v>#N/A</v>
      </c>
      <c r="G376" s="41"/>
      <c r="I376" s="3" t="e">
        <f t="shared" ca="1" si="35"/>
        <v>#N/A</v>
      </c>
      <c r="J376" s="3" t="e">
        <f t="shared" ca="1" si="40"/>
        <v>#N/A</v>
      </c>
      <c r="L376" s="4" t="e">
        <f t="shared" ca="1" si="36"/>
        <v>#N/A</v>
      </c>
      <c r="M376" s="3" t="e">
        <f t="shared" ca="1" si="41"/>
        <v>#N/A</v>
      </c>
      <c r="O376" s="2">
        <v>362</v>
      </c>
      <c r="P376" s="16" t="e">
        <f t="shared" ca="1" si="38"/>
        <v>#N/A</v>
      </c>
      <c r="Q376" s="26" t="str">
        <f t="shared" si="39"/>
        <v/>
      </c>
      <c r="R376" s="14" t="e">
        <f t="shared" ca="1" si="37"/>
        <v>#N/A</v>
      </c>
      <c r="S376" s="55" t="e">
        <f ca="1">鶏硝化モデル!K376</f>
        <v>#N/A</v>
      </c>
    </row>
    <row r="377" spans="3:19" ht="13.5">
      <c r="C377" s="2">
        <v>363</v>
      </c>
      <c r="D377" s="26" t="str">
        <f>IF(D376&gt;=鶏シート!$G$18+30,"",D376+1)</f>
        <v/>
      </c>
      <c r="E377" s="41" t="e">
        <f ca="1">鶏気温!A369</f>
        <v>#N/A</v>
      </c>
      <c r="F377" s="163" t="e">
        <f ca="1">IF(鶏シート!$G$13="独自地温",鶏気温!A369,IF(鶏シート!$G$16&gt;=D377,E377*$AD$26+$AE$26,IF(鶏気温!$A$4&lt;200,IF($D377&lt;$AF$30,E377*$AD$30+$AE$30,E377*$AD$31+$AE$31),IF($D377&lt;$AF$34,E377*$AD$34+$AE$34,E377*$AD$35+$AE$35))))</f>
        <v>#N/A</v>
      </c>
      <c r="G377" s="41"/>
      <c r="I377" s="3" t="e">
        <f t="shared" ca="1" si="35"/>
        <v>#N/A</v>
      </c>
      <c r="J377" s="3" t="e">
        <f t="shared" ca="1" si="40"/>
        <v>#N/A</v>
      </c>
      <c r="L377" s="4" t="e">
        <f t="shared" ca="1" si="36"/>
        <v>#N/A</v>
      </c>
      <c r="M377" s="3" t="e">
        <f t="shared" ca="1" si="41"/>
        <v>#N/A</v>
      </c>
      <c r="O377" s="2">
        <v>363</v>
      </c>
      <c r="P377" s="16" t="e">
        <f t="shared" ca="1" si="38"/>
        <v>#N/A</v>
      </c>
      <c r="Q377" s="26" t="str">
        <f t="shared" si="39"/>
        <v/>
      </c>
      <c r="R377" s="14" t="e">
        <f t="shared" ca="1" si="37"/>
        <v>#N/A</v>
      </c>
      <c r="S377" s="55" t="e">
        <f ca="1">鶏硝化モデル!K377</f>
        <v>#N/A</v>
      </c>
    </row>
    <row r="378" spans="3:19" ht="13.5">
      <c r="C378" s="2">
        <v>364</v>
      </c>
      <c r="D378" s="26" t="str">
        <f>IF(D377&gt;=鶏シート!$G$18+30,"",D377+1)</f>
        <v/>
      </c>
      <c r="E378" s="41" t="e">
        <f ca="1">鶏気温!A370</f>
        <v>#N/A</v>
      </c>
      <c r="F378" s="163" t="e">
        <f ca="1">IF(鶏シート!$G$13="独自地温",鶏気温!A370,IF(鶏シート!$G$16&gt;=D378,E378*$AD$26+$AE$26,IF(鶏気温!$A$4&lt;200,IF($D378&lt;$AF$30,E378*$AD$30+$AE$30,E378*$AD$31+$AE$31),IF($D378&lt;$AF$34,E378*$AD$34+$AE$34,E378*$AD$35+$AE$35))))</f>
        <v>#N/A</v>
      </c>
      <c r="G378" s="41"/>
      <c r="I378" s="3" t="e">
        <f t="shared" ca="1" si="35"/>
        <v>#N/A</v>
      </c>
      <c r="J378" s="3" t="e">
        <f t="shared" ca="1" si="40"/>
        <v>#N/A</v>
      </c>
      <c r="L378" s="4" t="e">
        <f t="shared" ca="1" si="36"/>
        <v>#N/A</v>
      </c>
      <c r="M378" s="3" t="e">
        <f t="shared" ca="1" si="41"/>
        <v>#N/A</v>
      </c>
      <c r="O378" s="2">
        <v>364</v>
      </c>
      <c r="P378" s="16" t="e">
        <f t="shared" ca="1" si="38"/>
        <v>#N/A</v>
      </c>
      <c r="Q378" s="26" t="str">
        <f t="shared" si="39"/>
        <v/>
      </c>
      <c r="R378" s="14" t="e">
        <f t="shared" ca="1" si="37"/>
        <v>#N/A</v>
      </c>
      <c r="S378" s="55" t="e">
        <f ca="1">鶏硝化モデル!K378</f>
        <v>#N/A</v>
      </c>
    </row>
    <row r="379" spans="3:19" ht="13.5">
      <c r="C379" s="2">
        <v>365</v>
      </c>
      <c r="D379" s="26" t="str">
        <f>IF(D378&gt;=鶏シート!$G$18+30,"",D378+1)</f>
        <v/>
      </c>
      <c r="E379" s="41" t="e">
        <f ca="1">鶏気温!A371</f>
        <v>#N/A</v>
      </c>
      <c r="F379" s="163" t="e">
        <f ca="1">IF(鶏シート!$G$13="独自地温",鶏気温!A371,IF(鶏シート!$G$16&gt;=D379,E379*$AD$26+$AE$26,IF(鶏気温!$A$4&lt;200,IF($D379&lt;$AF$30,E379*$AD$30+$AE$30,E379*$AD$31+$AE$31),IF($D379&lt;$AF$34,E379*$AD$34+$AE$34,E379*$AD$35+$AE$35))))</f>
        <v>#N/A</v>
      </c>
      <c r="G379" s="41"/>
      <c r="I379" s="3" t="e">
        <f t="shared" ca="1" si="35"/>
        <v>#N/A</v>
      </c>
      <c r="J379" s="3" t="e">
        <f t="shared" ca="1" si="40"/>
        <v>#N/A</v>
      </c>
      <c r="L379" s="4" t="e">
        <f t="shared" ca="1" si="36"/>
        <v>#N/A</v>
      </c>
      <c r="M379" s="3" t="e">
        <f t="shared" ca="1" si="41"/>
        <v>#N/A</v>
      </c>
      <c r="O379" s="2">
        <v>365</v>
      </c>
      <c r="P379" s="16" t="e">
        <f t="shared" ca="1" si="38"/>
        <v>#N/A</v>
      </c>
      <c r="Q379" s="26" t="str">
        <f t="shared" si="39"/>
        <v/>
      </c>
      <c r="R379" s="14" t="e">
        <f t="shared" ca="1" si="37"/>
        <v>#N/A</v>
      </c>
      <c r="S379" s="55" t="e">
        <f ca="1">鶏硝化モデル!K379</f>
        <v>#N/A</v>
      </c>
    </row>
    <row r="380" spans="3:19" ht="13.5">
      <c r="C380" s="2">
        <v>366</v>
      </c>
      <c r="D380" s="26" t="str">
        <f>IF(D379&gt;=鶏シート!$G$18+30,"",D379+1)</f>
        <v/>
      </c>
      <c r="E380" s="41" t="e">
        <f ca="1">鶏気温!A372</f>
        <v>#N/A</v>
      </c>
      <c r="F380" s="163" t="e">
        <f ca="1">IF(鶏シート!$G$13="独自地温",鶏気温!A372,IF(鶏シート!$G$16&gt;=D380,E380*$AD$26+$AE$26,IF(鶏気温!$A$4&lt;200,IF($D380&lt;$AF$30,E380*$AD$30+$AE$30,E380*$AD$31+$AE$31),IF($D380&lt;$AF$34,E380*$AD$34+$AE$34,E380*$AD$35+$AE$35))))</f>
        <v>#N/A</v>
      </c>
      <c r="G380" s="41"/>
      <c r="I380" s="3" t="e">
        <f t="shared" ca="1" si="35"/>
        <v>#N/A</v>
      </c>
      <c r="J380" s="3" t="e">
        <f t="shared" ca="1" si="40"/>
        <v>#N/A</v>
      </c>
      <c r="L380" s="4" t="e">
        <f t="shared" ca="1" si="36"/>
        <v>#N/A</v>
      </c>
      <c r="M380" s="3" t="e">
        <f t="shared" ca="1" si="41"/>
        <v>#N/A</v>
      </c>
      <c r="O380" s="2">
        <v>366</v>
      </c>
      <c r="P380" s="16" t="e">
        <f t="shared" ca="1" si="38"/>
        <v>#N/A</v>
      </c>
      <c r="Q380" s="26" t="str">
        <f t="shared" si="39"/>
        <v/>
      </c>
      <c r="R380" s="14" t="e">
        <f t="shared" ca="1" si="37"/>
        <v>#N/A</v>
      </c>
      <c r="S380" s="55" t="e">
        <f ca="1">鶏硝化モデル!K380</f>
        <v>#N/A</v>
      </c>
    </row>
    <row r="381" spans="3:19" ht="13.5">
      <c r="C381" s="2">
        <v>367</v>
      </c>
      <c r="D381" s="26" t="str">
        <f>IF(D380&gt;=鶏シート!$G$18+30,"",D380+1)</f>
        <v/>
      </c>
      <c r="E381" s="41" t="e">
        <f ca="1">鶏気温!A373</f>
        <v>#N/A</v>
      </c>
      <c r="F381" s="163" t="e">
        <f ca="1">IF(鶏シート!$G$13="独自地温",鶏気温!A373,IF(鶏シート!$G$16&gt;=D381,E381*$AD$26+$AE$26,IF(鶏気温!$A$4&lt;200,IF($D381&lt;$AF$30,E381*$AD$30+$AE$30,E381*$AD$31+$AE$31),IF($D381&lt;$AF$34,E381*$AD$34+$AE$34,E381*$AD$35+$AE$35))))</f>
        <v>#N/A</v>
      </c>
      <c r="G381" s="41"/>
      <c r="I381" s="3" t="e">
        <f t="shared" ca="1" si="35"/>
        <v>#N/A</v>
      </c>
      <c r="J381" s="3" t="e">
        <f t="shared" ca="1" si="40"/>
        <v>#N/A</v>
      </c>
      <c r="L381" s="4" t="e">
        <f t="shared" ca="1" si="36"/>
        <v>#N/A</v>
      </c>
      <c r="M381" s="3" t="e">
        <f t="shared" ca="1" si="41"/>
        <v>#N/A</v>
      </c>
      <c r="O381" s="2">
        <v>367</v>
      </c>
      <c r="P381" s="16" t="e">
        <f t="shared" ca="1" si="38"/>
        <v>#N/A</v>
      </c>
      <c r="Q381" s="26" t="str">
        <f t="shared" si="39"/>
        <v/>
      </c>
      <c r="R381" s="14" t="e">
        <f t="shared" ca="1" si="37"/>
        <v>#N/A</v>
      </c>
      <c r="S381" s="55" t="e">
        <f ca="1">鶏硝化モデル!K381</f>
        <v>#N/A</v>
      </c>
    </row>
    <row r="382" spans="3:19" ht="13.5">
      <c r="C382" s="2">
        <v>368</v>
      </c>
      <c r="D382" s="26" t="str">
        <f>IF(D381&gt;=鶏シート!$G$18+30,"",D381+1)</f>
        <v/>
      </c>
      <c r="E382" s="41" t="e">
        <f ca="1">鶏気温!A374</f>
        <v>#N/A</v>
      </c>
      <c r="F382" s="163" t="e">
        <f ca="1">IF(鶏シート!$G$13="独自地温",鶏気温!A374,IF(鶏シート!$G$16&gt;=D382,E382*$AD$26+$AE$26,IF(鶏気温!$A$4&lt;200,IF($D382&lt;$AF$30,E382*$AD$30+$AE$30,E382*$AD$31+$AE$31),IF($D382&lt;$AF$34,E382*$AD$34+$AE$34,E382*$AD$35+$AE$35))))</f>
        <v>#N/A</v>
      </c>
      <c r="G382" s="41"/>
      <c r="I382" s="3" t="e">
        <f t="shared" ca="1" si="35"/>
        <v>#N/A</v>
      </c>
      <c r="J382" s="3" t="e">
        <f t="shared" ca="1" si="40"/>
        <v>#N/A</v>
      </c>
      <c r="L382" s="4" t="e">
        <f t="shared" ca="1" si="36"/>
        <v>#N/A</v>
      </c>
      <c r="M382" s="3" t="e">
        <f t="shared" ca="1" si="41"/>
        <v>#N/A</v>
      </c>
      <c r="O382" s="2">
        <v>368</v>
      </c>
      <c r="P382" s="16" t="e">
        <f t="shared" ca="1" si="38"/>
        <v>#N/A</v>
      </c>
      <c r="Q382" s="26" t="str">
        <f t="shared" si="39"/>
        <v/>
      </c>
      <c r="R382" s="14" t="e">
        <f t="shared" ca="1" si="37"/>
        <v>#N/A</v>
      </c>
      <c r="S382" s="55" t="e">
        <f ca="1">鶏硝化モデル!K382</f>
        <v>#N/A</v>
      </c>
    </row>
    <row r="383" spans="3:19" ht="13.5">
      <c r="C383" s="2">
        <v>369</v>
      </c>
      <c r="D383" s="26" t="str">
        <f>IF(D382&gt;=鶏シート!$G$18+30,"",D382+1)</f>
        <v/>
      </c>
      <c r="E383" s="41" t="e">
        <f ca="1">鶏気温!A375</f>
        <v>#N/A</v>
      </c>
      <c r="F383" s="163" t="e">
        <f ca="1">IF(鶏シート!$G$13="独自地温",鶏気温!A375,IF(鶏シート!$G$16&gt;=D383,E383*$AD$26+$AE$26,IF(鶏気温!$A$4&lt;200,IF($D383&lt;$AF$30,E383*$AD$30+$AE$30,E383*$AD$31+$AE$31),IF($D383&lt;$AF$34,E383*$AD$34+$AE$34,E383*$AD$35+$AE$35))))</f>
        <v>#N/A</v>
      </c>
      <c r="G383" s="41"/>
      <c r="I383" s="3" t="e">
        <f t="shared" ca="1" si="35"/>
        <v>#N/A</v>
      </c>
      <c r="J383" s="3" t="e">
        <f t="shared" ca="1" si="40"/>
        <v>#N/A</v>
      </c>
      <c r="L383" s="4" t="e">
        <f t="shared" ca="1" si="36"/>
        <v>#N/A</v>
      </c>
      <c r="M383" s="3" t="e">
        <f t="shared" ca="1" si="41"/>
        <v>#N/A</v>
      </c>
      <c r="O383" s="2">
        <v>369</v>
      </c>
      <c r="P383" s="16" t="e">
        <f t="shared" ca="1" si="38"/>
        <v>#N/A</v>
      </c>
      <c r="Q383" s="26" t="str">
        <f t="shared" si="39"/>
        <v/>
      </c>
      <c r="R383" s="14" t="e">
        <f t="shared" ca="1" si="37"/>
        <v>#N/A</v>
      </c>
      <c r="S383" s="55" t="e">
        <f ca="1">鶏硝化モデル!K383</f>
        <v>#N/A</v>
      </c>
    </row>
    <row r="384" spans="3:19" ht="13.5">
      <c r="C384" s="2">
        <v>370</v>
      </c>
      <c r="D384" s="26" t="str">
        <f>IF(D383&gt;=鶏シート!$G$18+30,"",D383+1)</f>
        <v/>
      </c>
      <c r="E384" s="41" t="e">
        <f ca="1">鶏気温!A376</f>
        <v>#N/A</v>
      </c>
      <c r="F384" s="163" t="e">
        <f ca="1">IF(鶏シート!$G$13="独自地温",鶏気温!A376,IF(鶏シート!$G$16&gt;=D384,E384*$AD$26+$AE$26,IF(鶏気温!$A$4&lt;200,IF($D384&lt;$AF$30,E384*$AD$30+$AE$30,E384*$AD$31+$AE$31),IF($D384&lt;$AF$34,E384*$AD$34+$AE$34,E384*$AD$35+$AE$35))))</f>
        <v>#N/A</v>
      </c>
      <c r="G384" s="41"/>
      <c r="I384" s="3" t="e">
        <f t="shared" ca="1" si="35"/>
        <v>#N/A</v>
      </c>
      <c r="J384" s="3" t="e">
        <f t="shared" ca="1" si="40"/>
        <v>#N/A</v>
      </c>
      <c r="L384" s="4" t="e">
        <f t="shared" ca="1" si="36"/>
        <v>#N/A</v>
      </c>
      <c r="M384" s="3" t="e">
        <f t="shared" ca="1" si="41"/>
        <v>#N/A</v>
      </c>
      <c r="O384" s="2">
        <v>370</v>
      </c>
      <c r="P384" s="16" t="e">
        <f t="shared" ca="1" si="38"/>
        <v>#N/A</v>
      </c>
      <c r="Q384" s="26" t="str">
        <f t="shared" si="39"/>
        <v/>
      </c>
      <c r="R384" s="14" t="e">
        <f t="shared" ca="1" si="37"/>
        <v>#N/A</v>
      </c>
      <c r="S384" s="55" t="e">
        <f ca="1">鶏硝化モデル!K384</f>
        <v>#N/A</v>
      </c>
    </row>
    <row r="385" spans="3:19" ht="13.5">
      <c r="C385" s="2">
        <v>371</v>
      </c>
      <c r="D385" s="26" t="str">
        <f>IF(D384&gt;=鶏シート!$G$18+30,"",D384+1)</f>
        <v/>
      </c>
      <c r="E385" s="41" t="e">
        <f ca="1">鶏気温!A377</f>
        <v>#N/A</v>
      </c>
      <c r="F385" s="163" t="e">
        <f ca="1">IF(鶏シート!$G$13="独自地温",鶏気温!A377,IF(鶏シート!$G$16&gt;=D385,E385*$AD$26+$AE$26,IF(鶏気温!$A$4&lt;200,IF($D385&lt;$AF$30,E385*$AD$30+$AE$30,E385*$AD$31+$AE$31),IF($D385&lt;$AF$34,E385*$AD$34+$AE$34,E385*$AD$35+$AE$35))))</f>
        <v>#N/A</v>
      </c>
      <c r="G385" s="41"/>
      <c r="I385" s="3" t="e">
        <f t="shared" ca="1" si="35"/>
        <v>#N/A</v>
      </c>
      <c r="J385" s="3" t="e">
        <f t="shared" ca="1" si="40"/>
        <v>#N/A</v>
      </c>
      <c r="L385" s="4" t="e">
        <f t="shared" ca="1" si="36"/>
        <v>#N/A</v>
      </c>
      <c r="M385" s="3" t="e">
        <f t="shared" ca="1" si="41"/>
        <v>#N/A</v>
      </c>
      <c r="O385" s="2">
        <v>371</v>
      </c>
      <c r="P385" s="16" t="e">
        <f t="shared" ca="1" si="38"/>
        <v>#N/A</v>
      </c>
      <c r="Q385" s="26" t="str">
        <f t="shared" si="39"/>
        <v/>
      </c>
      <c r="R385" s="14" t="e">
        <f t="shared" ca="1" si="37"/>
        <v>#N/A</v>
      </c>
      <c r="S385" s="55" t="e">
        <f ca="1">鶏硝化モデル!K385</f>
        <v>#N/A</v>
      </c>
    </row>
    <row r="386" spans="3:19" ht="13.5">
      <c r="C386" s="2">
        <v>372</v>
      </c>
      <c r="D386" s="26" t="str">
        <f>IF(D385&gt;=鶏シート!$G$18+30,"",D385+1)</f>
        <v/>
      </c>
      <c r="E386" s="41" t="e">
        <f ca="1">鶏気温!A378</f>
        <v>#N/A</v>
      </c>
      <c r="F386" s="163" t="e">
        <f ca="1">IF(鶏シート!$G$13="独自地温",鶏気温!A378,IF(鶏シート!$G$16&gt;=D386,E386*$AD$26+$AE$26,IF(鶏気温!$A$4&lt;200,IF($D386&lt;$AF$30,E386*$AD$30+$AE$30,E386*$AD$31+$AE$31),IF($D386&lt;$AF$34,E386*$AD$34+$AE$34,E386*$AD$35+$AE$35))))</f>
        <v>#N/A</v>
      </c>
      <c r="G386" s="41"/>
      <c r="I386" s="3" t="e">
        <f t="shared" ca="1" si="35"/>
        <v>#N/A</v>
      </c>
      <c r="J386" s="3" t="e">
        <f t="shared" ca="1" si="40"/>
        <v>#N/A</v>
      </c>
      <c r="L386" s="4" t="e">
        <f t="shared" ca="1" si="36"/>
        <v>#N/A</v>
      </c>
      <c r="M386" s="3" t="e">
        <f t="shared" ca="1" si="41"/>
        <v>#N/A</v>
      </c>
      <c r="O386" s="2">
        <v>372</v>
      </c>
      <c r="P386" s="16" t="e">
        <f t="shared" ca="1" si="38"/>
        <v>#N/A</v>
      </c>
      <c r="Q386" s="26" t="str">
        <f t="shared" si="39"/>
        <v/>
      </c>
      <c r="R386" s="14" t="e">
        <f t="shared" ca="1" si="37"/>
        <v>#N/A</v>
      </c>
      <c r="S386" s="55" t="e">
        <f ca="1">鶏硝化モデル!K386</f>
        <v>#N/A</v>
      </c>
    </row>
    <row r="387" spans="3:19" ht="13.5">
      <c r="C387" s="2">
        <v>373</v>
      </c>
      <c r="D387" s="26" t="str">
        <f>IF(D386&gt;=鶏シート!$G$18+30,"",D386+1)</f>
        <v/>
      </c>
      <c r="E387" s="41" t="e">
        <f ca="1">鶏気温!A379</f>
        <v>#N/A</v>
      </c>
      <c r="F387" s="163" t="e">
        <f ca="1">IF(鶏シート!$G$13="独自地温",鶏気温!A379,IF(鶏シート!$G$16&gt;=D387,E387*$AD$26+$AE$26,IF(鶏気温!$A$4&lt;200,IF($D387&lt;$AF$30,E387*$AD$30+$AE$30,E387*$AD$31+$AE$31),IF($D387&lt;$AF$34,E387*$AD$34+$AE$34,E387*$AD$35+$AE$35))))</f>
        <v>#N/A</v>
      </c>
      <c r="G387" s="41"/>
      <c r="I387" s="3" t="e">
        <f t="shared" ca="1" si="35"/>
        <v>#N/A</v>
      </c>
      <c r="J387" s="3" t="e">
        <f t="shared" ca="1" si="40"/>
        <v>#N/A</v>
      </c>
      <c r="L387" s="4" t="e">
        <f t="shared" ca="1" si="36"/>
        <v>#N/A</v>
      </c>
      <c r="M387" s="3" t="e">
        <f t="shared" ca="1" si="41"/>
        <v>#N/A</v>
      </c>
      <c r="O387" s="2">
        <v>373</v>
      </c>
      <c r="P387" s="16" t="e">
        <f t="shared" ca="1" si="38"/>
        <v>#N/A</v>
      </c>
      <c r="Q387" s="26" t="str">
        <f t="shared" si="39"/>
        <v/>
      </c>
      <c r="R387" s="14" t="e">
        <f t="shared" ca="1" si="37"/>
        <v>#N/A</v>
      </c>
      <c r="S387" s="55" t="e">
        <f ca="1">鶏硝化モデル!K387</f>
        <v>#N/A</v>
      </c>
    </row>
    <row r="388" spans="3:19" ht="13.5">
      <c r="C388" s="2">
        <v>374</v>
      </c>
      <c r="D388" s="26" t="str">
        <f>IF(D387&gt;=鶏シート!$G$18+30,"",D387+1)</f>
        <v/>
      </c>
      <c r="E388" s="41" t="e">
        <f ca="1">鶏気温!A380</f>
        <v>#N/A</v>
      </c>
      <c r="F388" s="163" t="e">
        <f ca="1">IF(鶏シート!$G$13="独自地温",鶏気温!A380,IF(鶏シート!$G$16&gt;=D388,E388*$AD$26+$AE$26,IF(鶏気温!$A$4&lt;200,IF($D388&lt;$AF$30,E388*$AD$30+$AE$30,E388*$AD$31+$AE$31),IF($D388&lt;$AF$34,E388*$AD$34+$AE$34,E388*$AD$35+$AE$35))))</f>
        <v>#N/A</v>
      </c>
      <c r="G388" s="41"/>
      <c r="I388" s="3" t="e">
        <f t="shared" ca="1" si="35"/>
        <v>#N/A</v>
      </c>
      <c r="J388" s="3" t="e">
        <f t="shared" ca="1" si="40"/>
        <v>#N/A</v>
      </c>
      <c r="L388" s="4" t="e">
        <f t="shared" ca="1" si="36"/>
        <v>#N/A</v>
      </c>
      <c r="M388" s="3" t="e">
        <f t="shared" ca="1" si="41"/>
        <v>#N/A</v>
      </c>
      <c r="O388" s="2">
        <v>374</v>
      </c>
      <c r="P388" s="16" t="e">
        <f t="shared" ca="1" si="38"/>
        <v>#N/A</v>
      </c>
      <c r="Q388" s="26" t="str">
        <f t="shared" si="39"/>
        <v/>
      </c>
      <c r="R388" s="14" t="e">
        <f t="shared" ca="1" si="37"/>
        <v>#N/A</v>
      </c>
      <c r="S388" s="55" t="e">
        <f ca="1">鶏硝化モデル!K388</f>
        <v>#N/A</v>
      </c>
    </row>
    <row r="389" spans="3:19" ht="13.5">
      <c r="C389" s="2">
        <v>375</v>
      </c>
      <c r="D389" s="26" t="str">
        <f>IF(D388&gt;=鶏シート!$G$18+30,"",D388+1)</f>
        <v/>
      </c>
      <c r="E389" s="41" t="e">
        <f ca="1">鶏気温!A381</f>
        <v>#N/A</v>
      </c>
      <c r="F389" s="163" t="e">
        <f ca="1">IF(鶏シート!$G$13="独自地温",鶏気温!A381,IF(鶏シート!$G$16&gt;=D389,E389*$AD$26+$AE$26,IF(鶏気温!$A$4&lt;200,IF($D389&lt;$AF$30,E389*$AD$30+$AE$30,E389*$AD$31+$AE$31),IF($D389&lt;$AF$34,E389*$AD$34+$AE$34,E389*$AD$35+$AE$35))))</f>
        <v>#N/A</v>
      </c>
      <c r="G389" s="41"/>
      <c r="I389" s="3" t="e">
        <f t="shared" ca="1" si="35"/>
        <v>#N/A</v>
      </c>
      <c r="J389" s="3" t="e">
        <f t="shared" ca="1" si="40"/>
        <v>#N/A</v>
      </c>
      <c r="L389" s="4" t="e">
        <f t="shared" ca="1" si="36"/>
        <v>#N/A</v>
      </c>
      <c r="M389" s="3" t="e">
        <f t="shared" ca="1" si="41"/>
        <v>#N/A</v>
      </c>
      <c r="O389" s="2">
        <v>375</v>
      </c>
      <c r="P389" s="16" t="e">
        <f t="shared" ca="1" si="38"/>
        <v>#N/A</v>
      </c>
      <c r="Q389" s="26" t="str">
        <f t="shared" si="39"/>
        <v/>
      </c>
      <c r="R389" s="14" t="e">
        <f t="shared" ca="1" si="37"/>
        <v>#N/A</v>
      </c>
      <c r="S389" s="55" t="e">
        <f ca="1">鶏硝化モデル!K389</f>
        <v>#N/A</v>
      </c>
    </row>
    <row r="390" spans="3:19" ht="13.5">
      <c r="C390" s="2">
        <v>376</v>
      </c>
      <c r="D390" s="26" t="str">
        <f>IF(D389&gt;=鶏シート!$G$18+30,"",D389+1)</f>
        <v/>
      </c>
      <c r="E390" s="41" t="e">
        <f ca="1">鶏気温!A382</f>
        <v>#N/A</v>
      </c>
      <c r="F390" s="163" t="e">
        <f ca="1">IF(鶏シート!$G$13="独自地温",鶏気温!A382,IF(鶏シート!$G$16&gt;=D390,E390*$AD$26+$AE$26,IF(鶏気温!$A$4&lt;200,IF($D390&lt;$AF$30,E390*$AD$30+$AE$30,E390*$AD$31+$AE$31),IF($D390&lt;$AF$34,E390*$AD$34+$AE$34,E390*$AD$35+$AE$35))))</f>
        <v>#N/A</v>
      </c>
      <c r="G390" s="41"/>
      <c r="I390" s="3" t="e">
        <f t="shared" ca="1" si="35"/>
        <v>#N/A</v>
      </c>
      <c r="J390" s="3" t="e">
        <f t="shared" ca="1" si="40"/>
        <v>#N/A</v>
      </c>
      <c r="L390" s="4" t="e">
        <f t="shared" ca="1" si="36"/>
        <v>#N/A</v>
      </c>
      <c r="M390" s="3" t="e">
        <f t="shared" ca="1" si="41"/>
        <v>#N/A</v>
      </c>
      <c r="O390" s="2">
        <v>376</v>
      </c>
      <c r="P390" s="16" t="e">
        <f t="shared" ca="1" si="38"/>
        <v>#N/A</v>
      </c>
      <c r="Q390" s="26" t="str">
        <f t="shared" si="39"/>
        <v/>
      </c>
      <c r="R390" s="14" t="e">
        <f t="shared" ca="1" si="37"/>
        <v>#N/A</v>
      </c>
      <c r="S390" s="55" t="e">
        <f ca="1">鶏硝化モデル!K390</f>
        <v>#N/A</v>
      </c>
    </row>
    <row r="391" spans="3:19" ht="13.5">
      <c r="C391" s="2">
        <v>377</v>
      </c>
      <c r="D391" s="26" t="str">
        <f>IF(D390&gt;=鶏シート!$G$18+30,"",D390+1)</f>
        <v/>
      </c>
      <c r="E391" s="41" t="e">
        <f ca="1">鶏気温!A383</f>
        <v>#N/A</v>
      </c>
      <c r="F391" s="163" t="e">
        <f ca="1">IF(鶏シート!$G$13="独自地温",鶏気温!A383,IF(鶏シート!$G$16&gt;=D391,E391*$AD$26+$AE$26,IF(鶏気温!$A$4&lt;200,IF($D391&lt;$AF$30,E391*$AD$30+$AE$30,E391*$AD$31+$AE$31),IF($D391&lt;$AF$34,E391*$AD$34+$AE$34,E391*$AD$35+$AE$35))))</f>
        <v>#N/A</v>
      </c>
      <c r="G391" s="41"/>
      <c r="I391" s="3" t="e">
        <f t="shared" ca="1" si="35"/>
        <v>#N/A</v>
      </c>
      <c r="J391" s="3" t="e">
        <f t="shared" ca="1" si="40"/>
        <v>#N/A</v>
      </c>
      <c r="L391" s="4" t="e">
        <f t="shared" ca="1" si="36"/>
        <v>#N/A</v>
      </c>
      <c r="M391" s="3" t="e">
        <f t="shared" ca="1" si="41"/>
        <v>#N/A</v>
      </c>
      <c r="O391" s="2">
        <v>377</v>
      </c>
      <c r="P391" s="16" t="e">
        <f t="shared" ca="1" si="38"/>
        <v>#N/A</v>
      </c>
      <c r="Q391" s="26" t="str">
        <f t="shared" si="39"/>
        <v/>
      </c>
      <c r="R391" s="14" t="e">
        <f t="shared" ca="1" si="37"/>
        <v>#N/A</v>
      </c>
      <c r="S391" s="55" t="e">
        <f ca="1">鶏硝化モデル!K391</f>
        <v>#N/A</v>
      </c>
    </row>
    <row r="392" spans="3:19" ht="13.5">
      <c r="C392" s="2">
        <v>378</v>
      </c>
      <c r="D392" s="26" t="str">
        <f>IF(D391&gt;=鶏シート!$G$18+30,"",D391+1)</f>
        <v/>
      </c>
      <c r="E392" s="41" t="e">
        <f ca="1">鶏気温!A384</f>
        <v>#N/A</v>
      </c>
      <c r="F392" s="163" t="e">
        <f ca="1">IF(鶏シート!$G$13="独自地温",鶏気温!A384,IF(鶏シート!$G$16&gt;=D392,E392*$AD$26+$AE$26,IF(鶏気温!$A$4&lt;200,IF($D392&lt;$AF$30,E392*$AD$30+$AE$30,E392*$AD$31+$AE$31),IF($D392&lt;$AF$34,E392*$AD$34+$AE$34,E392*$AD$35+$AE$35))))</f>
        <v>#N/A</v>
      </c>
      <c r="G392" s="41"/>
      <c r="I392" s="3" t="e">
        <f t="shared" ca="1" si="35"/>
        <v>#N/A</v>
      </c>
      <c r="J392" s="3" t="e">
        <f t="shared" ca="1" si="40"/>
        <v>#N/A</v>
      </c>
      <c r="L392" s="4" t="e">
        <f t="shared" ca="1" si="36"/>
        <v>#N/A</v>
      </c>
      <c r="M392" s="3" t="e">
        <f t="shared" ca="1" si="41"/>
        <v>#N/A</v>
      </c>
      <c r="O392" s="2">
        <v>378</v>
      </c>
      <c r="P392" s="16" t="e">
        <f t="shared" ca="1" si="38"/>
        <v>#N/A</v>
      </c>
      <c r="Q392" s="26" t="str">
        <f t="shared" si="39"/>
        <v/>
      </c>
      <c r="R392" s="14" t="e">
        <f t="shared" ca="1" si="37"/>
        <v>#N/A</v>
      </c>
      <c r="S392" s="55" t="e">
        <f ca="1">鶏硝化モデル!K392</f>
        <v>#N/A</v>
      </c>
    </row>
    <row r="393" spans="3:19" ht="13.5">
      <c r="C393" s="2">
        <v>379</v>
      </c>
      <c r="D393" s="26" t="str">
        <f>IF(D392&gt;=鶏シート!$G$18+30,"",D392+1)</f>
        <v/>
      </c>
      <c r="E393" s="41" t="e">
        <f ca="1">鶏気温!A385</f>
        <v>#N/A</v>
      </c>
      <c r="F393" s="163" t="e">
        <f ca="1">IF(鶏シート!$G$13="独自地温",鶏気温!A385,IF(鶏シート!$G$16&gt;=D393,E393*$AD$26+$AE$26,IF(鶏気温!$A$4&lt;200,IF($D393&lt;$AF$30,E393*$AD$30+$AE$30,E393*$AD$31+$AE$31),IF($D393&lt;$AF$34,E393*$AD$34+$AE$34,E393*$AD$35+$AE$35))))</f>
        <v>#N/A</v>
      </c>
      <c r="G393" s="41"/>
      <c r="I393" s="3" t="e">
        <f t="shared" ca="1" si="35"/>
        <v>#N/A</v>
      </c>
      <c r="J393" s="3" t="e">
        <f t="shared" ca="1" si="40"/>
        <v>#N/A</v>
      </c>
      <c r="L393" s="4" t="e">
        <f t="shared" ca="1" si="36"/>
        <v>#N/A</v>
      </c>
      <c r="M393" s="3" t="e">
        <f t="shared" ca="1" si="41"/>
        <v>#N/A</v>
      </c>
      <c r="O393" s="2">
        <v>379</v>
      </c>
      <c r="P393" s="16" t="e">
        <f t="shared" ca="1" si="38"/>
        <v>#N/A</v>
      </c>
      <c r="Q393" s="26" t="str">
        <f t="shared" si="39"/>
        <v/>
      </c>
      <c r="R393" s="14" t="e">
        <f t="shared" ca="1" si="37"/>
        <v>#N/A</v>
      </c>
      <c r="S393" s="55" t="e">
        <f ca="1">鶏硝化モデル!K393</f>
        <v>#N/A</v>
      </c>
    </row>
    <row r="394" spans="3:19" ht="13.5">
      <c r="C394" s="2">
        <v>380</v>
      </c>
      <c r="D394" s="26" t="str">
        <f>IF(D393&gt;=鶏シート!$G$18+30,"",D393+1)</f>
        <v/>
      </c>
      <c r="E394" s="41" t="e">
        <f ca="1">鶏気温!A386</f>
        <v>#N/A</v>
      </c>
      <c r="F394" s="163" t="e">
        <f ca="1">IF(鶏シート!$G$13="独自地温",鶏気温!A386,IF(鶏シート!$G$16&gt;=D394,E394*$AD$26+$AE$26,IF(鶏気温!$A$4&lt;200,IF($D394&lt;$AF$30,E394*$AD$30+$AE$30,E394*$AD$31+$AE$31),IF($D394&lt;$AF$34,E394*$AD$34+$AE$34,E394*$AD$35+$AE$35))))</f>
        <v>#N/A</v>
      </c>
      <c r="G394" s="41"/>
      <c r="I394" s="3" t="e">
        <f t="shared" ca="1" si="35"/>
        <v>#N/A</v>
      </c>
      <c r="J394" s="3" t="e">
        <f t="shared" ca="1" si="40"/>
        <v>#N/A</v>
      </c>
      <c r="L394" s="4" t="e">
        <f t="shared" ca="1" si="36"/>
        <v>#N/A</v>
      </c>
      <c r="M394" s="3" t="e">
        <f t="shared" ca="1" si="41"/>
        <v>#N/A</v>
      </c>
      <c r="O394" s="2">
        <v>380</v>
      </c>
      <c r="P394" s="16" t="e">
        <f t="shared" ca="1" si="38"/>
        <v>#N/A</v>
      </c>
      <c r="Q394" s="26" t="str">
        <f t="shared" si="39"/>
        <v/>
      </c>
      <c r="R394" s="14" t="e">
        <f t="shared" ca="1" si="37"/>
        <v>#N/A</v>
      </c>
      <c r="S394" s="55" t="e">
        <f ca="1">鶏硝化モデル!K394</f>
        <v>#N/A</v>
      </c>
    </row>
    <row r="395" spans="3:19" ht="13.5">
      <c r="C395" s="2">
        <v>381</v>
      </c>
      <c r="D395" s="26" t="str">
        <f>IF(D394&gt;=鶏シート!$G$18+30,"",D394+1)</f>
        <v/>
      </c>
      <c r="E395" s="41" t="e">
        <f ca="1">鶏気温!A387</f>
        <v>#N/A</v>
      </c>
      <c r="F395" s="163" t="e">
        <f ca="1">IF(鶏シート!$G$13="独自地温",鶏気温!A387,IF(鶏シート!$G$16&gt;=D395,E395*$AD$26+$AE$26,IF(鶏気温!$A$4&lt;200,IF($D395&lt;$AF$30,E395*$AD$30+$AE$30,E395*$AD$31+$AE$31),IF($D395&lt;$AF$34,E395*$AD$34+$AE$34,E395*$AD$35+$AE$35))))</f>
        <v>#N/A</v>
      </c>
      <c r="G395" s="41"/>
      <c r="I395" s="3" t="e">
        <f t="shared" ca="1" si="35"/>
        <v>#N/A</v>
      </c>
      <c r="J395" s="3" t="e">
        <f t="shared" ca="1" si="40"/>
        <v>#N/A</v>
      </c>
      <c r="L395" s="4" t="e">
        <f t="shared" ca="1" si="36"/>
        <v>#N/A</v>
      </c>
      <c r="M395" s="3" t="e">
        <f t="shared" ca="1" si="41"/>
        <v>#N/A</v>
      </c>
      <c r="O395" s="2">
        <v>381</v>
      </c>
      <c r="P395" s="16" t="e">
        <f t="shared" ca="1" si="38"/>
        <v>#N/A</v>
      </c>
      <c r="Q395" s="26" t="str">
        <f t="shared" si="39"/>
        <v/>
      </c>
      <c r="R395" s="14" t="e">
        <f t="shared" ca="1" si="37"/>
        <v>#N/A</v>
      </c>
      <c r="S395" s="55" t="e">
        <f ca="1">鶏硝化モデル!K395</f>
        <v>#N/A</v>
      </c>
    </row>
    <row r="396" spans="3:19" ht="13.5">
      <c r="C396" s="2">
        <v>382</v>
      </c>
      <c r="D396" s="26" t="str">
        <f>IF(D395&gt;=鶏シート!$G$18+30,"",D395+1)</f>
        <v/>
      </c>
      <c r="E396" s="41" t="e">
        <f ca="1">鶏気温!A388</f>
        <v>#N/A</v>
      </c>
      <c r="F396" s="163" t="e">
        <f ca="1">IF(鶏シート!$G$13="独自地温",鶏気温!A388,IF(鶏シート!$G$16&gt;=D396,E396*$AD$26+$AE$26,IF(鶏気温!$A$4&lt;200,IF($D396&lt;$AF$30,E396*$AD$30+$AE$30,E396*$AD$31+$AE$31),IF($D396&lt;$AF$34,E396*$AD$34+$AE$34,E396*$AD$35+$AE$35))))</f>
        <v>#N/A</v>
      </c>
      <c r="G396" s="41"/>
      <c r="I396" s="3" t="e">
        <f t="shared" ca="1" si="35"/>
        <v>#N/A</v>
      </c>
      <c r="J396" s="3" t="e">
        <f t="shared" ca="1" si="40"/>
        <v>#N/A</v>
      </c>
      <c r="L396" s="4" t="e">
        <f t="shared" ca="1" si="36"/>
        <v>#N/A</v>
      </c>
      <c r="M396" s="3" t="e">
        <f t="shared" ca="1" si="41"/>
        <v>#N/A</v>
      </c>
      <c r="O396" s="2">
        <v>382</v>
      </c>
      <c r="P396" s="16" t="e">
        <f t="shared" ca="1" si="38"/>
        <v>#N/A</v>
      </c>
      <c r="Q396" s="26" t="str">
        <f t="shared" si="39"/>
        <v/>
      </c>
      <c r="R396" s="14" t="e">
        <f t="shared" ca="1" si="37"/>
        <v>#N/A</v>
      </c>
      <c r="S396" s="55" t="e">
        <f ca="1">鶏硝化モデル!K396</f>
        <v>#N/A</v>
      </c>
    </row>
    <row r="397" spans="3:19" ht="13.5">
      <c r="C397" s="2">
        <v>383</v>
      </c>
      <c r="D397" s="26" t="str">
        <f>IF(D396&gt;=鶏シート!$G$18+30,"",D396+1)</f>
        <v/>
      </c>
      <c r="E397" s="41" t="e">
        <f ca="1">鶏気温!A389</f>
        <v>#N/A</v>
      </c>
      <c r="F397" s="163" t="e">
        <f ca="1">IF(鶏シート!$G$13="独自地温",鶏気温!A389,IF(鶏シート!$G$16&gt;=D397,E397*$AD$26+$AE$26,IF(鶏気温!$A$4&lt;200,IF($D397&lt;$AF$30,E397*$AD$30+$AE$30,E397*$AD$31+$AE$31),IF($D397&lt;$AF$34,E397*$AD$34+$AE$34,E397*$AD$35+$AE$35))))</f>
        <v>#N/A</v>
      </c>
      <c r="G397" s="41"/>
      <c r="I397" s="3" t="e">
        <f t="shared" ca="1" si="35"/>
        <v>#N/A</v>
      </c>
      <c r="J397" s="3" t="e">
        <f t="shared" ca="1" si="40"/>
        <v>#N/A</v>
      </c>
      <c r="L397" s="4" t="e">
        <f t="shared" ca="1" si="36"/>
        <v>#N/A</v>
      </c>
      <c r="M397" s="3" t="e">
        <f t="shared" ca="1" si="41"/>
        <v>#N/A</v>
      </c>
      <c r="O397" s="2">
        <v>383</v>
      </c>
      <c r="P397" s="16" t="e">
        <f t="shared" ca="1" si="38"/>
        <v>#N/A</v>
      </c>
      <c r="Q397" s="26" t="str">
        <f t="shared" si="39"/>
        <v/>
      </c>
      <c r="R397" s="14" t="e">
        <f t="shared" ca="1" si="37"/>
        <v>#N/A</v>
      </c>
      <c r="S397" s="55" t="e">
        <f ca="1">鶏硝化モデル!K397</f>
        <v>#N/A</v>
      </c>
    </row>
    <row r="398" spans="3:19" ht="13.5">
      <c r="C398" s="2">
        <v>384</v>
      </c>
      <c r="D398" s="26" t="str">
        <f>IF(D397&gt;=鶏シート!$G$18+30,"",D397+1)</f>
        <v/>
      </c>
      <c r="E398" s="41" t="e">
        <f ca="1">鶏気温!A390</f>
        <v>#N/A</v>
      </c>
      <c r="F398" s="163" t="e">
        <f ca="1">IF(鶏シート!$G$13="独自地温",鶏気温!A390,IF(鶏シート!$G$16&gt;=D398,E398*$AD$26+$AE$26,IF(鶏気温!$A$4&lt;200,IF($D398&lt;$AF$30,E398*$AD$30+$AE$30,E398*$AD$31+$AE$31),IF($D398&lt;$AF$34,E398*$AD$34+$AE$34,E398*$AD$35+$AE$35))))</f>
        <v>#N/A</v>
      </c>
      <c r="G398" s="41"/>
      <c r="I398" s="3" t="e">
        <f t="shared" ref="I398:I439" ca="1" si="42">EXP($B$3*(E398-25)/(1.987*(273+E398)*298))</f>
        <v>#N/A</v>
      </c>
      <c r="J398" s="3" t="e">
        <f t="shared" ca="1" si="40"/>
        <v>#N/A</v>
      </c>
      <c r="L398" s="4" t="e">
        <f t="shared" ref="L398:L439" ca="1" si="43">EXP($B$4*(E398-25)/(1.987*(273+E398)*298))</f>
        <v>#N/A</v>
      </c>
      <c r="M398" s="3" t="e">
        <f t="shared" ca="1" si="41"/>
        <v>#N/A</v>
      </c>
      <c r="O398" s="2">
        <v>384</v>
      </c>
      <c r="P398" s="16" t="e">
        <f t="shared" ca="1" si="38"/>
        <v>#N/A</v>
      </c>
      <c r="Q398" s="26" t="str">
        <f t="shared" si="39"/>
        <v/>
      </c>
      <c r="R398" s="14" t="e">
        <f t="shared" ref="R398:R439" ca="1" si="44">$H$5/1000*$P398</f>
        <v>#N/A</v>
      </c>
      <c r="S398" s="55" t="e">
        <f ca="1">鶏硝化モデル!K398</f>
        <v>#N/A</v>
      </c>
    </row>
    <row r="399" spans="3:19" ht="13.5">
      <c r="C399" s="2">
        <v>385</v>
      </c>
      <c r="D399" s="26" t="str">
        <f>IF(D398&gt;=鶏シート!$G$18+30,"",D398+1)</f>
        <v/>
      </c>
      <c r="E399" s="41" t="e">
        <f ca="1">鶏気温!A391</f>
        <v>#N/A</v>
      </c>
      <c r="F399" s="163" t="e">
        <f ca="1">IF(鶏シート!$G$13="独自地温",鶏気温!A391,IF(鶏シート!$G$16&gt;=D399,E399*$AD$26+$AE$26,IF(鶏気温!$A$4&lt;200,IF($D399&lt;$AF$30,E399*$AD$30+$AE$30,E399*$AD$31+$AE$31),IF($D399&lt;$AF$34,E399*$AD$34+$AE$34,E399*$AD$35+$AE$35))))</f>
        <v>#N/A</v>
      </c>
      <c r="G399" s="41"/>
      <c r="I399" s="3" t="e">
        <f t="shared" ca="1" si="42"/>
        <v>#N/A</v>
      </c>
      <c r="J399" s="3" t="e">
        <f t="shared" ca="1" si="40"/>
        <v>#N/A</v>
      </c>
      <c r="L399" s="4" t="e">
        <f t="shared" ca="1" si="43"/>
        <v>#N/A</v>
      </c>
      <c r="M399" s="3" t="e">
        <f t="shared" ca="1" si="41"/>
        <v>#N/A</v>
      </c>
      <c r="O399" s="2">
        <v>385</v>
      </c>
      <c r="P399" s="16" t="e">
        <f t="shared" ref="P399:P439" ca="1" si="45">$B$5*(1-EXP(-$B$7*J399))+$B$6*(1-EXP(-$B$8*M399))+$P$6</f>
        <v>#N/A</v>
      </c>
      <c r="Q399" s="26" t="str">
        <f t="shared" ref="Q399:Q439" si="46">D399</f>
        <v/>
      </c>
      <c r="R399" s="14" t="e">
        <f t="shared" ca="1" si="44"/>
        <v>#N/A</v>
      </c>
      <c r="S399" s="55" t="e">
        <f ca="1">鶏硝化モデル!K399</f>
        <v>#N/A</v>
      </c>
    </row>
    <row r="400" spans="3:19" ht="13.5">
      <c r="C400" s="2">
        <v>386</v>
      </c>
      <c r="D400" s="26" t="str">
        <f>IF(D399&gt;=鶏シート!$G$18+30,"",D399+1)</f>
        <v/>
      </c>
      <c r="E400" s="41" t="e">
        <f ca="1">鶏気温!A392</f>
        <v>#N/A</v>
      </c>
      <c r="F400" s="163" t="e">
        <f ca="1">IF(鶏シート!$G$13="独自地温",鶏気温!A392,IF(鶏シート!$G$16&gt;=D400,E400*$AD$26+$AE$26,IF(鶏気温!$A$4&lt;200,IF($D400&lt;$AF$30,E400*$AD$30+$AE$30,E400*$AD$31+$AE$31),IF($D400&lt;$AF$34,E400*$AD$34+$AE$34,E400*$AD$35+$AE$35))))</f>
        <v>#N/A</v>
      </c>
      <c r="G400" s="41"/>
      <c r="I400" s="3" t="e">
        <f t="shared" ca="1" si="42"/>
        <v>#N/A</v>
      </c>
      <c r="J400" s="3" t="e">
        <f t="shared" ref="J400:J439" ca="1" si="47">J399+I399</f>
        <v>#N/A</v>
      </c>
      <c r="L400" s="4" t="e">
        <f t="shared" ca="1" si="43"/>
        <v>#N/A</v>
      </c>
      <c r="M400" s="3" t="e">
        <f t="shared" ref="M400:M439" ca="1" si="48">M399+L399</f>
        <v>#N/A</v>
      </c>
      <c r="O400" s="2">
        <v>386</v>
      </c>
      <c r="P400" s="16" t="e">
        <f t="shared" ca="1" si="45"/>
        <v>#N/A</v>
      </c>
      <c r="Q400" s="26" t="str">
        <f t="shared" si="46"/>
        <v/>
      </c>
      <c r="R400" s="14" t="e">
        <f t="shared" ca="1" si="44"/>
        <v>#N/A</v>
      </c>
      <c r="S400" s="55" t="e">
        <f ca="1">鶏硝化モデル!K400</f>
        <v>#N/A</v>
      </c>
    </row>
    <row r="401" spans="3:19" ht="13.5">
      <c r="C401" s="2">
        <v>387</v>
      </c>
      <c r="D401" s="26" t="str">
        <f>IF(D400&gt;=鶏シート!$G$18+30,"",D400+1)</f>
        <v/>
      </c>
      <c r="E401" s="41" t="e">
        <f ca="1">鶏気温!A393</f>
        <v>#N/A</v>
      </c>
      <c r="F401" s="163" t="e">
        <f ca="1">IF(鶏シート!$G$13="独自地温",鶏気温!A393,IF(鶏シート!$G$16&gt;=D401,E401*$AD$26+$AE$26,IF(鶏気温!$A$4&lt;200,IF($D401&lt;$AF$30,E401*$AD$30+$AE$30,E401*$AD$31+$AE$31),IF($D401&lt;$AF$34,E401*$AD$34+$AE$34,E401*$AD$35+$AE$35))))</f>
        <v>#N/A</v>
      </c>
      <c r="G401" s="41"/>
      <c r="I401" s="3" t="e">
        <f t="shared" ca="1" si="42"/>
        <v>#N/A</v>
      </c>
      <c r="J401" s="3" t="e">
        <f t="shared" ca="1" si="47"/>
        <v>#N/A</v>
      </c>
      <c r="L401" s="4" t="e">
        <f t="shared" ca="1" si="43"/>
        <v>#N/A</v>
      </c>
      <c r="M401" s="3" t="e">
        <f t="shared" ca="1" si="48"/>
        <v>#N/A</v>
      </c>
      <c r="O401" s="2">
        <v>387</v>
      </c>
      <c r="P401" s="16" t="e">
        <f t="shared" ca="1" si="45"/>
        <v>#N/A</v>
      </c>
      <c r="Q401" s="26" t="str">
        <f t="shared" si="46"/>
        <v/>
      </c>
      <c r="R401" s="14" t="e">
        <f t="shared" ca="1" si="44"/>
        <v>#N/A</v>
      </c>
      <c r="S401" s="55" t="e">
        <f ca="1">鶏硝化モデル!K401</f>
        <v>#N/A</v>
      </c>
    </row>
    <row r="402" spans="3:19" ht="13.5">
      <c r="C402" s="2">
        <v>388</v>
      </c>
      <c r="D402" s="26" t="str">
        <f>IF(D401&gt;=鶏シート!$G$18+30,"",D401+1)</f>
        <v/>
      </c>
      <c r="E402" s="41" t="e">
        <f ca="1">鶏気温!A394</f>
        <v>#N/A</v>
      </c>
      <c r="F402" s="163" t="e">
        <f ca="1">IF(鶏シート!$G$13="独自地温",鶏気温!A394,IF(鶏シート!$G$16&gt;=D402,E402*$AD$26+$AE$26,IF(鶏気温!$A$4&lt;200,IF($D402&lt;$AF$30,E402*$AD$30+$AE$30,E402*$AD$31+$AE$31),IF($D402&lt;$AF$34,E402*$AD$34+$AE$34,E402*$AD$35+$AE$35))))</f>
        <v>#N/A</v>
      </c>
      <c r="G402" s="41"/>
      <c r="I402" s="3" t="e">
        <f t="shared" ca="1" si="42"/>
        <v>#N/A</v>
      </c>
      <c r="J402" s="3" t="e">
        <f t="shared" ca="1" si="47"/>
        <v>#N/A</v>
      </c>
      <c r="L402" s="4" t="e">
        <f t="shared" ca="1" si="43"/>
        <v>#N/A</v>
      </c>
      <c r="M402" s="3" t="e">
        <f t="shared" ca="1" si="48"/>
        <v>#N/A</v>
      </c>
      <c r="O402" s="2">
        <v>388</v>
      </c>
      <c r="P402" s="16" t="e">
        <f t="shared" ca="1" si="45"/>
        <v>#N/A</v>
      </c>
      <c r="Q402" s="26" t="str">
        <f t="shared" si="46"/>
        <v/>
      </c>
      <c r="R402" s="14" t="e">
        <f t="shared" ca="1" si="44"/>
        <v>#N/A</v>
      </c>
      <c r="S402" s="55" t="e">
        <f ca="1">鶏硝化モデル!K402</f>
        <v>#N/A</v>
      </c>
    </row>
    <row r="403" spans="3:19" ht="13.5">
      <c r="C403" s="2">
        <v>389</v>
      </c>
      <c r="D403" s="26" t="str">
        <f>IF(D402&gt;=鶏シート!$G$18+30,"",D402+1)</f>
        <v/>
      </c>
      <c r="E403" s="41" t="e">
        <f ca="1">鶏気温!A395</f>
        <v>#N/A</v>
      </c>
      <c r="F403" s="163" t="e">
        <f ca="1">IF(鶏シート!$G$13="独自地温",鶏気温!A395,IF(鶏シート!$G$16&gt;=D403,E403*$AD$26+$AE$26,IF(鶏気温!$A$4&lt;200,IF($D403&lt;$AF$30,E403*$AD$30+$AE$30,E403*$AD$31+$AE$31),IF($D403&lt;$AF$34,E403*$AD$34+$AE$34,E403*$AD$35+$AE$35))))</f>
        <v>#N/A</v>
      </c>
      <c r="G403" s="41"/>
      <c r="I403" s="3" t="e">
        <f t="shared" ca="1" si="42"/>
        <v>#N/A</v>
      </c>
      <c r="J403" s="3" t="e">
        <f t="shared" ca="1" si="47"/>
        <v>#N/A</v>
      </c>
      <c r="L403" s="4" t="e">
        <f t="shared" ca="1" si="43"/>
        <v>#N/A</v>
      </c>
      <c r="M403" s="3" t="e">
        <f t="shared" ca="1" si="48"/>
        <v>#N/A</v>
      </c>
      <c r="O403" s="2">
        <v>389</v>
      </c>
      <c r="P403" s="16" t="e">
        <f t="shared" ca="1" si="45"/>
        <v>#N/A</v>
      </c>
      <c r="Q403" s="26" t="str">
        <f t="shared" si="46"/>
        <v/>
      </c>
      <c r="R403" s="14" t="e">
        <f t="shared" ca="1" si="44"/>
        <v>#N/A</v>
      </c>
      <c r="S403" s="55" t="e">
        <f ca="1">鶏硝化モデル!K403</f>
        <v>#N/A</v>
      </c>
    </row>
    <row r="404" spans="3:19" ht="13.5">
      <c r="C404" s="2">
        <v>390</v>
      </c>
      <c r="D404" s="26" t="str">
        <f>IF(D403&gt;=鶏シート!$G$18+30,"",D403+1)</f>
        <v/>
      </c>
      <c r="E404" s="41" t="e">
        <f ca="1">鶏気温!A396</f>
        <v>#N/A</v>
      </c>
      <c r="F404" s="163" t="e">
        <f ca="1">IF(鶏シート!$G$13="独自地温",鶏気温!A396,IF(鶏シート!$G$16&gt;=D404,E404*$AD$26+$AE$26,IF(鶏気温!$A$4&lt;200,IF($D404&lt;$AF$30,E404*$AD$30+$AE$30,E404*$AD$31+$AE$31),IF($D404&lt;$AF$34,E404*$AD$34+$AE$34,E404*$AD$35+$AE$35))))</f>
        <v>#N/A</v>
      </c>
      <c r="G404" s="41"/>
      <c r="I404" s="3" t="e">
        <f t="shared" ca="1" si="42"/>
        <v>#N/A</v>
      </c>
      <c r="J404" s="3" t="e">
        <f t="shared" ca="1" si="47"/>
        <v>#N/A</v>
      </c>
      <c r="L404" s="4" t="e">
        <f t="shared" ca="1" si="43"/>
        <v>#N/A</v>
      </c>
      <c r="M404" s="3" t="e">
        <f t="shared" ca="1" si="48"/>
        <v>#N/A</v>
      </c>
      <c r="O404" s="2">
        <v>390</v>
      </c>
      <c r="P404" s="16" t="e">
        <f t="shared" ca="1" si="45"/>
        <v>#N/A</v>
      </c>
      <c r="Q404" s="26" t="str">
        <f t="shared" si="46"/>
        <v/>
      </c>
      <c r="R404" s="14" t="e">
        <f t="shared" ca="1" si="44"/>
        <v>#N/A</v>
      </c>
      <c r="S404" s="55" t="e">
        <f ca="1">鶏硝化モデル!K404</f>
        <v>#N/A</v>
      </c>
    </row>
    <row r="405" spans="3:19" ht="13.5">
      <c r="C405" s="2">
        <v>391</v>
      </c>
      <c r="D405" s="26" t="str">
        <f>IF(D404&gt;=鶏シート!$G$18+30,"",D404+1)</f>
        <v/>
      </c>
      <c r="E405" s="41" t="e">
        <f ca="1">鶏気温!A397</f>
        <v>#N/A</v>
      </c>
      <c r="F405" s="163" t="e">
        <f ca="1">IF(鶏シート!$G$13="独自地温",鶏気温!A397,IF(鶏シート!$G$16&gt;=D405,E405*$AD$26+$AE$26,IF(鶏気温!$A$4&lt;200,IF($D405&lt;$AF$30,E405*$AD$30+$AE$30,E405*$AD$31+$AE$31),IF($D405&lt;$AF$34,E405*$AD$34+$AE$34,E405*$AD$35+$AE$35))))</f>
        <v>#N/A</v>
      </c>
      <c r="G405" s="41"/>
      <c r="I405" s="3" t="e">
        <f t="shared" ca="1" si="42"/>
        <v>#N/A</v>
      </c>
      <c r="J405" s="3" t="e">
        <f t="shared" ca="1" si="47"/>
        <v>#N/A</v>
      </c>
      <c r="L405" s="4" t="e">
        <f t="shared" ca="1" si="43"/>
        <v>#N/A</v>
      </c>
      <c r="M405" s="3" t="e">
        <f t="shared" ca="1" si="48"/>
        <v>#N/A</v>
      </c>
      <c r="O405" s="2">
        <v>391</v>
      </c>
      <c r="P405" s="16" t="e">
        <f t="shared" ca="1" si="45"/>
        <v>#N/A</v>
      </c>
      <c r="Q405" s="26" t="str">
        <f t="shared" si="46"/>
        <v/>
      </c>
      <c r="R405" s="14" t="e">
        <f t="shared" ca="1" si="44"/>
        <v>#N/A</v>
      </c>
      <c r="S405" s="55" t="e">
        <f ca="1">鶏硝化モデル!K405</f>
        <v>#N/A</v>
      </c>
    </row>
    <row r="406" spans="3:19" ht="13.5">
      <c r="C406" s="2">
        <v>392</v>
      </c>
      <c r="D406" s="26" t="str">
        <f>IF(D405&gt;=鶏シート!$G$18+30,"",D405+1)</f>
        <v/>
      </c>
      <c r="E406" s="41" t="e">
        <f ca="1">鶏気温!A398</f>
        <v>#N/A</v>
      </c>
      <c r="F406" s="163" t="e">
        <f ca="1">IF(鶏シート!$G$13="独自地温",鶏気温!A398,IF(鶏シート!$G$16&gt;=D406,E406*$AD$26+$AE$26,IF(鶏気温!$A$4&lt;200,IF($D406&lt;$AF$30,E406*$AD$30+$AE$30,E406*$AD$31+$AE$31),IF($D406&lt;$AF$34,E406*$AD$34+$AE$34,E406*$AD$35+$AE$35))))</f>
        <v>#N/A</v>
      </c>
      <c r="G406" s="41"/>
      <c r="I406" s="3" t="e">
        <f t="shared" ca="1" si="42"/>
        <v>#N/A</v>
      </c>
      <c r="J406" s="3" t="e">
        <f t="shared" ca="1" si="47"/>
        <v>#N/A</v>
      </c>
      <c r="L406" s="4" t="e">
        <f t="shared" ca="1" si="43"/>
        <v>#N/A</v>
      </c>
      <c r="M406" s="3" t="e">
        <f t="shared" ca="1" si="48"/>
        <v>#N/A</v>
      </c>
      <c r="O406" s="2">
        <v>392</v>
      </c>
      <c r="P406" s="16" t="e">
        <f t="shared" ca="1" si="45"/>
        <v>#N/A</v>
      </c>
      <c r="Q406" s="26" t="str">
        <f t="shared" si="46"/>
        <v/>
      </c>
      <c r="R406" s="14" t="e">
        <f t="shared" ca="1" si="44"/>
        <v>#N/A</v>
      </c>
      <c r="S406" s="55" t="e">
        <f ca="1">鶏硝化モデル!K406</f>
        <v>#N/A</v>
      </c>
    </row>
    <row r="407" spans="3:19" ht="13.5">
      <c r="C407" s="2">
        <v>393</v>
      </c>
      <c r="D407" s="26" t="str">
        <f>IF(D406&gt;=鶏シート!$G$18+30,"",D406+1)</f>
        <v/>
      </c>
      <c r="E407" s="41" t="e">
        <f ca="1">鶏気温!A399</f>
        <v>#N/A</v>
      </c>
      <c r="F407" s="163" t="e">
        <f ca="1">IF(鶏シート!$G$13="独自地温",鶏気温!A399,IF(鶏シート!$G$16&gt;=D407,E407*$AD$26+$AE$26,IF(鶏気温!$A$4&lt;200,IF($D407&lt;$AF$30,E407*$AD$30+$AE$30,E407*$AD$31+$AE$31),IF($D407&lt;$AF$34,E407*$AD$34+$AE$34,E407*$AD$35+$AE$35))))</f>
        <v>#N/A</v>
      </c>
      <c r="G407" s="41"/>
      <c r="I407" s="3" t="e">
        <f t="shared" ca="1" si="42"/>
        <v>#N/A</v>
      </c>
      <c r="J407" s="3" t="e">
        <f t="shared" ca="1" si="47"/>
        <v>#N/A</v>
      </c>
      <c r="L407" s="4" t="e">
        <f t="shared" ca="1" si="43"/>
        <v>#N/A</v>
      </c>
      <c r="M407" s="3" t="e">
        <f t="shared" ca="1" si="48"/>
        <v>#N/A</v>
      </c>
      <c r="O407" s="2">
        <v>393</v>
      </c>
      <c r="P407" s="16" t="e">
        <f t="shared" ca="1" si="45"/>
        <v>#N/A</v>
      </c>
      <c r="Q407" s="26" t="str">
        <f t="shared" si="46"/>
        <v/>
      </c>
      <c r="R407" s="14" t="e">
        <f t="shared" ca="1" si="44"/>
        <v>#N/A</v>
      </c>
      <c r="S407" s="55" t="e">
        <f ca="1">鶏硝化モデル!K407</f>
        <v>#N/A</v>
      </c>
    </row>
    <row r="408" spans="3:19" ht="13.5">
      <c r="C408" s="2">
        <v>394</v>
      </c>
      <c r="D408" s="26" t="str">
        <f>IF(D407&gt;=鶏シート!$G$18+30,"",D407+1)</f>
        <v/>
      </c>
      <c r="E408" s="41" t="e">
        <f ca="1">鶏気温!A400</f>
        <v>#N/A</v>
      </c>
      <c r="F408" s="163" t="e">
        <f ca="1">IF(鶏シート!$G$13="独自地温",鶏気温!A400,IF(鶏シート!$G$16&gt;=D408,E408*$AD$26+$AE$26,IF(鶏気温!$A$4&lt;200,IF($D408&lt;$AF$30,E408*$AD$30+$AE$30,E408*$AD$31+$AE$31),IF($D408&lt;$AF$34,E408*$AD$34+$AE$34,E408*$AD$35+$AE$35))))</f>
        <v>#N/A</v>
      </c>
      <c r="G408" s="41"/>
      <c r="I408" s="3" t="e">
        <f t="shared" ca="1" si="42"/>
        <v>#N/A</v>
      </c>
      <c r="J408" s="3" t="e">
        <f t="shared" ca="1" si="47"/>
        <v>#N/A</v>
      </c>
      <c r="L408" s="4" t="e">
        <f t="shared" ca="1" si="43"/>
        <v>#N/A</v>
      </c>
      <c r="M408" s="3" t="e">
        <f t="shared" ca="1" si="48"/>
        <v>#N/A</v>
      </c>
      <c r="O408" s="2">
        <v>394</v>
      </c>
      <c r="P408" s="16" t="e">
        <f t="shared" ca="1" si="45"/>
        <v>#N/A</v>
      </c>
      <c r="Q408" s="26" t="str">
        <f t="shared" si="46"/>
        <v/>
      </c>
      <c r="R408" s="14" t="e">
        <f t="shared" ca="1" si="44"/>
        <v>#N/A</v>
      </c>
      <c r="S408" s="55" t="e">
        <f ca="1">鶏硝化モデル!K408</f>
        <v>#N/A</v>
      </c>
    </row>
    <row r="409" spans="3:19" ht="13.5">
      <c r="C409" s="2">
        <v>395</v>
      </c>
      <c r="D409" s="26" t="str">
        <f>IF(D408&gt;=鶏シート!$G$18+30,"",D408+1)</f>
        <v/>
      </c>
      <c r="E409" s="41" t="e">
        <f ca="1">鶏気温!A401</f>
        <v>#N/A</v>
      </c>
      <c r="F409" s="163" t="e">
        <f ca="1">IF(鶏シート!$G$13="独自地温",鶏気温!A401,IF(鶏シート!$G$16&gt;=D409,E409*$AD$26+$AE$26,IF(鶏気温!$A$4&lt;200,IF($D409&lt;$AF$30,E409*$AD$30+$AE$30,E409*$AD$31+$AE$31),IF($D409&lt;$AF$34,E409*$AD$34+$AE$34,E409*$AD$35+$AE$35))))</f>
        <v>#N/A</v>
      </c>
      <c r="G409" s="41"/>
      <c r="I409" s="3" t="e">
        <f t="shared" ca="1" si="42"/>
        <v>#N/A</v>
      </c>
      <c r="J409" s="3" t="e">
        <f t="shared" ca="1" si="47"/>
        <v>#N/A</v>
      </c>
      <c r="L409" s="4" t="e">
        <f t="shared" ca="1" si="43"/>
        <v>#N/A</v>
      </c>
      <c r="M409" s="3" t="e">
        <f t="shared" ca="1" si="48"/>
        <v>#N/A</v>
      </c>
      <c r="O409" s="2">
        <v>395</v>
      </c>
      <c r="P409" s="16" t="e">
        <f t="shared" ca="1" si="45"/>
        <v>#N/A</v>
      </c>
      <c r="Q409" s="26" t="str">
        <f t="shared" si="46"/>
        <v/>
      </c>
      <c r="R409" s="14" t="e">
        <f t="shared" ca="1" si="44"/>
        <v>#N/A</v>
      </c>
      <c r="S409" s="55" t="e">
        <f ca="1">鶏硝化モデル!K409</f>
        <v>#N/A</v>
      </c>
    </row>
    <row r="410" spans="3:19" ht="13.5">
      <c r="C410" s="2">
        <v>396</v>
      </c>
      <c r="D410" s="26" t="str">
        <f>IF(D409&gt;=鶏シート!$G$18+30,"",D409+1)</f>
        <v/>
      </c>
      <c r="E410" s="41" t="e">
        <f ca="1">鶏気温!A402</f>
        <v>#N/A</v>
      </c>
      <c r="F410" s="163" t="e">
        <f ca="1">IF(鶏シート!$G$13="独自地温",鶏気温!A402,IF(鶏シート!$G$16&gt;=D410,E410*$AD$26+$AE$26,IF(鶏気温!$A$4&lt;200,IF($D410&lt;$AF$30,E410*$AD$30+$AE$30,E410*$AD$31+$AE$31),IF($D410&lt;$AF$34,E410*$AD$34+$AE$34,E410*$AD$35+$AE$35))))</f>
        <v>#N/A</v>
      </c>
      <c r="G410" s="41"/>
      <c r="I410" s="3" t="e">
        <f t="shared" ca="1" si="42"/>
        <v>#N/A</v>
      </c>
      <c r="J410" s="3" t="e">
        <f t="shared" ca="1" si="47"/>
        <v>#N/A</v>
      </c>
      <c r="L410" s="4" t="e">
        <f t="shared" ca="1" si="43"/>
        <v>#N/A</v>
      </c>
      <c r="M410" s="3" t="e">
        <f t="shared" ca="1" si="48"/>
        <v>#N/A</v>
      </c>
      <c r="O410" s="2">
        <v>396</v>
      </c>
      <c r="P410" s="16" t="e">
        <f t="shared" ca="1" si="45"/>
        <v>#N/A</v>
      </c>
      <c r="Q410" s="26" t="str">
        <f t="shared" si="46"/>
        <v/>
      </c>
      <c r="R410" s="14" t="e">
        <f t="shared" ca="1" si="44"/>
        <v>#N/A</v>
      </c>
      <c r="S410" s="55" t="e">
        <f ca="1">鶏硝化モデル!K410</f>
        <v>#N/A</v>
      </c>
    </row>
    <row r="411" spans="3:19" ht="13.5">
      <c r="C411" s="2">
        <v>397</v>
      </c>
      <c r="D411" s="26" t="str">
        <f>IF(D410&gt;=鶏シート!$G$18+30,"",D410+1)</f>
        <v/>
      </c>
      <c r="E411" s="41" t="e">
        <f ca="1">鶏気温!A403</f>
        <v>#N/A</v>
      </c>
      <c r="F411" s="163" t="e">
        <f ca="1">IF(鶏シート!$G$13="独自地温",鶏気温!A403,IF(鶏シート!$G$16&gt;=D411,E411*$AD$26+$AE$26,IF(鶏気温!$A$4&lt;200,IF($D411&lt;$AF$30,E411*$AD$30+$AE$30,E411*$AD$31+$AE$31),IF($D411&lt;$AF$34,E411*$AD$34+$AE$34,E411*$AD$35+$AE$35))))</f>
        <v>#N/A</v>
      </c>
      <c r="G411" s="41"/>
      <c r="I411" s="3" t="e">
        <f t="shared" ca="1" si="42"/>
        <v>#N/A</v>
      </c>
      <c r="J411" s="3" t="e">
        <f t="shared" ca="1" si="47"/>
        <v>#N/A</v>
      </c>
      <c r="L411" s="4" t="e">
        <f t="shared" ca="1" si="43"/>
        <v>#N/A</v>
      </c>
      <c r="M411" s="3" t="e">
        <f t="shared" ca="1" si="48"/>
        <v>#N/A</v>
      </c>
      <c r="O411" s="2">
        <v>397</v>
      </c>
      <c r="P411" s="16" t="e">
        <f t="shared" ca="1" si="45"/>
        <v>#N/A</v>
      </c>
      <c r="Q411" s="26" t="str">
        <f t="shared" si="46"/>
        <v/>
      </c>
      <c r="R411" s="14" t="e">
        <f t="shared" ca="1" si="44"/>
        <v>#N/A</v>
      </c>
      <c r="S411" s="55" t="e">
        <f ca="1">鶏硝化モデル!K411</f>
        <v>#N/A</v>
      </c>
    </row>
    <row r="412" spans="3:19" ht="13.5">
      <c r="C412" s="2">
        <v>398</v>
      </c>
      <c r="D412" s="26" t="str">
        <f>IF(D411&gt;=鶏シート!$G$18+30,"",D411+1)</f>
        <v/>
      </c>
      <c r="E412" s="41" t="e">
        <f ca="1">鶏気温!A404</f>
        <v>#N/A</v>
      </c>
      <c r="F412" s="163" t="e">
        <f ca="1">IF(鶏シート!$G$13="独自地温",鶏気温!A404,IF(鶏シート!$G$16&gt;=D412,E412*$AD$26+$AE$26,IF(鶏気温!$A$4&lt;200,IF($D412&lt;$AF$30,E412*$AD$30+$AE$30,E412*$AD$31+$AE$31),IF($D412&lt;$AF$34,E412*$AD$34+$AE$34,E412*$AD$35+$AE$35))))</f>
        <v>#N/A</v>
      </c>
      <c r="G412" s="41"/>
      <c r="I412" s="3" t="e">
        <f t="shared" ca="1" si="42"/>
        <v>#N/A</v>
      </c>
      <c r="J412" s="3" t="e">
        <f t="shared" ca="1" si="47"/>
        <v>#N/A</v>
      </c>
      <c r="L412" s="4" t="e">
        <f t="shared" ca="1" si="43"/>
        <v>#N/A</v>
      </c>
      <c r="M412" s="3" t="e">
        <f t="shared" ca="1" si="48"/>
        <v>#N/A</v>
      </c>
      <c r="O412" s="2">
        <v>398</v>
      </c>
      <c r="P412" s="16" t="e">
        <f t="shared" ca="1" si="45"/>
        <v>#N/A</v>
      </c>
      <c r="Q412" s="26" t="str">
        <f t="shared" si="46"/>
        <v/>
      </c>
      <c r="R412" s="14" t="e">
        <f t="shared" ca="1" si="44"/>
        <v>#N/A</v>
      </c>
      <c r="S412" s="55" t="e">
        <f ca="1">鶏硝化モデル!K412</f>
        <v>#N/A</v>
      </c>
    </row>
    <row r="413" spans="3:19" ht="13.5">
      <c r="C413" s="2">
        <v>399</v>
      </c>
      <c r="D413" s="26" t="str">
        <f>IF(D412&gt;=鶏シート!$G$18+30,"",D412+1)</f>
        <v/>
      </c>
      <c r="E413" s="41" t="e">
        <f ca="1">鶏気温!A405</f>
        <v>#N/A</v>
      </c>
      <c r="F413" s="163" t="e">
        <f ca="1">IF(鶏シート!$G$13="独自地温",鶏気温!A405,IF(鶏シート!$G$16&gt;=D413,E413*$AD$26+$AE$26,IF(鶏気温!$A$4&lt;200,IF($D413&lt;$AF$30,E413*$AD$30+$AE$30,E413*$AD$31+$AE$31),IF($D413&lt;$AF$34,E413*$AD$34+$AE$34,E413*$AD$35+$AE$35))))</f>
        <v>#N/A</v>
      </c>
      <c r="G413" s="41"/>
      <c r="I413" s="3" t="e">
        <f t="shared" ca="1" si="42"/>
        <v>#N/A</v>
      </c>
      <c r="J413" s="3" t="e">
        <f t="shared" ca="1" si="47"/>
        <v>#N/A</v>
      </c>
      <c r="L413" s="4" t="e">
        <f t="shared" ca="1" si="43"/>
        <v>#N/A</v>
      </c>
      <c r="M413" s="3" t="e">
        <f t="shared" ca="1" si="48"/>
        <v>#N/A</v>
      </c>
      <c r="O413" s="2">
        <v>399</v>
      </c>
      <c r="P413" s="16" t="e">
        <f t="shared" ca="1" si="45"/>
        <v>#N/A</v>
      </c>
      <c r="Q413" s="26" t="str">
        <f t="shared" si="46"/>
        <v/>
      </c>
      <c r="R413" s="14" t="e">
        <f t="shared" ca="1" si="44"/>
        <v>#N/A</v>
      </c>
      <c r="S413" s="55" t="e">
        <f ca="1">鶏硝化モデル!K413</f>
        <v>#N/A</v>
      </c>
    </row>
    <row r="414" spans="3:19" ht="13.5">
      <c r="C414" s="2">
        <v>400</v>
      </c>
      <c r="D414" s="26" t="str">
        <f>IF(D413&gt;=鶏シート!$G$18+30,"",D413+1)</f>
        <v/>
      </c>
      <c r="E414" s="41" t="e">
        <f ca="1">鶏気温!A406</f>
        <v>#N/A</v>
      </c>
      <c r="F414" s="163" t="e">
        <f ca="1">IF(鶏シート!$G$13="独自地温",鶏気温!A406,IF(鶏シート!$G$16&gt;=D414,E414*$AD$26+$AE$26,IF(鶏気温!$A$4&lt;200,IF($D414&lt;$AF$30,E414*$AD$30+$AE$30,E414*$AD$31+$AE$31),IF($D414&lt;$AF$34,E414*$AD$34+$AE$34,E414*$AD$35+$AE$35))))</f>
        <v>#N/A</v>
      </c>
      <c r="G414" s="41"/>
      <c r="I414" s="3" t="e">
        <f t="shared" ca="1" si="42"/>
        <v>#N/A</v>
      </c>
      <c r="J414" s="3" t="e">
        <f t="shared" ca="1" si="47"/>
        <v>#N/A</v>
      </c>
      <c r="L414" s="4" t="e">
        <f t="shared" ca="1" si="43"/>
        <v>#N/A</v>
      </c>
      <c r="M414" s="3" t="e">
        <f t="shared" ca="1" si="48"/>
        <v>#N/A</v>
      </c>
      <c r="O414" s="2">
        <v>400</v>
      </c>
      <c r="P414" s="16" t="e">
        <f t="shared" ca="1" si="45"/>
        <v>#N/A</v>
      </c>
      <c r="Q414" s="26" t="str">
        <f t="shared" si="46"/>
        <v/>
      </c>
      <c r="R414" s="14" t="e">
        <f t="shared" ca="1" si="44"/>
        <v>#N/A</v>
      </c>
      <c r="S414" s="55" t="e">
        <f ca="1">鶏硝化モデル!K414</f>
        <v>#N/A</v>
      </c>
    </row>
    <row r="415" spans="3:19" ht="13.5">
      <c r="C415" s="2">
        <v>401</v>
      </c>
      <c r="D415" s="26" t="str">
        <f>IF(D414&gt;=鶏シート!$G$18+30,"",D414+1)</f>
        <v/>
      </c>
      <c r="E415" s="41" t="e">
        <f ca="1">鶏気温!A407</f>
        <v>#N/A</v>
      </c>
      <c r="F415" s="163" t="e">
        <f ca="1">IF(鶏シート!$G$13="独自地温",鶏気温!A407,IF(鶏シート!$G$16&gt;=D415,E415*$AD$26+$AE$26,IF(鶏気温!$A$4&lt;200,IF($D415&lt;$AF$30,E415*$AD$30+$AE$30,E415*$AD$31+$AE$31),IF($D415&lt;$AF$34,E415*$AD$34+$AE$34,E415*$AD$35+$AE$35))))</f>
        <v>#N/A</v>
      </c>
      <c r="G415" s="41"/>
      <c r="I415" s="3" t="e">
        <f t="shared" ca="1" si="42"/>
        <v>#N/A</v>
      </c>
      <c r="J415" s="3" t="e">
        <f t="shared" ca="1" si="47"/>
        <v>#N/A</v>
      </c>
      <c r="L415" s="4" t="e">
        <f t="shared" ca="1" si="43"/>
        <v>#N/A</v>
      </c>
      <c r="M415" s="3" t="e">
        <f t="shared" ca="1" si="48"/>
        <v>#N/A</v>
      </c>
      <c r="O415" s="2">
        <v>401</v>
      </c>
      <c r="P415" s="16" t="e">
        <f t="shared" ca="1" si="45"/>
        <v>#N/A</v>
      </c>
      <c r="Q415" s="26" t="str">
        <f t="shared" si="46"/>
        <v/>
      </c>
      <c r="R415" s="14" t="e">
        <f t="shared" ca="1" si="44"/>
        <v>#N/A</v>
      </c>
      <c r="S415" s="55" t="e">
        <f ca="1">鶏硝化モデル!K415</f>
        <v>#N/A</v>
      </c>
    </row>
    <row r="416" spans="3:19" ht="13.5">
      <c r="C416" s="2">
        <v>402</v>
      </c>
      <c r="D416" s="26" t="str">
        <f>IF(D415&gt;=鶏シート!$G$18+30,"",D415+1)</f>
        <v/>
      </c>
      <c r="E416" s="41" t="e">
        <f ca="1">鶏気温!A408</f>
        <v>#N/A</v>
      </c>
      <c r="F416" s="163" t="e">
        <f ca="1">IF(鶏シート!$G$13="独自地温",鶏気温!A408,IF(鶏シート!$G$16&gt;=D416,E416*$AD$26+$AE$26,IF(鶏気温!$A$4&lt;200,IF($D416&lt;$AF$30,E416*$AD$30+$AE$30,E416*$AD$31+$AE$31),IF($D416&lt;$AF$34,E416*$AD$34+$AE$34,E416*$AD$35+$AE$35))))</f>
        <v>#N/A</v>
      </c>
      <c r="G416" s="41"/>
      <c r="I416" s="3" t="e">
        <f t="shared" ca="1" si="42"/>
        <v>#N/A</v>
      </c>
      <c r="J416" s="3" t="e">
        <f t="shared" ca="1" si="47"/>
        <v>#N/A</v>
      </c>
      <c r="L416" s="4" t="e">
        <f t="shared" ca="1" si="43"/>
        <v>#N/A</v>
      </c>
      <c r="M416" s="3" t="e">
        <f t="shared" ca="1" si="48"/>
        <v>#N/A</v>
      </c>
      <c r="O416" s="2">
        <v>402</v>
      </c>
      <c r="P416" s="16" t="e">
        <f t="shared" ca="1" si="45"/>
        <v>#N/A</v>
      </c>
      <c r="Q416" s="26" t="str">
        <f t="shared" si="46"/>
        <v/>
      </c>
      <c r="R416" s="14" t="e">
        <f t="shared" ca="1" si="44"/>
        <v>#N/A</v>
      </c>
      <c r="S416" s="55" t="e">
        <f ca="1">鶏硝化モデル!K416</f>
        <v>#N/A</v>
      </c>
    </row>
    <row r="417" spans="3:19" ht="13.5">
      <c r="C417" s="2">
        <v>403</v>
      </c>
      <c r="D417" s="26" t="str">
        <f>IF(D416&gt;=鶏シート!$G$18+30,"",D416+1)</f>
        <v/>
      </c>
      <c r="E417" s="41" t="e">
        <f ca="1">鶏気温!A409</f>
        <v>#N/A</v>
      </c>
      <c r="F417" s="163" t="e">
        <f ca="1">IF(鶏シート!$G$13="独自地温",鶏気温!A409,IF(鶏シート!$G$16&gt;=D417,E417*$AD$26+$AE$26,IF(鶏気温!$A$4&lt;200,IF($D417&lt;$AF$30,E417*$AD$30+$AE$30,E417*$AD$31+$AE$31),IF($D417&lt;$AF$34,E417*$AD$34+$AE$34,E417*$AD$35+$AE$35))))</f>
        <v>#N/A</v>
      </c>
      <c r="G417" s="41"/>
      <c r="I417" s="3" t="e">
        <f t="shared" ca="1" si="42"/>
        <v>#N/A</v>
      </c>
      <c r="J417" s="3" t="e">
        <f t="shared" ca="1" si="47"/>
        <v>#N/A</v>
      </c>
      <c r="L417" s="4" t="e">
        <f t="shared" ca="1" si="43"/>
        <v>#N/A</v>
      </c>
      <c r="M417" s="3" t="e">
        <f t="shared" ca="1" si="48"/>
        <v>#N/A</v>
      </c>
      <c r="O417" s="2">
        <v>403</v>
      </c>
      <c r="P417" s="16" t="e">
        <f t="shared" ca="1" si="45"/>
        <v>#N/A</v>
      </c>
      <c r="Q417" s="26" t="str">
        <f t="shared" si="46"/>
        <v/>
      </c>
      <c r="R417" s="14" t="e">
        <f t="shared" ca="1" si="44"/>
        <v>#N/A</v>
      </c>
      <c r="S417" s="55" t="e">
        <f ca="1">鶏硝化モデル!K417</f>
        <v>#N/A</v>
      </c>
    </row>
    <row r="418" spans="3:19" ht="13.5">
      <c r="C418" s="2">
        <v>404</v>
      </c>
      <c r="D418" s="26" t="str">
        <f>IF(D417&gt;=鶏シート!$G$18+30,"",D417+1)</f>
        <v/>
      </c>
      <c r="E418" s="41" t="e">
        <f ca="1">鶏気温!A410</f>
        <v>#N/A</v>
      </c>
      <c r="F418" s="163" t="e">
        <f ca="1">IF(鶏シート!$G$13="独自地温",鶏気温!A410,IF(鶏シート!$G$16&gt;=D418,E418*$AD$26+$AE$26,IF(鶏気温!$A$4&lt;200,IF($D418&lt;$AF$30,E418*$AD$30+$AE$30,E418*$AD$31+$AE$31),IF($D418&lt;$AF$34,E418*$AD$34+$AE$34,E418*$AD$35+$AE$35))))</f>
        <v>#N/A</v>
      </c>
      <c r="G418" s="41"/>
      <c r="I418" s="3" t="e">
        <f t="shared" ca="1" si="42"/>
        <v>#N/A</v>
      </c>
      <c r="J418" s="3" t="e">
        <f t="shared" ca="1" si="47"/>
        <v>#N/A</v>
      </c>
      <c r="L418" s="4" t="e">
        <f t="shared" ca="1" si="43"/>
        <v>#N/A</v>
      </c>
      <c r="M418" s="3" t="e">
        <f t="shared" ca="1" si="48"/>
        <v>#N/A</v>
      </c>
      <c r="O418" s="2">
        <v>404</v>
      </c>
      <c r="P418" s="16" t="e">
        <f t="shared" ca="1" si="45"/>
        <v>#N/A</v>
      </c>
      <c r="Q418" s="26" t="str">
        <f t="shared" si="46"/>
        <v/>
      </c>
      <c r="R418" s="14" t="e">
        <f t="shared" ca="1" si="44"/>
        <v>#N/A</v>
      </c>
      <c r="S418" s="55" t="e">
        <f ca="1">鶏硝化モデル!K418</f>
        <v>#N/A</v>
      </c>
    </row>
    <row r="419" spans="3:19" ht="13.5">
      <c r="C419" s="2">
        <v>405</v>
      </c>
      <c r="D419" s="26" t="str">
        <f>IF(D418&gt;=鶏シート!$G$18+30,"",D418+1)</f>
        <v/>
      </c>
      <c r="E419" s="41" t="e">
        <f ca="1">鶏気温!A411</f>
        <v>#N/A</v>
      </c>
      <c r="F419" s="163" t="e">
        <f ca="1">IF(鶏シート!$G$13="独自地温",鶏気温!A411,IF(鶏シート!$G$16&gt;=D419,E419*$AD$26+$AE$26,IF(鶏気温!$A$4&lt;200,IF($D419&lt;$AF$30,E419*$AD$30+$AE$30,E419*$AD$31+$AE$31),IF($D419&lt;$AF$34,E419*$AD$34+$AE$34,E419*$AD$35+$AE$35))))</f>
        <v>#N/A</v>
      </c>
      <c r="G419" s="41"/>
      <c r="I419" s="3" t="e">
        <f t="shared" ca="1" si="42"/>
        <v>#N/A</v>
      </c>
      <c r="J419" s="3" t="e">
        <f t="shared" ca="1" si="47"/>
        <v>#N/A</v>
      </c>
      <c r="L419" s="4" t="e">
        <f t="shared" ca="1" si="43"/>
        <v>#N/A</v>
      </c>
      <c r="M419" s="3" t="e">
        <f t="shared" ca="1" si="48"/>
        <v>#N/A</v>
      </c>
      <c r="O419" s="2">
        <v>405</v>
      </c>
      <c r="P419" s="16" t="e">
        <f t="shared" ca="1" si="45"/>
        <v>#N/A</v>
      </c>
      <c r="Q419" s="26" t="str">
        <f t="shared" si="46"/>
        <v/>
      </c>
      <c r="R419" s="14" t="e">
        <f t="shared" ca="1" si="44"/>
        <v>#N/A</v>
      </c>
      <c r="S419" s="55" t="e">
        <f ca="1">鶏硝化モデル!K419</f>
        <v>#N/A</v>
      </c>
    </row>
    <row r="420" spans="3:19" ht="13.5">
      <c r="C420" s="2">
        <v>406</v>
      </c>
      <c r="D420" s="26" t="str">
        <f>IF(D419&gt;=鶏シート!$G$18+30,"",D419+1)</f>
        <v/>
      </c>
      <c r="E420" s="41" t="e">
        <f ca="1">鶏気温!A412</f>
        <v>#N/A</v>
      </c>
      <c r="F420" s="163" t="e">
        <f ca="1">IF(鶏シート!$G$13="独自地温",鶏気温!A412,IF(鶏シート!$G$16&gt;=D420,E420*$AD$26+$AE$26,IF(鶏気温!$A$4&lt;200,IF($D420&lt;$AF$30,E420*$AD$30+$AE$30,E420*$AD$31+$AE$31),IF($D420&lt;$AF$34,E420*$AD$34+$AE$34,E420*$AD$35+$AE$35))))</f>
        <v>#N/A</v>
      </c>
      <c r="G420" s="41"/>
      <c r="I420" s="3" t="e">
        <f t="shared" ca="1" si="42"/>
        <v>#N/A</v>
      </c>
      <c r="J420" s="3" t="e">
        <f t="shared" ca="1" si="47"/>
        <v>#N/A</v>
      </c>
      <c r="L420" s="4" t="e">
        <f t="shared" ca="1" si="43"/>
        <v>#N/A</v>
      </c>
      <c r="M420" s="3" t="e">
        <f t="shared" ca="1" si="48"/>
        <v>#N/A</v>
      </c>
      <c r="O420" s="2">
        <v>406</v>
      </c>
      <c r="P420" s="16" t="e">
        <f t="shared" ca="1" si="45"/>
        <v>#N/A</v>
      </c>
      <c r="Q420" s="26" t="str">
        <f t="shared" si="46"/>
        <v/>
      </c>
      <c r="R420" s="14" t="e">
        <f t="shared" ca="1" si="44"/>
        <v>#N/A</v>
      </c>
      <c r="S420" s="55" t="e">
        <f ca="1">鶏硝化モデル!K420</f>
        <v>#N/A</v>
      </c>
    </row>
    <row r="421" spans="3:19" ht="13.5">
      <c r="C421" s="2">
        <v>407</v>
      </c>
      <c r="D421" s="26" t="str">
        <f>IF(D420&gt;=鶏シート!$G$18+30,"",D420+1)</f>
        <v/>
      </c>
      <c r="E421" s="41" t="e">
        <f ca="1">鶏気温!A413</f>
        <v>#N/A</v>
      </c>
      <c r="F421" s="163" t="e">
        <f ca="1">IF(鶏シート!$G$13="独自地温",鶏気温!A413,IF(鶏シート!$G$16&gt;=D421,E421*$AD$26+$AE$26,IF(鶏気温!$A$4&lt;200,IF($D421&lt;$AF$30,E421*$AD$30+$AE$30,E421*$AD$31+$AE$31),IF($D421&lt;$AF$34,E421*$AD$34+$AE$34,E421*$AD$35+$AE$35))))</f>
        <v>#N/A</v>
      </c>
      <c r="G421" s="41"/>
      <c r="I421" s="3" t="e">
        <f t="shared" ca="1" si="42"/>
        <v>#N/A</v>
      </c>
      <c r="J421" s="3" t="e">
        <f t="shared" ca="1" si="47"/>
        <v>#N/A</v>
      </c>
      <c r="L421" s="4" t="e">
        <f t="shared" ca="1" si="43"/>
        <v>#N/A</v>
      </c>
      <c r="M421" s="3" t="e">
        <f t="shared" ca="1" si="48"/>
        <v>#N/A</v>
      </c>
      <c r="O421" s="2">
        <v>407</v>
      </c>
      <c r="P421" s="16" t="e">
        <f t="shared" ca="1" si="45"/>
        <v>#N/A</v>
      </c>
      <c r="Q421" s="26" t="str">
        <f t="shared" si="46"/>
        <v/>
      </c>
      <c r="R421" s="14" t="e">
        <f t="shared" ca="1" si="44"/>
        <v>#N/A</v>
      </c>
      <c r="S421" s="55" t="e">
        <f ca="1">鶏硝化モデル!K421</f>
        <v>#N/A</v>
      </c>
    </row>
    <row r="422" spans="3:19" ht="13.5">
      <c r="C422" s="2">
        <v>408</v>
      </c>
      <c r="D422" s="26" t="str">
        <f>IF(D421&gt;=鶏シート!$G$18+30,"",D421+1)</f>
        <v/>
      </c>
      <c r="E422" s="41" t="e">
        <f ca="1">鶏気温!A414</f>
        <v>#N/A</v>
      </c>
      <c r="F422" s="163" t="e">
        <f ca="1">IF(鶏シート!$G$13="独自地温",鶏気温!A414,IF(鶏シート!$G$16&gt;=D422,E422*$AD$26+$AE$26,IF(鶏気温!$A$4&lt;200,IF($D422&lt;$AF$30,E422*$AD$30+$AE$30,E422*$AD$31+$AE$31),IF($D422&lt;$AF$34,E422*$AD$34+$AE$34,E422*$AD$35+$AE$35))))</f>
        <v>#N/A</v>
      </c>
      <c r="G422" s="41"/>
      <c r="I422" s="3" t="e">
        <f t="shared" ca="1" si="42"/>
        <v>#N/A</v>
      </c>
      <c r="J422" s="3" t="e">
        <f t="shared" ca="1" si="47"/>
        <v>#N/A</v>
      </c>
      <c r="L422" s="4" t="e">
        <f t="shared" ca="1" si="43"/>
        <v>#N/A</v>
      </c>
      <c r="M422" s="3" t="e">
        <f t="shared" ca="1" si="48"/>
        <v>#N/A</v>
      </c>
      <c r="O422" s="2">
        <v>408</v>
      </c>
      <c r="P422" s="16" t="e">
        <f t="shared" ca="1" si="45"/>
        <v>#N/A</v>
      </c>
      <c r="Q422" s="26" t="str">
        <f t="shared" si="46"/>
        <v/>
      </c>
      <c r="R422" s="14" t="e">
        <f t="shared" ca="1" si="44"/>
        <v>#N/A</v>
      </c>
      <c r="S422" s="55" t="e">
        <f ca="1">鶏硝化モデル!K422</f>
        <v>#N/A</v>
      </c>
    </row>
    <row r="423" spans="3:19" ht="13.5">
      <c r="C423" s="2">
        <v>409</v>
      </c>
      <c r="D423" s="26" t="str">
        <f>IF(D422&gt;=鶏シート!$G$18+30,"",D422+1)</f>
        <v/>
      </c>
      <c r="E423" s="41" t="e">
        <f ca="1">鶏気温!A415</f>
        <v>#N/A</v>
      </c>
      <c r="F423" s="163" t="e">
        <f ca="1">IF(鶏シート!$G$13="独自地温",鶏気温!A415,IF(鶏シート!$G$16&gt;=D423,E423*$AD$26+$AE$26,IF(鶏気温!$A$4&lt;200,IF($D423&lt;$AF$30,E423*$AD$30+$AE$30,E423*$AD$31+$AE$31),IF($D423&lt;$AF$34,E423*$AD$34+$AE$34,E423*$AD$35+$AE$35))))</f>
        <v>#N/A</v>
      </c>
      <c r="G423" s="41"/>
      <c r="I423" s="3" t="e">
        <f t="shared" ca="1" si="42"/>
        <v>#N/A</v>
      </c>
      <c r="J423" s="3" t="e">
        <f t="shared" ca="1" si="47"/>
        <v>#N/A</v>
      </c>
      <c r="L423" s="4" t="e">
        <f t="shared" ca="1" si="43"/>
        <v>#N/A</v>
      </c>
      <c r="M423" s="3" t="e">
        <f t="shared" ca="1" si="48"/>
        <v>#N/A</v>
      </c>
      <c r="O423" s="2">
        <v>409</v>
      </c>
      <c r="P423" s="16" t="e">
        <f t="shared" ca="1" si="45"/>
        <v>#N/A</v>
      </c>
      <c r="Q423" s="26" t="str">
        <f t="shared" si="46"/>
        <v/>
      </c>
      <c r="R423" s="14" t="e">
        <f t="shared" ca="1" si="44"/>
        <v>#N/A</v>
      </c>
      <c r="S423" s="55" t="e">
        <f ca="1">鶏硝化モデル!K423</f>
        <v>#N/A</v>
      </c>
    </row>
    <row r="424" spans="3:19" ht="13.5">
      <c r="C424" s="2">
        <v>410</v>
      </c>
      <c r="D424" s="26" t="str">
        <f>IF(D423&gt;=鶏シート!$G$18+30,"",D423+1)</f>
        <v/>
      </c>
      <c r="E424" s="41" t="e">
        <f ca="1">鶏気温!A416</f>
        <v>#N/A</v>
      </c>
      <c r="F424" s="163" t="e">
        <f ca="1">IF(鶏シート!$G$13="独自地温",鶏気温!A416,IF(鶏シート!$G$16&gt;=D424,E424*$AD$26+$AE$26,IF(鶏気温!$A$4&lt;200,IF($D424&lt;$AF$30,E424*$AD$30+$AE$30,E424*$AD$31+$AE$31),IF($D424&lt;$AF$34,E424*$AD$34+$AE$34,E424*$AD$35+$AE$35))))</f>
        <v>#N/A</v>
      </c>
      <c r="G424" s="41"/>
      <c r="I424" s="3" t="e">
        <f t="shared" ca="1" si="42"/>
        <v>#N/A</v>
      </c>
      <c r="J424" s="3" t="e">
        <f t="shared" ca="1" si="47"/>
        <v>#N/A</v>
      </c>
      <c r="L424" s="4" t="e">
        <f t="shared" ca="1" si="43"/>
        <v>#N/A</v>
      </c>
      <c r="M424" s="3" t="e">
        <f t="shared" ca="1" si="48"/>
        <v>#N/A</v>
      </c>
      <c r="O424" s="2">
        <v>410</v>
      </c>
      <c r="P424" s="16" t="e">
        <f t="shared" ca="1" si="45"/>
        <v>#N/A</v>
      </c>
      <c r="Q424" s="26" t="str">
        <f t="shared" si="46"/>
        <v/>
      </c>
      <c r="R424" s="14" t="e">
        <f t="shared" ca="1" si="44"/>
        <v>#N/A</v>
      </c>
      <c r="S424" s="55" t="e">
        <f ca="1">鶏硝化モデル!K424</f>
        <v>#N/A</v>
      </c>
    </row>
    <row r="425" spans="3:19" ht="13.5">
      <c r="C425" s="2">
        <v>411</v>
      </c>
      <c r="D425" s="26" t="str">
        <f>IF(D424&gt;=鶏シート!$G$18+30,"",D424+1)</f>
        <v/>
      </c>
      <c r="E425" s="41" t="e">
        <f ca="1">鶏気温!A417</f>
        <v>#N/A</v>
      </c>
      <c r="F425" s="163" t="e">
        <f ca="1">IF(鶏シート!$G$13="独自地温",鶏気温!A417,IF(鶏シート!$G$16&gt;=D425,E425*$AD$26+$AE$26,IF(鶏気温!$A$4&lt;200,IF($D425&lt;$AF$30,E425*$AD$30+$AE$30,E425*$AD$31+$AE$31),IF($D425&lt;$AF$34,E425*$AD$34+$AE$34,E425*$AD$35+$AE$35))))</f>
        <v>#N/A</v>
      </c>
      <c r="G425" s="41"/>
      <c r="I425" s="3" t="e">
        <f t="shared" ca="1" si="42"/>
        <v>#N/A</v>
      </c>
      <c r="J425" s="3" t="e">
        <f t="shared" ca="1" si="47"/>
        <v>#N/A</v>
      </c>
      <c r="L425" s="4" t="e">
        <f t="shared" ca="1" si="43"/>
        <v>#N/A</v>
      </c>
      <c r="M425" s="3" t="e">
        <f t="shared" ca="1" si="48"/>
        <v>#N/A</v>
      </c>
      <c r="O425" s="2">
        <v>411</v>
      </c>
      <c r="P425" s="16" t="e">
        <f t="shared" ca="1" si="45"/>
        <v>#N/A</v>
      </c>
      <c r="Q425" s="26" t="str">
        <f t="shared" si="46"/>
        <v/>
      </c>
      <c r="R425" s="14" t="e">
        <f t="shared" ca="1" si="44"/>
        <v>#N/A</v>
      </c>
      <c r="S425" s="55" t="e">
        <f ca="1">鶏硝化モデル!K425</f>
        <v>#N/A</v>
      </c>
    </row>
    <row r="426" spans="3:19" ht="13.5">
      <c r="C426" s="2">
        <v>412</v>
      </c>
      <c r="D426" s="26" t="str">
        <f>IF(D425&gt;=鶏シート!$G$18+30,"",D425+1)</f>
        <v/>
      </c>
      <c r="E426" s="41" t="e">
        <f ca="1">鶏気温!A418</f>
        <v>#N/A</v>
      </c>
      <c r="F426" s="163" t="e">
        <f ca="1">IF(鶏シート!$G$13="独自地温",鶏気温!A418,IF(鶏シート!$G$16&gt;=D426,E426*$AD$26+$AE$26,IF(鶏気温!$A$4&lt;200,IF($D426&lt;$AF$30,E426*$AD$30+$AE$30,E426*$AD$31+$AE$31),IF($D426&lt;$AF$34,E426*$AD$34+$AE$34,E426*$AD$35+$AE$35))))</f>
        <v>#N/A</v>
      </c>
      <c r="G426" s="41"/>
      <c r="I426" s="3" t="e">
        <f t="shared" ca="1" si="42"/>
        <v>#N/A</v>
      </c>
      <c r="J426" s="3" t="e">
        <f t="shared" ca="1" si="47"/>
        <v>#N/A</v>
      </c>
      <c r="L426" s="4" t="e">
        <f t="shared" ca="1" si="43"/>
        <v>#N/A</v>
      </c>
      <c r="M426" s="3" t="e">
        <f t="shared" ca="1" si="48"/>
        <v>#N/A</v>
      </c>
      <c r="O426" s="2">
        <v>412</v>
      </c>
      <c r="P426" s="16" t="e">
        <f t="shared" ca="1" si="45"/>
        <v>#N/A</v>
      </c>
      <c r="Q426" s="26" t="str">
        <f t="shared" si="46"/>
        <v/>
      </c>
      <c r="R426" s="14" t="e">
        <f t="shared" ca="1" si="44"/>
        <v>#N/A</v>
      </c>
      <c r="S426" s="55" t="e">
        <f ca="1">鶏硝化モデル!K426</f>
        <v>#N/A</v>
      </c>
    </row>
    <row r="427" spans="3:19" ht="13.5">
      <c r="C427" s="2">
        <v>413</v>
      </c>
      <c r="D427" s="26" t="str">
        <f>IF(D426&gt;=鶏シート!$G$18+30,"",D426+1)</f>
        <v/>
      </c>
      <c r="E427" s="41" t="e">
        <f ca="1">鶏気温!A419</f>
        <v>#N/A</v>
      </c>
      <c r="F427" s="163" t="e">
        <f ca="1">IF(鶏シート!$G$13="独自地温",鶏気温!A419,IF(鶏シート!$G$16&gt;=D427,E427*$AD$26+$AE$26,IF(鶏気温!$A$4&lt;200,IF($D427&lt;$AF$30,E427*$AD$30+$AE$30,E427*$AD$31+$AE$31),IF($D427&lt;$AF$34,E427*$AD$34+$AE$34,E427*$AD$35+$AE$35))))</f>
        <v>#N/A</v>
      </c>
      <c r="G427" s="41"/>
      <c r="I427" s="3" t="e">
        <f t="shared" ca="1" si="42"/>
        <v>#N/A</v>
      </c>
      <c r="J427" s="3" t="e">
        <f t="shared" ca="1" si="47"/>
        <v>#N/A</v>
      </c>
      <c r="L427" s="4" t="e">
        <f t="shared" ca="1" si="43"/>
        <v>#N/A</v>
      </c>
      <c r="M427" s="3" t="e">
        <f t="shared" ca="1" si="48"/>
        <v>#N/A</v>
      </c>
      <c r="O427" s="2">
        <v>413</v>
      </c>
      <c r="P427" s="16" t="e">
        <f t="shared" ca="1" si="45"/>
        <v>#N/A</v>
      </c>
      <c r="Q427" s="26" t="str">
        <f t="shared" si="46"/>
        <v/>
      </c>
      <c r="R427" s="14" t="e">
        <f t="shared" ca="1" si="44"/>
        <v>#N/A</v>
      </c>
      <c r="S427" s="55" t="e">
        <f ca="1">鶏硝化モデル!K427</f>
        <v>#N/A</v>
      </c>
    </row>
    <row r="428" spans="3:19" ht="13.5">
      <c r="C428" s="2">
        <v>414</v>
      </c>
      <c r="D428" s="26" t="str">
        <f>IF(D427&gt;=鶏シート!$G$18+30,"",D427+1)</f>
        <v/>
      </c>
      <c r="E428" s="41" t="e">
        <f ca="1">鶏気温!A420</f>
        <v>#N/A</v>
      </c>
      <c r="F428" s="163" t="e">
        <f ca="1">IF(鶏シート!$G$13="独自地温",鶏気温!A420,IF(鶏シート!$G$16&gt;=D428,E428*$AD$26+$AE$26,IF(鶏気温!$A$4&lt;200,IF($D428&lt;$AF$30,E428*$AD$30+$AE$30,E428*$AD$31+$AE$31),IF($D428&lt;$AF$34,E428*$AD$34+$AE$34,E428*$AD$35+$AE$35))))</f>
        <v>#N/A</v>
      </c>
      <c r="G428" s="41"/>
      <c r="I428" s="3" t="e">
        <f t="shared" ca="1" si="42"/>
        <v>#N/A</v>
      </c>
      <c r="J428" s="3" t="e">
        <f t="shared" ca="1" si="47"/>
        <v>#N/A</v>
      </c>
      <c r="L428" s="4" t="e">
        <f t="shared" ca="1" si="43"/>
        <v>#N/A</v>
      </c>
      <c r="M428" s="3" t="e">
        <f t="shared" ca="1" si="48"/>
        <v>#N/A</v>
      </c>
      <c r="O428" s="2">
        <v>414</v>
      </c>
      <c r="P428" s="16" t="e">
        <f t="shared" ca="1" si="45"/>
        <v>#N/A</v>
      </c>
      <c r="Q428" s="26" t="str">
        <f t="shared" si="46"/>
        <v/>
      </c>
      <c r="R428" s="14" t="e">
        <f t="shared" ca="1" si="44"/>
        <v>#N/A</v>
      </c>
      <c r="S428" s="55" t="e">
        <f ca="1">鶏硝化モデル!K428</f>
        <v>#N/A</v>
      </c>
    </row>
    <row r="429" spans="3:19" ht="13.5">
      <c r="C429" s="2">
        <v>415</v>
      </c>
      <c r="D429" s="26" t="str">
        <f>IF(D428&gt;=鶏シート!$G$18+30,"",D428+1)</f>
        <v/>
      </c>
      <c r="E429" s="41" t="e">
        <f ca="1">鶏気温!A421</f>
        <v>#N/A</v>
      </c>
      <c r="F429" s="163" t="e">
        <f ca="1">IF(鶏シート!$G$13="独自地温",鶏気温!A421,IF(鶏シート!$G$16&gt;=D429,E429*$AD$26+$AE$26,IF(鶏気温!$A$4&lt;200,IF($D429&lt;$AF$30,E429*$AD$30+$AE$30,E429*$AD$31+$AE$31),IF($D429&lt;$AF$34,E429*$AD$34+$AE$34,E429*$AD$35+$AE$35))))</f>
        <v>#N/A</v>
      </c>
      <c r="G429" s="41"/>
      <c r="I429" s="3" t="e">
        <f t="shared" ca="1" si="42"/>
        <v>#N/A</v>
      </c>
      <c r="J429" s="3" t="e">
        <f t="shared" ca="1" si="47"/>
        <v>#N/A</v>
      </c>
      <c r="L429" s="4" t="e">
        <f t="shared" ca="1" si="43"/>
        <v>#N/A</v>
      </c>
      <c r="M429" s="3" t="e">
        <f t="shared" ca="1" si="48"/>
        <v>#N/A</v>
      </c>
      <c r="O429" s="2">
        <v>415</v>
      </c>
      <c r="P429" s="16" t="e">
        <f t="shared" ca="1" si="45"/>
        <v>#N/A</v>
      </c>
      <c r="Q429" s="26" t="str">
        <f t="shared" si="46"/>
        <v/>
      </c>
      <c r="R429" s="14" t="e">
        <f t="shared" ca="1" si="44"/>
        <v>#N/A</v>
      </c>
      <c r="S429" s="55" t="e">
        <f ca="1">鶏硝化モデル!K429</f>
        <v>#N/A</v>
      </c>
    </row>
    <row r="430" spans="3:19" ht="13.5">
      <c r="C430" s="2">
        <v>416</v>
      </c>
      <c r="D430" s="26" t="str">
        <f>IF(D429&gt;=鶏シート!$G$18+30,"",D429+1)</f>
        <v/>
      </c>
      <c r="E430" s="41" t="e">
        <f ca="1">鶏気温!A422</f>
        <v>#N/A</v>
      </c>
      <c r="F430" s="163" t="e">
        <f ca="1">IF(鶏シート!$G$13="独自地温",鶏気温!A422,IF(鶏シート!$G$16&gt;=D430,E430*$AD$26+$AE$26,IF(鶏気温!$A$4&lt;200,IF($D430&lt;$AF$30,E430*$AD$30+$AE$30,E430*$AD$31+$AE$31),IF($D430&lt;$AF$34,E430*$AD$34+$AE$34,E430*$AD$35+$AE$35))))</f>
        <v>#N/A</v>
      </c>
      <c r="G430" s="41"/>
      <c r="I430" s="3" t="e">
        <f t="shared" ca="1" si="42"/>
        <v>#N/A</v>
      </c>
      <c r="J430" s="3" t="e">
        <f t="shared" ca="1" si="47"/>
        <v>#N/A</v>
      </c>
      <c r="L430" s="4" t="e">
        <f t="shared" ca="1" si="43"/>
        <v>#N/A</v>
      </c>
      <c r="M430" s="3" t="e">
        <f t="shared" ca="1" si="48"/>
        <v>#N/A</v>
      </c>
      <c r="O430" s="2">
        <v>416</v>
      </c>
      <c r="P430" s="16" t="e">
        <f t="shared" ca="1" si="45"/>
        <v>#N/A</v>
      </c>
      <c r="Q430" s="26" t="str">
        <f t="shared" si="46"/>
        <v/>
      </c>
      <c r="R430" s="14" t="e">
        <f t="shared" ca="1" si="44"/>
        <v>#N/A</v>
      </c>
      <c r="S430" s="55" t="e">
        <f ca="1">鶏硝化モデル!K430</f>
        <v>#N/A</v>
      </c>
    </row>
    <row r="431" spans="3:19" ht="13.5">
      <c r="C431" s="2">
        <v>417</v>
      </c>
      <c r="D431" s="26" t="str">
        <f>IF(D430&gt;=鶏シート!$G$18+30,"",D430+1)</f>
        <v/>
      </c>
      <c r="E431" s="41" t="e">
        <f ca="1">鶏気温!A423</f>
        <v>#N/A</v>
      </c>
      <c r="F431" s="163" t="e">
        <f ca="1">IF(鶏シート!$G$13="独自地温",鶏気温!A423,IF(鶏シート!$G$16&gt;=D431,E431*$AD$26+$AE$26,IF(鶏気温!$A$4&lt;200,IF($D431&lt;$AF$30,E431*$AD$30+$AE$30,E431*$AD$31+$AE$31),IF($D431&lt;$AF$34,E431*$AD$34+$AE$34,E431*$AD$35+$AE$35))))</f>
        <v>#N/A</v>
      </c>
      <c r="G431" s="41"/>
      <c r="I431" s="3" t="e">
        <f t="shared" ca="1" si="42"/>
        <v>#N/A</v>
      </c>
      <c r="J431" s="3" t="e">
        <f t="shared" ca="1" si="47"/>
        <v>#N/A</v>
      </c>
      <c r="L431" s="4" t="e">
        <f t="shared" ca="1" si="43"/>
        <v>#N/A</v>
      </c>
      <c r="M431" s="3" t="e">
        <f t="shared" ca="1" si="48"/>
        <v>#N/A</v>
      </c>
      <c r="O431" s="2">
        <v>417</v>
      </c>
      <c r="P431" s="16" t="e">
        <f t="shared" ca="1" si="45"/>
        <v>#N/A</v>
      </c>
      <c r="Q431" s="26" t="str">
        <f t="shared" si="46"/>
        <v/>
      </c>
      <c r="R431" s="14" t="e">
        <f t="shared" ca="1" si="44"/>
        <v>#N/A</v>
      </c>
      <c r="S431" s="55" t="e">
        <f ca="1">鶏硝化モデル!K431</f>
        <v>#N/A</v>
      </c>
    </row>
    <row r="432" spans="3:19" ht="13.5">
      <c r="C432" s="2">
        <v>418</v>
      </c>
      <c r="D432" s="26" t="str">
        <f>IF(D431&gt;=鶏シート!$G$18+30,"",D431+1)</f>
        <v/>
      </c>
      <c r="E432" s="41" t="e">
        <f ca="1">鶏気温!A424</f>
        <v>#N/A</v>
      </c>
      <c r="F432" s="163" t="e">
        <f ca="1">IF(鶏シート!$G$13="独自地温",鶏気温!A424,IF(鶏シート!$G$16&gt;=D432,E432*$AD$26+$AE$26,IF(鶏気温!$A$4&lt;200,IF($D432&lt;$AF$30,E432*$AD$30+$AE$30,E432*$AD$31+$AE$31),IF($D432&lt;$AF$34,E432*$AD$34+$AE$34,E432*$AD$35+$AE$35))))</f>
        <v>#N/A</v>
      </c>
      <c r="G432" s="41"/>
      <c r="I432" s="3" t="e">
        <f t="shared" ca="1" si="42"/>
        <v>#N/A</v>
      </c>
      <c r="J432" s="3" t="e">
        <f t="shared" ca="1" si="47"/>
        <v>#N/A</v>
      </c>
      <c r="L432" s="4" t="e">
        <f t="shared" ca="1" si="43"/>
        <v>#N/A</v>
      </c>
      <c r="M432" s="3" t="e">
        <f t="shared" ca="1" si="48"/>
        <v>#N/A</v>
      </c>
      <c r="O432" s="2">
        <v>418</v>
      </c>
      <c r="P432" s="16" t="e">
        <f t="shared" ca="1" si="45"/>
        <v>#N/A</v>
      </c>
      <c r="Q432" s="26" t="str">
        <f t="shared" si="46"/>
        <v/>
      </c>
      <c r="R432" s="14" t="e">
        <f t="shared" ca="1" si="44"/>
        <v>#N/A</v>
      </c>
      <c r="S432" s="55" t="e">
        <f ca="1">鶏硝化モデル!K432</f>
        <v>#N/A</v>
      </c>
    </row>
    <row r="433" spans="3:19" ht="13.5">
      <c r="C433" s="2">
        <v>419</v>
      </c>
      <c r="D433" s="26" t="str">
        <f>IF(D432&gt;=鶏シート!$G$18+30,"",D432+1)</f>
        <v/>
      </c>
      <c r="E433" s="41" t="e">
        <f ca="1">鶏気温!A425</f>
        <v>#N/A</v>
      </c>
      <c r="F433" s="163" t="e">
        <f ca="1">IF(鶏シート!$G$13="独自地温",鶏気温!A425,IF(鶏シート!$G$16&gt;=D433,E433*$AD$26+$AE$26,IF(鶏気温!$A$4&lt;200,IF($D433&lt;$AF$30,E433*$AD$30+$AE$30,E433*$AD$31+$AE$31),IF($D433&lt;$AF$34,E433*$AD$34+$AE$34,E433*$AD$35+$AE$35))))</f>
        <v>#N/A</v>
      </c>
      <c r="G433" s="41"/>
      <c r="I433" s="3" t="e">
        <f t="shared" ca="1" si="42"/>
        <v>#N/A</v>
      </c>
      <c r="J433" s="3" t="e">
        <f t="shared" ca="1" si="47"/>
        <v>#N/A</v>
      </c>
      <c r="L433" s="4" t="e">
        <f t="shared" ca="1" si="43"/>
        <v>#N/A</v>
      </c>
      <c r="M433" s="3" t="e">
        <f t="shared" ca="1" si="48"/>
        <v>#N/A</v>
      </c>
      <c r="O433" s="2">
        <v>419</v>
      </c>
      <c r="P433" s="16" t="e">
        <f t="shared" ca="1" si="45"/>
        <v>#N/A</v>
      </c>
      <c r="Q433" s="26" t="str">
        <f t="shared" si="46"/>
        <v/>
      </c>
      <c r="R433" s="14" t="e">
        <f t="shared" ca="1" si="44"/>
        <v>#N/A</v>
      </c>
      <c r="S433" s="55" t="e">
        <f ca="1">鶏硝化モデル!K433</f>
        <v>#N/A</v>
      </c>
    </row>
    <row r="434" spans="3:19" ht="13.5">
      <c r="C434" s="2">
        <v>420</v>
      </c>
      <c r="D434" s="26" t="str">
        <f>IF(D433&gt;=鶏シート!$G$18+30,"",D433+1)</f>
        <v/>
      </c>
      <c r="E434" s="41" t="e">
        <f ca="1">鶏気温!A426</f>
        <v>#N/A</v>
      </c>
      <c r="F434" s="163" t="e">
        <f ca="1">IF(鶏シート!$G$13="独自地温",鶏気温!A426,IF(鶏シート!$G$16&gt;=D434,E434*$AD$26+$AE$26,IF(鶏気温!$A$4&lt;200,IF($D434&lt;$AF$30,E434*$AD$30+$AE$30,E434*$AD$31+$AE$31),IF($D434&lt;$AF$34,E434*$AD$34+$AE$34,E434*$AD$35+$AE$35))))</f>
        <v>#N/A</v>
      </c>
      <c r="G434" s="41"/>
      <c r="I434" s="3" t="e">
        <f t="shared" ca="1" si="42"/>
        <v>#N/A</v>
      </c>
      <c r="J434" s="3" t="e">
        <f t="shared" ca="1" si="47"/>
        <v>#N/A</v>
      </c>
      <c r="L434" s="4" t="e">
        <f t="shared" ca="1" si="43"/>
        <v>#N/A</v>
      </c>
      <c r="M434" s="3" t="e">
        <f t="shared" ca="1" si="48"/>
        <v>#N/A</v>
      </c>
      <c r="O434" s="2">
        <v>420</v>
      </c>
      <c r="P434" s="16" t="e">
        <f t="shared" ca="1" si="45"/>
        <v>#N/A</v>
      </c>
      <c r="Q434" s="26" t="str">
        <f t="shared" si="46"/>
        <v/>
      </c>
      <c r="R434" s="14" t="e">
        <f t="shared" ca="1" si="44"/>
        <v>#N/A</v>
      </c>
      <c r="S434" s="55" t="e">
        <f ca="1">鶏硝化モデル!K434</f>
        <v>#N/A</v>
      </c>
    </row>
    <row r="435" spans="3:19" ht="13.5">
      <c r="C435" s="2">
        <v>421</v>
      </c>
      <c r="D435" s="26" t="str">
        <f>IF(D434&gt;=鶏シート!$G$18+30,"",D434+1)</f>
        <v/>
      </c>
      <c r="E435" s="41" t="e">
        <f ca="1">鶏気温!A427</f>
        <v>#N/A</v>
      </c>
      <c r="F435" s="163" t="e">
        <f ca="1">IF(鶏シート!$G$13="独自地温",鶏気温!A427,IF(鶏シート!$G$16&gt;=D435,E435*$AD$26+$AE$26,IF(鶏気温!$A$4&lt;200,IF($D435&lt;$AF$30,E435*$AD$30+$AE$30,E435*$AD$31+$AE$31),IF($D435&lt;$AF$34,E435*$AD$34+$AE$34,E435*$AD$35+$AE$35))))</f>
        <v>#N/A</v>
      </c>
      <c r="G435" s="41"/>
      <c r="I435" s="3" t="e">
        <f t="shared" ca="1" si="42"/>
        <v>#N/A</v>
      </c>
      <c r="J435" s="3" t="e">
        <f t="shared" ca="1" si="47"/>
        <v>#N/A</v>
      </c>
      <c r="L435" s="4" t="e">
        <f t="shared" ca="1" si="43"/>
        <v>#N/A</v>
      </c>
      <c r="M435" s="3" t="e">
        <f t="shared" ca="1" si="48"/>
        <v>#N/A</v>
      </c>
      <c r="O435" s="2">
        <v>421</v>
      </c>
      <c r="P435" s="16" t="e">
        <f t="shared" ca="1" si="45"/>
        <v>#N/A</v>
      </c>
      <c r="Q435" s="26" t="str">
        <f t="shared" si="46"/>
        <v/>
      </c>
      <c r="R435" s="14" t="e">
        <f t="shared" ca="1" si="44"/>
        <v>#N/A</v>
      </c>
      <c r="S435" s="55" t="e">
        <f ca="1">鶏硝化モデル!K435</f>
        <v>#N/A</v>
      </c>
    </row>
    <row r="436" spans="3:19" ht="13.5">
      <c r="C436" s="2">
        <v>422</v>
      </c>
      <c r="D436" s="26" t="str">
        <f>IF(D435&gt;=鶏シート!$G$18+30,"",D435+1)</f>
        <v/>
      </c>
      <c r="E436" s="41" t="e">
        <f ca="1">鶏気温!A428</f>
        <v>#N/A</v>
      </c>
      <c r="F436" s="163" t="e">
        <f ca="1">IF(鶏シート!$G$13="独自地温",鶏気温!A428,IF(鶏シート!$G$16&gt;=D436,E436*$AD$26+$AE$26,IF(鶏気温!$A$4&lt;200,IF($D436&lt;$AF$30,E436*$AD$30+$AE$30,E436*$AD$31+$AE$31),IF($D436&lt;$AF$34,E436*$AD$34+$AE$34,E436*$AD$35+$AE$35))))</f>
        <v>#N/A</v>
      </c>
      <c r="G436" s="41"/>
      <c r="I436" s="3" t="e">
        <f t="shared" ca="1" si="42"/>
        <v>#N/A</v>
      </c>
      <c r="J436" s="3" t="e">
        <f t="shared" ca="1" si="47"/>
        <v>#N/A</v>
      </c>
      <c r="L436" s="4" t="e">
        <f t="shared" ca="1" si="43"/>
        <v>#N/A</v>
      </c>
      <c r="M436" s="3" t="e">
        <f t="shared" ca="1" si="48"/>
        <v>#N/A</v>
      </c>
      <c r="O436" s="2">
        <v>422</v>
      </c>
      <c r="P436" s="16" t="e">
        <f t="shared" ca="1" si="45"/>
        <v>#N/A</v>
      </c>
      <c r="Q436" s="26" t="str">
        <f t="shared" si="46"/>
        <v/>
      </c>
      <c r="R436" s="14" t="e">
        <f t="shared" ca="1" si="44"/>
        <v>#N/A</v>
      </c>
      <c r="S436" s="55" t="e">
        <f ca="1">鶏硝化モデル!K436</f>
        <v>#N/A</v>
      </c>
    </row>
    <row r="437" spans="3:19" ht="13.5">
      <c r="C437" s="2">
        <v>423</v>
      </c>
      <c r="D437" s="26" t="str">
        <f>IF(D436&gt;=鶏シート!$G$18+30,"",D436+1)</f>
        <v/>
      </c>
      <c r="E437" s="41" t="e">
        <f ca="1">鶏気温!A429</f>
        <v>#N/A</v>
      </c>
      <c r="F437" s="163" t="e">
        <f ca="1">IF(鶏シート!$G$13="独自地温",鶏気温!A429,IF(鶏シート!$G$16&gt;=D437,E437*$AD$26+$AE$26,IF(鶏気温!$A$4&lt;200,IF($D437&lt;$AF$30,E437*$AD$30+$AE$30,E437*$AD$31+$AE$31),IF($D437&lt;$AF$34,E437*$AD$34+$AE$34,E437*$AD$35+$AE$35))))</f>
        <v>#N/A</v>
      </c>
      <c r="G437" s="41"/>
      <c r="I437" s="3" t="e">
        <f t="shared" ca="1" si="42"/>
        <v>#N/A</v>
      </c>
      <c r="J437" s="3" t="e">
        <f t="shared" ca="1" si="47"/>
        <v>#N/A</v>
      </c>
      <c r="L437" s="4" t="e">
        <f t="shared" ca="1" si="43"/>
        <v>#N/A</v>
      </c>
      <c r="M437" s="3" t="e">
        <f t="shared" ca="1" si="48"/>
        <v>#N/A</v>
      </c>
      <c r="O437" s="2">
        <v>423</v>
      </c>
      <c r="P437" s="16" t="e">
        <f t="shared" ca="1" si="45"/>
        <v>#N/A</v>
      </c>
      <c r="Q437" s="26" t="str">
        <f t="shared" si="46"/>
        <v/>
      </c>
      <c r="R437" s="14" t="e">
        <f t="shared" ca="1" si="44"/>
        <v>#N/A</v>
      </c>
      <c r="S437" s="55" t="e">
        <f ca="1">鶏硝化モデル!K437</f>
        <v>#N/A</v>
      </c>
    </row>
    <row r="438" spans="3:19" ht="13.5">
      <c r="C438" s="2">
        <v>424</v>
      </c>
      <c r="D438" s="26" t="str">
        <f>IF(D437&gt;=鶏シート!$G$18+30,"",D437+1)</f>
        <v/>
      </c>
      <c r="E438" s="41" t="e">
        <f ca="1">鶏気温!A430</f>
        <v>#N/A</v>
      </c>
      <c r="F438" s="163" t="e">
        <f ca="1">IF(鶏シート!$G$13="独自地温",鶏気温!A430,IF(鶏シート!$G$16&gt;=D438,E438*$AD$26+$AE$26,IF(鶏気温!$A$4&lt;200,IF($D438&lt;$AF$30,E438*$AD$30+$AE$30,E438*$AD$31+$AE$31),IF($D438&lt;$AF$34,E438*$AD$34+$AE$34,E438*$AD$35+$AE$35))))</f>
        <v>#N/A</v>
      </c>
      <c r="G438" s="41"/>
      <c r="I438" s="3" t="e">
        <f t="shared" ca="1" si="42"/>
        <v>#N/A</v>
      </c>
      <c r="J438" s="3" t="e">
        <f t="shared" ca="1" si="47"/>
        <v>#N/A</v>
      </c>
      <c r="L438" s="4" t="e">
        <f t="shared" ca="1" si="43"/>
        <v>#N/A</v>
      </c>
      <c r="M438" s="3" t="e">
        <f t="shared" ca="1" si="48"/>
        <v>#N/A</v>
      </c>
      <c r="O438" s="2">
        <v>424</v>
      </c>
      <c r="P438" s="16" t="e">
        <f t="shared" ca="1" si="45"/>
        <v>#N/A</v>
      </c>
      <c r="Q438" s="26" t="str">
        <f t="shared" si="46"/>
        <v/>
      </c>
      <c r="R438" s="14" t="e">
        <f t="shared" ca="1" si="44"/>
        <v>#N/A</v>
      </c>
      <c r="S438" s="55" t="e">
        <f ca="1">鶏硝化モデル!K438</f>
        <v>#N/A</v>
      </c>
    </row>
    <row r="439" spans="3:19" ht="13.5">
      <c r="C439" s="2">
        <v>425</v>
      </c>
      <c r="D439" s="26" t="str">
        <f>IF(D438&gt;=鶏シート!$G$18+30,"",D438+1)</f>
        <v/>
      </c>
      <c r="E439" s="41" t="e">
        <f ca="1">鶏気温!A431</f>
        <v>#N/A</v>
      </c>
      <c r="F439" s="163" t="e">
        <f ca="1">IF(鶏シート!$G$13="独自地温",鶏気温!A431,IF(鶏シート!$G$16&gt;=D439,E439*$AD$26+$AE$26,IF(鶏気温!$A$4&lt;200,IF($D439&lt;$AF$30,E439*$AD$30+$AE$30,E439*$AD$31+$AE$31),IF($D439&lt;$AF$34,E439*$AD$34+$AE$34,E439*$AD$35+$AE$35))))</f>
        <v>#N/A</v>
      </c>
      <c r="G439" s="41"/>
      <c r="I439" s="3" t="e">
        <f t="shared" ca="1" si="42"/>
        <v>#N/A</v>
      </c>
      <c r="J439" s="3" t="e">
        <f t="shared" ca="1" si="47"/>
        <v>#N/A</v>
      </c>
      <c r="L439" s="4" t="e">
        <f t="shared" ca="1" si="43"/>
        <v>#N/A</v>
      </c>
      <c r="M439" s="3" t="e">
        <f t="shared" ca="1" si="48"/>
        <v>#N/A</v>
      </c>
      <c r="O439" s="2">
        <v>425</v>
      </c>
      <c r="P439" s="16" t="e">
        <f t="shared" ca="1" si="45"/>
        <v>#N/A</v>
      </c>
      <c r="Q439" s="26" t="str">
        <f t="shared" si="46"/>
        <v/>
      </c>
      <c r="R439" s="14" t="e">
        <f t="shared" ca="1" si="44"/>
        <v>#N/A</v>
      </c>
      <c r="S439" s="55" t="e">
        <f ca="1">鶏硝化モデル!K439</f>
        <v>#N/A</v>
      </c>
    </row>
    <row r="440" spans="3:19" ht="13.5">
      <c r="D440" s="26"/>
      <c r="E440" s="41"/>
      <c r="F440" s="68"/>
      <c r="G440" s="41"/>
      <c r="M440" s="3"/>
      <c r="P440" s="16"/>
      <c r="Q440" s="26"/>
      <c r="R440" s="14"/>
      <c r="S440" s="55"/>
    </row>
    <row r="441" spans="3:19" ht="13.5">
      <c r="D441" s="26"/>
      <c r="E441" s="41"/>
      <c r="F441" s="68"/>
      <c r="G441" s="41"/>
      <c r="M441" s="3"/>
      <c r="P441" s="16"/>
      <c r="Q441" s="26"/>
      <c r="R441" s="14"/>
      <c r="S441" s="55"/>
    </row>
    <row r="442" spans="3:19" ht="13.5">
      <c r="D442" s="26"/>
      <c r="E442" s="41"/>
      <c r="F442" s="68"/>
      <c r="G442" s="41"/>
      <c r="M442" s="3"/>
      <c r="P442" s="16"/>
      <c r="Q442" s="26"/>
      <c r="R442" s="14"/>
      <c r="S442" s="55"/>
    </row>
    <row r="443" spans="3:19" ht="13.5">
      <c r="D443" s="26"/>
      <c r="E443" s="41"/>
      <c r="F443" s="68"/>
      <c r="G443" s="41"/>
      <c r="M443" s="3"/>
      <c r="P443" s="16"/>
      <c r="Q443" s="26"/>
      <c r="R443" s="14"/>
      <c r="S443" s="55"/>
    </row>
    <row r="444" spans="3:19" ht="13.5">
      <c r="D444" s="26"/>
      <c r="E444" s="41"/>
      <c r="F444" s="68"/>
      <c r="G444" s="41"/>
      <c r="M444" s="3"/>
      <c r="P444" s="16"/>
      <c r="Q444" s="26"/>
      <c r="R444" s="14"/>
      <c r="S444" s="55"/>
    </row>
    <row r="445" spans="3:19" ht="13.5">
      <c r="D445" s="26"/>
      <c r="E445" s="41"/>
      <c r="F445" s="68"/>
      <c r="G445" s="41"/>
      <c r="M445" s="3"/>
      <c r="P445" s="16"/>
      <c r="Q445" s="26"/>
      <c r="R445" s="14"/>
      <c r="S445" s="55"/>
    </row>
    <row r="446" spans="3:19" ht="13.5">
      <c r="D446" s="26"/>
      <c r="E446" s="41"/>
      <c r="F446" s="68"/>
      <c r="G446" s="41"/>
      <c r="M446" s="3"/>
      <c r="P446" s="16"/>
      <c r="Q446" s="26"/>
      <c r="R446" s="14"/>
      <c r="S446" s="55"/>
    </row>
    <row r="447" spans="3:19" ht="13.5">
      <c r="D447" s="26"/>
      <c r="E447" s="41"/>
      <c r="F447" s="68"/>
      <c r="G447" s="41"/>
      <c r="M447" s="3"/>
      <c r="P447" s="16"/>
      <c r="Q447" s="26"/>
      <c r="R447" s="14"/>
      <c r="S447" s="55"/>
    </row>
    <row r="448" spans="3:19" ht="13.5">
      <c r="D448" s="26"/>
      <c r="E448" s="41"/>
      <c r="F448" s="68"/>
      <c r="G448" s="41"/>
      <c r="M448" s="3"/>
      <c r="P448" s="16"/>
      <c r="Q448" s="26"/>
      <c r="R448" s="14"/>
      <c r="S448" s="55"/>
    </row>
    <row r="449" spans="4:19" ht="13.5">
      <c r="D449" s="26"/>
      <c r="E449" s="41"/>
      <c r="F449" s="68"/>
      <c r="G449" s="41"/>
      <c r="M449" s="3"/>
      <c r="P449" s="16"/>
      <c r="Q449" s="26"/>
      <c r="R449" s="14"/>
      <c r="S449" s="55"/>
    </row>
    <row r="450" spans="4:19" ht="13.5">
      <c r="D450" s="26"/>
      <c r="E450" s="41"/>
      <c r="F450" s="68"/>
      <c r="G450" s="41"/>
      <c r="M450" s="3"/>
      <c r="P450" s="16"/>
      <c r="Q450" s="26"/>
      <c r="R450" s="14"/>
      <c r="S450" s="55"/>
    </row>
    <row r="451" spans="4:19" ht="13.5">
      <c r="D451" s="26"/>
      <c r="E451" s="41"/>
      <c r="F451" s="68"/>
      <c r="G451" s="41"/>
      <c r="M451" s="3"/>
      <c r="P451" s="16"/>
      <c r="Q451" s="26"/>
      <c r="R451" s="14"/>
      <c r="S451" s="55"/>
    </row>
    <row r="452" spans="4:19" ht="13.5">
      <c r="D452" s="26"/>
      <c r="E452" s="41"/>
      <c r="F452" s="68"/>
      <c r="G452" s="41"/>
      <c r="M452" s="3"/>
      <c r="P452" s="16"/>
      <c r="Q452" s="26"/>
      <c r="R452" s="14"/>
      <c r="S452" s="55"/>
    </row>
    <row r="453" spans="4:19" ht="13.5">
      <c r="D453" s="26"/>
      <c r="E453" s="41"/>
      <c r="F453" s="68"/>
      <c r="G453" s="41"/>
      <c r="M453" s="3"/>
      <c r="P453" s="16"/>
      <c r="Q453" s="26"/>
      <c r="R453" s="14"/>
      <c r="S453" s="55"/>
    </row>
    <row r="454" spans="4:19" ht="13.5">
      <c r="D454" s="26"/>
      <c r="E454" s="41"/>
      <c r="F454" s="68"/>
      <c r="G454" s="41"/>
      <c r="M454" s="3"/>
      <c r="P454" s="16"/>
      <c r="Q454" s="26"/>
      <c r="R454" s="14"/>
      <c r="S454" s="55"/>
    </row>
    <row r="455" spans="4:19" ht="13.5">
      <c r="D455" s="26"/>
      <c r="E455" s="41"/>
      <c r="F455" s="68"/>
      <c r="G455" s="41"/>
      <c r="M455" s="3"/>
      <c r="P455" s="16"/>
      <c r="Q455" s="26"/>
      <c r="R455" s="14"/>
      <c r="S455" s="55"/>
    </row>
    <row r="456" spans="4:19" ht="13.5">
      <c r="D456" s="26"/>
      <c r="E456" s="41"/>
      <c r="F456" s="68"/>
      <c r="G456" s="41"/>
      <c r="M456" s="3"/>
      <c r="P456" s="16"/>
      <c r="Q456" s="26"/>
      <c r="R456" s="14"/>
      <c r="S456" s="55"/>
    </row>
    <row r="457" spans="4:19" ht="13.5">
      <c r="D457" s="26"/>
      <c r="E457" s="41"/>
      <c r="F457" s="68"/>
      <c r="G457" s="41"/>
      <c r="M457" s="3"/>
      <c r="P457" s="16"/>
      <c r="Q457" s="26"/>
      <c r="R457" s="14"/>
      <c r="S457" s="55"/>
    </row>
    <row r="458" spans="4:19" ht="13.5">
      <c r="D458" s="26"/>
      <c r="E458" s="41"/>
      <c r="F458" s="68"/>
      <c r="G458" s="41"/>
      <c r="M458" s="3"/>
      <c r="P458" s="16"/>
      <c r="Q458" s="26"/>
      <c r="R458" s="14"/>
      <c r="S458" s="55"/>
    </row>
    <row r="459" spans="4:19" ht="13.5">
      <c r="D459" s="26"/>
      <c r="E459" s="41"/>
      <c r="F459" s="68"/>
      <c r="G459" s="41"/>
      <c r="M459" s="3"/>
      <c r="P459" s="16"/>
      <c r="Q459" s="26"/>
      <c r="R459" s="14"/>
      <c r="S459" s="55"/>
    </row>
    <row r="460" spans="4:19" ht="13.5">
      <c r="D460" s="26"/>
      <c r="E460" s="41"/>
      <c r="F460" s="68"/>
      <c r="G460" s="41"/>
      <c r="M460" s="3"/>
      <c r="P460" s="16"/>
      <c r="Q460" s="26"/>
      <c r="R460" s="14"/>
      <c r="S460" s="55"/>
    </row>
    <row r="461" spans="4:19" ht="13.5">
      <c r="D461" s="26"/>
      <c r="E461" s="41"/>
      <c r="F461" s="68"/>
      <c r="G461" s="41"/>
      <c r="M461" s="3"/>
      <c r="P461" s="16"/>
      <c r="Q461" s="26"/>
      <c r="R461" s="14"/>
      <c r="S461" s="55"/>
    </row>
    <row r="462" spans="4:19" ht="13.5">
      <c r="D462" s="26"/>
      <c r="E462" s="41"/>
      <c r="F462" s="68"/>
      <c r="G462" s="41"/>
      <c r="M462" s="3"/>
      <c r="P462" s="16"/>
      <c r="Q462" s="26"/>
      <c r="R462" s="14"/>
      <c r="S462" s="55"/>
    </row>
    <row r="463" spans="4:19" ht="13.5">
      <c r="D463" s="26"/>
      <c r="E463" s="41"/>
      <c r="F463" s="68"/>
      <c r="G463" s="41"/>
      <c r="M463" s="3"/>
      <c r="P463" s="16"/>
      <c r="Q463" s="26"/>
      <c r="R463" s="14"/>
      <c r="S463" s="55"/>
    </row>
    <row r="464" spans="4:19" ht="13.5">
      <c r="D464" s="26"/>
      <c r="E464" s="41"/>
      <c r="F464" s="68"/>
      <c r="G464" s="41"/>
      <c r="M464" s="3"/>
      <c r="P464" s="16"/>
      <c r="Q464" s="26"/>
      <c r="R464" s="14"/>
      <c r="S464" s="55"/>
    </row>
    <row r="465" spans="4:19" ht="13.5">
      <c r="D465" s="26"/>
      <c r="E465" s="41"/>
      <c r="F465" s="68"/>
      <c r="G465" s="41"/>
      <c r="M465" s="3"/>
      <c r="P465" s="16"/>
      <c r="Q465" s="26"/>
      <c r="R465" s="14"/>
      <c r="S465" s="55"/>
    </row>
    <row r="466" spans="4:19" ht="13.5">
      <c r="D466" s="26"/>
      <c r="E466" s="41"/>
      <c r="F466" s="68"/>
      <c r="G466" s="41"/>
      <c r="M466" s="3"/>
      <c r="P466" s="16"/>
      <c r="Q466" s="26"/>
      <c r="R466" s="14"/>
      <c r="S466" s="55"/>
    </row>
    <row r="467" spans="4:19" ht="13.5">
      <c r="D467" s="26"/>
      <c r="E467" s="41"/>
      <c r="F467" s="68"/>
      <c r="G467" s="41"/>
      <c r="M467" s="3"/>
      <c r="P467" s="16"/>
      <c r="Q467" s="26"/>
      <c r="R467" s="14"/>
      <c r="S467" s="55"/>
    </row>
    <row r="468" spans="4:19" ht="13.5">
      <c r="D468" s="26"/>
      <c r="E468" s="41"/>
      <c r="F468" s="68"/>
      <c r="G468" s="41"/>
      <c r="M468" s="3"/>
      <c r="P468" s="16"/>
      <c r="Q468" s="26"/>
      <c r="R468" s="14"/>
      <c r="S468" s="55"/>
    </row>
    <row r="469" spans="4:19" ht="13.5">
      <c r="D469" s="26"/>
      <c r="E469" s="41"/>
      <c r="F469" s="68"/>
      <c r="G469" s="41"/>
      <c r="M469" s="3"/>
      <c r="P469" s="16"/>
      <c r="Q469" s="26"/>
      <c r="R469" s="14"/>
      <c r="S469" s="55"/>
    </row>
    <row r="470" spans="4:19" ht="13.5">
      <c r="D470" s="26"/>
      <c r="E470" s="41"/>
      <c r="F470" s="41"/>
      <c r="G470" s="41"/>
      <c r="M470" s="3"/>
      <c r="P470" s="16"/>
      <c r="Q470" s="26"/>
      <c r="R470" s="16"/>
      <c r="S470" s="55"/>
    </row>
    <row r="471" spans="4:19" ht="13.5">
      <c r="D471" s="26"/>
      <c r="E471" s="41"/>
      <c r="F471" s="41"/>
      <c r="G471" s="41"/>
      <c r="M471" s="3"/>
      <c r="P471" s="16"/>
      <c r="Q471" s="26"/>
      <c r="R471" s="16"/>
      <c r="S471" s="55"/>
    </row>
    <row r="472" spans="4:19" ht="13.5">
      <c r="D472" s="26"/>
      <c r="E472" s="41"/>
      <c r="F472" s="41"/>
      <c r="G472" s="41"/>
      <c r="M472" s="3"/>
      <c r="P472" s="16"/>
      <c r="Q472" s="26"/>
      <c r="R472" s="16"/>
      <c r="S472" s="55"/>
    </row>
    <row r="473" spans="4:19" ht="13.5">
      <c r="D473" s="26"/>
      <c r="E473" s="41"/>
      <c r="F473" s="41"/>
      <c r="G473" s="41"/>
      <c r="M473" s="3"/>
      <c r="P473" s="16"/>
      <c r="Q473" s="26"/>
      <c r="R473" s="16"/>
      <c r="S473" s="55"/>
    </row>
    <row r="474" spans="4:19" ht="13.5">
      <c r="D474" s="26"/>
      <c r="E474" s="41"/>
      <c r="F474" s="41"/>
      <c r="G474" s="41"/>
      <c r="M474" s="3"/>
      <c r="P474" s="16"/>
      <c r="Q474" s="26"/>
      <c r="R474" s="16"/>
      <c r="S474" s="55"/>
    </row>
    <row r="475" spans="4:19" ht="13.5">
      <c r="D475" s="26"/>
      <c r="E475" s="41"/>
      <c r="F475" s="41"/>
      <c r="G475" s="41"/>
      <c r="M475" s="3"/>
      <c r="P475" s="16"/>
      <c r="Q475" s="26"/>
      <c r="R475" s="16"/>
      <c r="S475" s="55"/>
    </row>
    <row r="476" spans="4:19" ht="13.5">
      <c r="D476" s="26"/>
      <c r="E476" s="41"/>
      <c r="F476" s="41"/>
      <c r="G476" s="41"/>
      <c r="M476" s="3"/>
      <c r="P476" s="16"/>
      <c r="Q476" s="26"/>
      <c r="R476" s="16"/>
      <c r="S476" s="55"/>
    </row>
    <row r="477" spans="4:19" ht="13.5">
      <c r="D477" s="26"/>
      <c r="E477" s="41"/>
      <c r="F477" s="41"/>
      <c r="G477" s="41"/>
      <c r="M477" s="3"/>
      <c r="P477" s="16"/>
      <c r="Q477" s="26"/>
      <c r="R477" s="16"/>
      <c r="S477" s="55"/>
    </row>
    <row r="478" spans="4:19" ht="13.5">
      <c r="D478" s="26"/>
      <c r="E478" s="41"/>
      <c r="F478" s="41"/>
      <c r="G478" s="41"/>
      <c r="M478" s="3"/>
      <c r="P478" s="16"/>
      <c r="Q478" s="26"/>
      <c r="R478" s="16"/>
      <c r="S478" s="55"/>
    </row>
    <row r="479" spans="4:19" ht="13.5">
      <c r="D479" s="26"/>
      <c r="E479" s="41"/>
      <c r="F479" s="41"/>
      <c r="G479" s="41"/>
      <c r="M479" s="3"/>
      <c r="P479" s="16"/>
      <c r="Q479" s="26"/>
      <c r="R479" s="16"/>
      <c r="S479" s="55"/>
    </row>
    <row r="480" spans="4:19" ht="13.5">
      <c r="D480" s="26"/>
      <c r="E480" s="41"/>
      <c r="F480" s="41"/>
      <c r="G480" s="41"/>
      <c r="M480" s="3"/>
      <c r="P480" s="16"/>
      <c r="Q480" s="26"/>
      <c r="R480" s="16"/>
      <c r="S480" s="55"/>
    </row>
    <row r="481" spans="4:19" ht="13.5">
      <c r="D481" s="26"/>
      <c r="E481" s="41"/>
      <c r="F481" s="41"/>
      <c r="G481" s="41"/>
      <c r="M481" s="3"/>
      <c r="P481" s="16"/>
      <c r="Q481" s="26"/>
      <c r="R481" s="16"/>
      <c r="S481" s="55"/>
    </row>
    <row r="482" spans="4:19" ht="13.5">
      <c r="D482" s="26"/>
      <c r="E482" s="41"/>
      <c r="F482" s="41"/>
      <c r="G482" s="41"/>
      <c r="M482" s="3"/>
      <c r="P482" s="16"/>
      <c r="Q482" s="26"/>
      <c r="R482" s="16"/>
      <c r="S482" s="55"/>
    </row>
    <row r="483" spans="4:19" ht="13.5">
      <c r="D483" s="26"/>
      <c r="E483" s="41"/>
      <c r="F483" s="41"/>
      <c r="G483" s="41"/>
      <c r="M483" s="3"/>
      <c r="P483" s="16"/>
      <c r="Q483" s="26"/>
      <c r="R483" s="16"/>
      <c r="S483" s="55"/>
    </row>
    <row r="484" spans="4:19" ht="13.5">
      <c r="D484" s="26"/>
      <c r="E484" s="41"/>
      <c r="F484" s="41"/>
      <c r="G484" s="41"/>
      <c r="M484" s="3"/>
      <c r="P484" s="16"/>
      <c r="Q484" s="26"/>
      <c r="R484" s="16"/>
      <c r="S484" s="55"/>
    </row>
    <row r="485" spans="4:19" ht="13.5">
      <c r="D485" s="26"/>
      <c r="E485" s="41"/>
      <c r="F485" s="41"/>
      <c r="G485" s="41"/>
      <c r="M485" s="3"/>
      <c r="P485" s="16"/>
      <c r="Q485" s="26"/>
      <c r="R485" s="16"/>
      <c r="S485" s="55"/>
    </row>
    <row r="486" spans="4:19" ht="13.5">
      <c r="D486" s="26"/>
      <c r="E486" s="41"/>
      <c r="F486" s="41"/>
      <c r="G486" s="41"/>
      <c r="M486" s="3"/>
      <c r="P486" s="16"/>
      <c r="Q486" s="26"/>
      <c r="R486" s="16"/>
      <c r="S486" s="55"/>
    </row>
    <row r="487" spans="4:19" ht="13.5">
      <c r="D487" s="26"/>
      <c r="E487" s="41"/>
      <c r="F487" s="41"/>
      <c r="G487" s="41"/>
      <c r="M487" s="3"/>
      <c r="P487" s="16"/>
      <c r="Q487" s="26"/>
      <c r="R487" s="16"/>
      <c r="S487" s="55"/>
    </row>
    <row r="488" spans="4:19" ht="13.5">
      <c r="D488" s="26"/>
      <c r="E488" s="41"/>
      <c r="F488" s="41"/>
      <c r="G488" s="41"/>
      <c r="M488" s="3"/>
      <c r="P488" s="16"/>
      <c r="Q488" s="26"/>
      <c r="R488" s="16"/>
      <c r="S488" s="55"/>
    </row>
  </sheetData>
  <mergeCells count="5">
    <mergeCell ref="N4:O4"/>
    <mergeCell ref="N5:O5"/>
    <mergeCell ref="N6:O6"/>
    <mergeCell ref="P12:P13"/>
    <mergeCell ref="Y34:Z34"/>
  </mergeCells>
  <phoneticPr fontId="3"/>
  <pageMargins left="0.75" right="0.75" top="1" bottom="1" header="0.51200000000000001" footer="0.51200000000000001"/>
  <pageSetup paperSize="9" scale="60" orientation="portrait" horizontalDpi="4294967293" verticalDpi="0" r:id="rId1"/>
  <headerFooter alignWithMargins="0">
    <oddHeader>&amp;A</oddHeader>
    <oddFooter>-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240A0-8482-4C5C-B58C-7D4A6826EACC}">
  <dimension ref="A1:AB461"/>
  <sheetViews>
    <sheetView topLeftCell="A250" workbookViewId="0">
      <selection activeCell="Q279" sqref="Q279"/>
    </sheetView>
  </sheetViews>
  <sheetFormatPr defaultRowHeight="13.5"/>
  <cols>
    <col min="3" max="3" width="13.25" customWidth="1"/>
  </cols>
  <sheetData>
    <row r="1" spans="1:28">
      <c r="C1" t="s">
        <v>61</v>
      </c>
    </row>
    <row r="2" spans="1:28">
      <c r="D2" t="s">
        <v>59</v>
      </c>
      <c r="E2" t="s">
        <v>58</v>
      </c>
      <c r="F2" t="s">
        <v>57</v>
      </c>
      <c r="G2" t="s">
        <v>56</v>
      </c>
      <c r="H2" t="s">
        <v>55</v>
      </c>
      <c r="I2" t="s">
        <v>54</v>
      </c>
      <c r="J2" t="s">
        <v>53</v>
      </c>
      <c r="K2" t="s">
        <v>52</v>
      </c>
      <c r="L2" t="s">
        <v>51</v>
      </c>
      <c r="M2" t="s">
        <v>50</v>
      </c>
      <c r="N2" t="s">
        <v>49</v>
      </c>
      <c r="O2" t="s">
        <v>48</v>
      </c>
      <c r="P2" t="s">
        <v>47</v>
      </c>
      <c r="Q2" t="s">
        <v>46</v>
      </c>
      <c r="R2" t="s">
        <v>45</v>
      </c>
      <c r="S2" t="s">
        <v>44</v>
      </c>
      <c r="T2" t="s">
        <v>43</v>
      </c>
      <c r="U2" t="s">
        <v>42</v>
      </c>
      <c r="V2" t="s">
        <v>41</v>
      </c>
      <c r="W2" t="s">
        <v>40</v>
      </c>
      <c r="X2" t="s">
        <v>39</v>
      </c>
      <c r="Y2" t="s">
        <v>38</v>
      </c>
      <c r="Z2" t="s">
        <v>37</v>
      </c>
      <c r="AA2" t="s">
        <v>130</v>
      </c>
      <c r="AB2" t="s">
        <v>131</v>
      </c>
    </row>
    <row r="3" spans="1:28">
      <c r="A3" t="s">
        <v>138</v>
      </c>
      <c r="D3" t="s">
        <v>91</v>
      </c>
      <c r="E3" t="s">
        <v>92</v>
      </c>
      <c r="F3" t="s">
        <v>93</v>
      </c>
      <c r="G3" t="s">
        <v>94</v>
      </c>
      <c r="H3" t="s">
        <v>95</v>
      </c>
      <c r="I3" t="s">
        <v>96</v>
      </c>
      <c r="J3" t="s">
        <v>97</v>
      </c>
      <c r="K3" t="s">
        <v>98</v>
      </c>
      <c r="L3" t="s">
        <v>99</v>
      </c>
      <c r="M3" t="s">
        <v>100</v>
      </c>
      <c r="N3" t="s">
        <v>101</v>
      </c>
      <c r="O3" t="s">
        <v>102</v>
      </c>
      <c r="P3" t="s">
        <v>103</v>
      </c>
      <c r="Q3" t="s">
        <v>104</v>
      </c>
      <c r="R3" t="s">
        <v>105</v>
      </c>
      <c r="S3" t="s">
        <v>106</v>
      </c>
      <c r="T3" t="s">
        <v>107</v>
      </c>
      <c r="U3" t="s">
        <v>108</v>
      </c>
      <c r="V3" t="s">
        <v>109</v>
      </c>
      <c r="W3" t="s">
        <v>110</v>
      </c>
      <c r="X3" t="s">
        <v>113</v>
      </c>
      <c r="Y3" t="s">
        <v>111</v>
      </c>
      <c r="Z3" t="s">
        <v>112</v>
      </c>
      <c r="AA3" t="s">
        <v>124</v>
      </c>
      <c r="AB3" t="s">
        <v>125</v>
      </c>
    </row>
    <row r="4" spans="1:28">
      <c r="A4" s="165" cm="1">
        <f t="array" aca="1" ref="A4" ca="1">INDIRECT(_xlfn.XLOOKUP(豚シート!$G$13,豚気温!$D$2:$AB$2,豚気温!$D$3:$AB$3)&amp;5)</f>
        <v>13</v>
      </c>
      <c r="D4" t="s">
        <v>60</v>
      </c>
      <c r="E4" t="s">
        <v>60</v>
      </c>
      <c r="F4" t="s">
        <v>60</v>
      </c>
      <c r="G4" t="s">
        <v>60</v>
      </c>
      <c r="H4" t="s">
        <v>60</v>
      </c>
      <c r="I4" t="s">
        <v>60</v>
      </c>
      <c r="J4" t="s">
        <v>60</v>
      </c>
      <c r="K4" t="s">
        <v>60</v>
      </c>
      <c r="L4" t="s">
        <v>60</v>
      </c>
      <c r="M4" t="s">
        <v>60</v>
      </c>
      <c r="N4" t="s">
        <v>60</v>
      </c>
      <c r="O4" t="s">
        <v>60</v>
      </c>
      <c r="P4" t="s">
        <v>60</v>
      </c>
      <c r="Q4" t="s">
        <v>60</v>
      </c>
      <c r="R4" t="s">
        <v>60</v>
      </c>
      <c r="S4" t="s">
        <v>60</v>
      </c>
      <c r="T4" t="s">
        <v>60</v>
      </c>
      <c r="U4" t="s">
        <v>60</v>
      </c>
      <c r="V4" t="s">
        <v>60</v>
      </c>
      <c r="W4" t="s">
        <v>60</v>
      </c>
      <c r="X4" t="s">
        <v>60</v>
      </c>
      <c r="Y4" t="s">
        <v>60</v>
      </c>
      <c r="Z4" t="s">
        <v>60</v>
      </c>
    </row>
    <row r="5" spans="1:28">
      <c r="A5" s="86" t="s">
        <v>114</v>
      </c>
      <c r="B5">
        <v>5</v>
      </c>
      <c r="C5" s="164" t="s">
        <v>137</v>
      </c>
      <c r="D5">
        <v>455</v>
      </c>
      <c r="E5">
        <v>560</v>
      </c>
      <c r="F5">
        <v>425</v>
      </c>
      <c r="G5">
        <v>271</v>
      </c>
      <c r="H5">
        <v>190</v>
      </c>
      <c r="I5">
        <v>233</v>
      </c>
      <c r="J5">
        <v>74</v>
      </c>
      <c r="K5">
        <v>315</v>
      </c>
      <c r="L5">
        <v>378</v>
      </c>
      <c r="M5">
        <v>130</v>
      </c>
      <c r="N5">
        <v>6</v>
      </c>
      <c r="O5">
        <v>13</v>
      </c>
      <c r="P5">
        <v>68</v>
      </c>
      <c r="Q5">
        <v>120</v>
      </c>
      <c r="R5">
        <v>765</v>
      </c>
      <c r="S5">
        <v>450</v>
      </c>
      <c r="T5">
        <v>430</v>
      </c>
      <c r="U5">
        <v>45</v>
      </c>
      <c r="V5">
        <v>1015</v>
      </c>
      <c r="W5">
        <v>478</v>
      </c>
      <c r="X5">
        <v>471</v>
      </c>
      <c r="Y5">
        <v>930</v>
      </c>
      <c r="Z5">
        <v>517</v>
      </c>
      <c r="AA5">
        <f>独自温度!F3</f>
        <v>50</v>
      </c>
    </row>
    <row r="6" spans="1:28">
      <c r="A6" s="87" cm="1">
        <f t="array" aca="1" ref="A6" ca="1">INDIRECT(_xlfn.XLOOKUP(豚シート!$G$13,豚気温!$D$2:$AB$2,豚気温!$D$3:$AB$3)&amp;(_xlfn.XLOOKUP(豚モデル!$D14,豚気温!$C$6:$C$461,豚気温!$B$6:$B$461)))</f>
        <v>21.5</v>
      </c>
      <c r="B6">
        <v>6</v>
      </c>
      <c r="C6" s="62">
        <v>45901</v>
      </c>
      <c r="D6">
        <v>22.6</v>
      </c>
      <c r="E6">
        <v>22.8</v>
      </c>
      <c r="F6">
        <v>23.3</v>
      </c>
      <c r="G6">
        <v>23.8</v>
      </c>
      <c r="H6">
        <v>23.4</v>
      </c>
      <c r="I6">
        <v>24.1</v>
      </c>
      <c r="J6">
        <v>26.1</v>
      </c>
      <c r="K6">
        <v>24.2</v>
      </c>
      <c r="L6">
        <v>24.5</v>
      </c>
      <c r="M6">
        <v>25.2</v>
      </c>
      <c r="N6">
        <v>26.7</v>
      </c>
      <c r="O6">
        <v>26.9</v>
      </c>
      <c r="P6">
        <v>25.5</v>
      </c>
      <c r="Q6">
        <v>26.3</v>
      </c>
      <c r="R6">
        <v>20.7</v>
      </c>
      <c r="S6">
        <v>23.2</v>
      </c>
      <c r="T6">
        <v>22.5</v>
      </c>
      <c r="U6">
        <v>26.1</v>
      </c>
      <c r="V6">
        <v>19.100000000000001</v>
      </c>
      <c r="W6">
        <v>22.1</v>
      </c>
      <c r="X6">
        <v>22</v>
      </c>
      <c r="Y6">
        <v>19.8</v>
      </c>
      <c r="Z6">
        <v>22.8</v>
      </c>
      <c r="AA6">
        <f>独自温度!C246</f>
        <v>30</v>
      </c>
      <c r="AB6">
        <f>独自温度!D246</f>
        <v>30</v>
      </c>
    </row>
    <row r="7" spans="1:28">
      <c r="A7" s="87" cm="1">
        <f t="array" aca="1" ref="A7" ca="1">INDIRECT(_xlfn.XLOOKUP(豚シート!$G$13,豚気温!$D$2:$AB$2,豚気温!$D$3:$AB$3)&amp;(_xlfn.XLOOKUP(豚モデル!$D15,豚気温!$C$6:$C$461,豚気温!$B$6:$B$461)))</f>
        <v>21.6</v>
      </c>
      <c r="B7">
        <v>7</v>
      </c>
      <c r="C7" s="62">
        <v>45902</v>
      </c>
      <c r="D7">
        <v>22.5</v>
      </c>
      <c r="E7">
        <v>22.7</v>
      </c>
      <c r="F7">
        <v>23.2</v>
      </c>
      <c r="G7">
        <v>23.7</v>
      </c>
      <c r="H7">
        <v>23.3</v>
      </c>
      <c r="I7">
        <v>24</v>
      </c>
      <c r="J7">
        <v>25.9</v>
      </c>
      <c r="K7">
        <v>24.1</v>
      </c>
      <c r="L7">
        <v>24.4</v>
      </c>
      <c r="M7">
        <v>25.1</v>
      </c>
      <c r="N7">
        <v>26.6</v>
      </c>
      <c r="O7">
        <v>26.8</v>
      </c>
      <c r="P7">
        <v>25.4</v>
      </c>
      <c r="Q7">
        <v>26.2</v>
      </c>
      <c r="R7">
        <v>20.5</v>
      </c>
      <c r="S7">
        <v>23</v>
      </c>
      <c r="T7">
        <v>22.3</v>
      </c>
      <c r="U7">
        <v>26</v>
      </c>
      <c r="V7">
        <v>19</v>
      </c>
      <c r="W7">
        <v>21.9</v>
      </c>
      <c r="X7">
        <v>21.9</v>
      </c>
      <c r="Y7">
        <v>19.7</v>
      </c>
      <c r="Z7">
        <v>22.7</v>
      </c>
      <c r="AA7">
        <f>独自温度!C247</f>
        <v>30</v>
      </c>
      <c r="AB7">
        <f>独自温度!D247</f>
        <v>30</v>
      </c>
    </row>
    <row r="8" spans="1:28">
      <c r="A8" s="87" cm="1">
        <f t="array" aca="1" ref="A8" ca="1">INDIRECT(_xlfn.XLOOKUP(豚シート!$G$13,豚気温!$D$2:$AB$2,豚気温!$D$3:$AB$3)&amp;(_xlfn.XLOOKUP(豚モデル!$D16,豚気温!$C$6:$C$461,豚気温!$B$6:$B$461)))</f>
        <v>21.7</v>
      </c>
      <c r="B8">
        <v>8</v>
      </c>
      <c r="C8" s="62">
        <v>45903</v>
      </c>
      <c r="D8">
        <v>22.3</v>
      </c>
      <c r="E8">
        <v>22.5</v>
      </c>
      <c r="F8">
        <v>23.1</v>
      </c>
      <c r="G8">
        <v>23.6</v>
      </c>
      <c r="H8">
        <v>23.1</v>
      </c>
      <c r="I8">
        <v>23.9</v>
      </c>
      <c r="J8">
        <v>25.8</v>
      </c>
      <c r="K8">
        <v>24</v>
      </c>
      <c r="L8">
        <v>24.3</v>
      </c>
      <c r="M8">
        <v>25</v>
      </c>
      <c r="N8">
        <v>26.4</v>
      </c>
      <c r="O8">
        <v>26.6</v>
      </c>
      <c r="P8">
        <v>25.3</v>
      </c>
      <c r="Q8">
        <v>26</v>
      </c>
      <c r="R8">
        <v>20.399999999999999</v>
      </c>
      <c r="S8">
        <v>22.9</v>
      </c>
      <c r="T8">
        <v>22.2</v>
      </c>
      <c r="U8">
        <v>25.9</v>
      </c>
      <c r="V8">
        <v>18.8</v>
      </c>
      <c r="W8">
        <v>21.8</v>
      </c>
      <c r="X8">
        <v>21.7</v>
      </c>
      <c r="Y8">
        <v>19.5</v>
      </c>
      <c r="Z8">
        <v>22.6</v>
      </c>
      <c r="AA8">
        <f>独自温度!C248</f>
        <v>30</v>
      </c>
      <c r="AB8">
        <f>独自温度!D248</f>
        <v>30</v>
      </c>
    </row>
    <row r="9" spans="1:28">
      <c r="A9" s="87" cm="1">
        <f t="array" aca="1" ref="A9" ca="1">INDIRECT(_xlfn.XLOOKUP(豚シート!$G$13,豚気温!$D$2:$AB$2,豚気温!$D$3:$AB$3)&amp;(_xlfn.XLOOKUP(豚モデル!$D17,豚気温!$C$6:$C$461,豚気温!$B$6:$B$461)))</f>
        <v>21.8</v>
      </c>
      <c r="B9">
        <v>9</v>
      </c>
      <c r="C9" s="62">
        <v>45904</v>
      </c>
      <c r="D9">
        <v>22.2</v>
      </c>
      <c r="E9">
        <v>22.4</v>
      </c>
      <c r="F9">
        <v>23</v>
      </c>
      <c r="G9">
        <v>23.4</v>
      </c>
      <c r="H9">
        <v>23</v>
      </c>
      <c r="I9">
        <v>23.8</v>
      </c>
      <c r="J9">
        <v>25.7</v>
      </c>
      <c r="K9">
        <v>23.9</v>
      </c>
      <c r="L9">
        <v>24.1</v>
      </c>
      <c r="M9">
        <v>24.8</v>
      </c>
      <c r="N9">
        <v>26.3</v>
      </c>
      <c r="O9">
        <v>26.5</v>
      </c>
      <c r="P9">
        <v>25.2</v>
      </c>
      <c r="Q9">
        <v>25.9</v>
      </c>
      <c r="R9">
        <v>20.3</v>
      </c>
      <c r="S9">
        <v>22.8</v>
      </c>
      <c r="T9">
        <v>22.1</v>
      </c>
      <c r="U9">
        <v>25.8</v>
      </c>
      <c r="V9">
        <v>18.7</v>
      </c>
      <c r="W9">
        <v>21.7</v>
      </c>
      <c r="X9">
        <v>21.6</v>
      </c>
      <c r="Y9">
        <v>19.399999999999999</v>
      </c>
      <c r="Z9">
        <v>22.5</v>
      </c>
      <c r="AA9">
        <f>独自温度!C249</f>
        <v>30</v>
      </c>
      <c r="AB9">
        <f>独自温度!D249</f>
        <v>30</v>
      </c>
    </row>
    <row r="10" spans="1:28">
      <c r="A10" s="87" cm="1">
        <f t="array" aca="1" ref="A10" ca="1">INDIRECT(_xlfn.XLOOKUP(豚シート!$G$13,豚気温!$D$2:$AB$2,豚気温!$D$3:$AB$3)&amp;(_xlfn.XLOOKUP(豚モデル!$D18,豚気温!$C$6:$C$461,豚気温!$B$6:$B$461)))</f>
        <v>22</v>
      </c>
      <c r="B10">
        <v>10</v>
      </c>
      <c r="C10" s="62">
        <v>45905</v>
      </c>
      <c r="D10">
        <v>22</v>
      </c>
      <c r="E10">
        <v>22.2</v>
      </c>
      <c r="F10">
        <v>22.8</v>
      </c>
      <c r="G10">
        <v>23.3</v>
      </c>
      <c r="H10">
        <v>22.9</v>
      </c>
      <c r="I10">
        <v>23.6</v>
      </c>
      <c r="J10">
        <v>25.6</v>
      </c>
      <c r="K10">
        <v>23.7</v>
      </c>
      <c r="L10">
        <v>24</v>
      </c>
      <c r="M10">
        <v>24.7</v>
      </c>
      <c r="N10">
        <v>26.2</v>
      </c>
      <c r="O10">
        <v>26.4</v>
      </c>
      <c r="P10">
        <v>25</v>
      </c>
      <c r="Q10">
        <v>25.8</v>
      </c>
      <c r="R10">
        <v>20.100000000000001</v>
      </c>
      <c r="S10">
        <v>22.7</v>
      </c>
      <c r="T10">
        <v>21.9</v>
      </c>
      <c r="U10">
        <v>25.6</v>
      </c>
      <c r="V10">
        <v>18.5</v>
      </c>
      <c r="W10">
        <v>21.5</v>
      </c>
      <c r="X10">
        <v>21.4</v>
      </c>
      <c r="Y10">
        <v>19.3</v>
      </c>
      <c r="Z10">
        <v>22.4</v>
      </c>
      <c r="AA10">
        <f>独自温度!C250</f>
        <v>30</v>
      </c>
      <c r="AB10">
        <f>独自温度!D250</f>
        <v>30</v>
      </c>
    </row>
    <row r="11" spans="1:28">
      <c r="A11" s="87" cm="1">
        <f t="array" aca="1" ref="A11" ca="1">INDIRECT(_xlfn.XLOOKUP(豚シート!$G$13,豚気温!$D$2:$AB$2,豚気温!$D$3:$AB$3)&amp;(_xlfn.XLOOKUP(豚モデル!$D19,豚気温!$C$6:$C$461,豚気温!$B$6:$B$461)))</f>
        <v>22.1</v>
      </c>
      <c r="B11">
        <v>11</v>
      </c>
      <c r="C11" s="62">
        <v>45906</v>
      </c>
      <c r="D11">
        <v>21.9</v>
      </c>
      <c r="E11">
        <v>22</v>
      </c>
      <c r="F11">
        <v>22.7</v>
      </c>
      <c r="G11">
        <v>23.1</v>
      </c>
      <c r="H11">
        <v>22.8</v>
      </c>
      <c r="I11">
        <v>23.5</v>
      </c>
      <c r="J11">
        <v>25.4</v>
      </c>
      <c r="K11">
        <v>23.6</v>
      </c>
      <c r="L11">
        <v>23.9</v>
      </c>
      <c r="M11">
        <v>24.6</v>
      </c>
      <c r="N11">
        <v>26.1</v>
      </c>
      <c r="O11">
        <v>26.2</v>
      </c>
      <c r="P11">
        <v>24.9</v>
      </c>
      <c r="Q11">
        <v>25.6</v>
      </c>
      <c r="R11">
        <v>20</v>
      </c>
      <c r="S11">
        <v>22.5</v>
      </c>
      <c r="T11">
        <v>21.8</v>
      </c>
      <c r="U11">
        <v>25.5</v>
      </c>
      <c r="V11">
        <v>18.399999999999999</v>
      </c>
      <c r="W11">
        <v>21.3</v>
      </c>
      <c r="X11">
        <v>21.3</v>
      </c>
      <c r="Y11">
        <v>19.100000000000001</v>
      </c>
      <c r="Z11">
        <v>22.3</v>
      </c>
      <c r="AA11">
        <f>独自温度!C251</f>
        <v>30</v>
      </c>
      <c r="AB11">
        <f>独自温度!D251</f>
        <v>30</v>
      </c>
    </row>
    <row r="12" spans="1:28">
      <c r="A12" s="87" cm="1">
        <f t="array" aca="1" ref="A12" ca="1">INDIRECT(_xlfn.XLOOKUP(豚シート!$G$13,豚気温!$D$2:$AB$2,豚気温!$D$3:$AB$3)&amp;(_xlfn.XLOOKUP(豚モデル!$D20,豚気温!$C$6:$C$461,豚気温!$B$6:$B$461)))</f>
        <v>22.2</v>
      </c>
      <c r="B12">
        <v>12</v>
      </c>
      <c r="C12" s="62">
        <v>45907</v>
      </c>
      <c r="D12">
        <v>21.7</v>
      </c>
      <c r="E12">
        <v>21.9</v>
      </c>
      <c r="F12">
        <v>22.6</v>
      </c>
      <c r="G12">
        <v>23</v>
      </c>
      <c r="H12">
        <v>22.6</v>
      </c>
      <c r="I12">
        <v>23.4</v>
      </c>
      <c r="J12">
        <v>25.3</v>
      </c>
      <c r="K12">
        <v>23.5</v>
      </c>
      <c r="L12">
        <v>23.8</v>
      </c>
      <c r="M12">
        <v>24.4</v>
      </c>
      <c r="N12">
        <v>25.9</v>
      </c>
      <c r="O12">
        <v>26.1</v>
      </c>
      <c r="P12">
        <v>24.7</v>
      </c>
      <c r="Q12">
        <v>25.5</v>
      </c>
      <c r="R12">
        <v>19.8</v>
      </c>
      <c r="S12">
        <v>22.4</v>
      </c>
      <c r="T12">
        <v>21.6</v>
      </c>
      <c r="U12">
        <v>25.4</v>
      </c>
      <c r="V12">
        <v>18.2</v>
      </c>
      <c r="W12">
        <v>21.2</v>
      </c>
      <c r="X12">
        <v>21.1</v>
      </c>
      <c r="Y12">
        <v>18.899999999999999</v>
      </c>
      <c r="Z12">
        <v>22.1</v>
      </c>
      <c r="AA12">
        <f>独自温度!C252</f>
        <v>30</v>
      </c>
      <c r="AB12">
        <f>独自温度!D252</f>
        <v>30</v>
      </c>
    </row>
    <row r="13" spans="1:28">
      <c r="A13" s="87" cm="1">
        <f t="array" aca="1" ref="A13" ca="1">INDIRECT(_xlfn.XLOOKUP(豚シート!$G$13,豚気温!$D$2:$AB$2,豚気温!$D$3:$AB$3)&amp;(_xlfn.XLOOKUP(豚モデル!$D21,豚気温!$C$6:$C$461,豚気温!$B$6:$B$461)))</f>
        <v>22.3</v>
      </c>
      <c r="B13">
        <v>13</v>
      </c>
      <c r="C13" s="62">
        <v>45908</v>
      </c>
      <c r="D13">
        <v>21.5</v>
      </c>
      <c r="E13">
        <v>21.7</v>
      </c>
      <c r="F13">
        <v>22.4</v>
      </c>
      <c r="G13">
        <v>22.8</v>
      </c>
      <c r="H13">
        <v>22.5</v>
      </c>
      <c r="I13">
        <v>23.2</v>
      </c>
      <c r="J13">
        <v>25.1</v>
      </c>
      <c r="K13">
        <v>23.3</v>
      </c>
      <c r="L13">
        <v>23.6</v>
      </c>
      <c r="M13">
        <v>24.3</v>
      </c>
      <c r="N13">
        <v>25.8</v>
      </c>
      <c r="O13">
        <v>26</v>
      </c>
      <c r="P13">
        <v>24.6</v>
      </c>
      <c r="Q13">
        <v>25.3</v>
      </c>
      <c r="R13">
        <v>19.600000000000001</v>
      </c>
      <c r="S13">
        <v>22.2</v>
      </c>
      <c r="T13">
        <v>21.5</v>
      </c>
      <c r="U13">
        <v>25.2</v>
      </c>
      <c r="V13">
        <v>18.100000000000001</v>
      </c>
      <c r="W13">
        <v>21</v>
      </c>
      <c r="X13">
        <v>20.9</v>
      </c>
      <c r="Y13">
        <v>18.8</v>
      </c>
      <c r="Z13">
        <v>22</v>
      </c>
      <c r="AA13">
        <f>独自温度!C253</f>
        <v>30</v>
      </c>
      <c r="AB13">
        <f>独自温度!D253</f>
        <v>30</v>
      </c>
    </row>
    <row r="14" spans="1:28">
      <c r="A14" s="87" cm="1">
        <f t="array" aca="1" ref="A14" ca="1">INDIRECT(_xlfn.XLOOKUP(豚シート!$G$13,豚気温!$D$2:$AB$2,豚気温!$D$3:$AB$3)&amp;(_xlfn.XLOOKUP(豚モデル!$D22,豚気温!$C$6:$C$461,豚気温!$B$6:$B$461)))</f>
        <v>22.4</v>
      </c>
      <c r="B14">
        <v>14</v>
      </c>
      <c r="C14" s="62">
        <v>45909</v>
      </c>
      <c r="D14">
        <v>21.3</v>
      </c>
      <c r="E14">
        <v>21.5</v>
      </c>
      <c r="F14">
        <v>22.3</v>
      </c>
      <c r="G14">
        <v>22.7</v>
      </c>
      <c r="H14">
        <v>22.4</v>
      </c>
      <c r="I14">
        <v>23.1</v>
      </c>
      <c r="J14">
        <v>25</v>
      </c>
      <c r="K14">
        <v>23.2</v>
      </c>
      <c r="L14">
        <v>23.5</v>
      </c>
      <c r="M14">
        <v>24.1</v>
      </c>
      <c r="N14">
        <v>25.6</v>
      </c>
      <c r="O14">
        <v>25.8</v>
      </c>
      <c r="P14">
        <v>24.4</v>
      </c>
      <c r="Q14">
        <v>25.2</v>
      </c>
      <c r="R14">
        <v>19.5</v>
      </c>
      <c r="S14">
        <v>22.1</v>
      </c>
      <c r="T14">
        <v>21.3</v>
      </c>
      <c r="U14">
        <v>25.1</v>
      </c>
      <c r="V14">
        <v>17.899999999999999</v>
      </c>
      <c r="W14">
        <v>20.8</v>
      </c>
      <c r="X14">
        <v>20.8</v>
      </c>
      <c r="Y14">
        <v>18.600000000000001</v>
      </c>
      <c r="Z14">
        <v>21.9</v>
      </c>
      <c r="AA14">
        <f>独自温度!C254</f>
        <v>30</v>
      </c>
      <c r="AB14">
        <f>独自温度!D254</f>
        <v>30</v>
      </c>
    </row>
    <row r="15" spans="1:28">
      <c r="A15" s="87" cm="1">
        <f t="array" aca="1" ref="A15" ca="1">INDIRECT(_xlfn.XLOOKUP(豚シート!$G$13,豚気温!$D$2:$AB$2,豚気温!$D$3:$AB$3)&amp;(_xlfn.XLOOKUP(豚モデル!$D23,豚気温!$C$6:$C$461,豚気温!$B$6:$B$461)))</f>
        <v>22.5</v>
      </c>
      <c r="B15">
        <v>15</v>
      </c>
      <c r="C15" s="62">
        <v>45910</v>
      </c>
      <c r="D15">
        <v>21.2</v>
      </c>
      <c r="E15">
        <v>21.3</v>
      </c>
      <c r="F15">
        <v>22.1</v>
      </c>
      <c r="G15">
        <v>22.5</v>
      </c>
      <c r="H15">
        <v>22.2</v>
      </c>
      <c r="I15">
        <v>22.9</v>
      </c>
      <c r="J15">
        <v>24.8</v>
      </c>
      <c r="K15">
        <v>23</v>
      </c>
      <c r="L15">
        <v>23.3</v>
      </c>
      <c r="M15">
        <v>24</v>
      </c>
      <c r="N15">
        <v>25.5</v>
      </c>
      <c r="O15">
        <v>25.6</v>
      </c>
      <c r="P15">
        <v>24.3</v>
      </c>
      <c r="Q15">
        <v>25</v>
      </c>
      <c r="R15">
        <v>19.3</v>
      </c>
      <c r="S15">
        <v>21.9</v>
      </c>
      <c r="T15">
        <v>21.2</v>
      </c>
      <c r="U15">
        <v>24.9</v>
      </c>
      <c r="V15">
        <v>17.7</v>
      </c>
      <c r="W15">
        <v>20.7</v>
      </c>
      <c r="X15">
        <v>20.6</v>
      </c>
      <c r="Y15">
        <v>18.399999999999999</v>
      </c>
      <c r="Z15">
        <v>21.7</v>
      </c>
      <c r="AA15">
        <f>独自温度!C255</f>
        <v>30</v>
      </c>
      <c r="AB15">
        <f>独自温度!D255</f>
        <v>30</v>
      </c>
    </row>
    <row r="16" spans="1:28">
      <c r="A16" s="87" cm="1">
        <f t="array" aca="1" ref="A16" ca="1">INDIRECT(_xlfn.XLOOKUP(豚シート!$G$13,豚気温!$D$2:$AB$2,豚気温!$D$3:$AB$3)&amp;(_xlfn.XLOOKUP(豚モデル!$D24,豚気温!$C$6:$C$461,豚気温!$B$6:$B$461)))</f>
        <v>22.6</v>
      </c>
      <c r="B16">
        <v>16</v>
      </c>
      <c r="C16" s="62">
        <v>45911</v>
      </c>
      <c r="D16">
        <v>21</v>
      </c>
      <c r="E16">
        <v>21.2</v>
      </c>
      <c r="F16">
        <v>21.9</v>
      </c>
      <c r="G16">
        <v>22.3</v>
      </c>
      <c r="H16">
        <v>22.1</v>
      </c>
      <c r="I16">
        <v>22.7</v>
      </c>
      <c r="J16">
        <v>24.7</v>
      </c>
      <c r="K16">
        <v>22.8</v>
      </c>
      <c r="L16">
        <v>23.2</v>
      </c>
      <c r="M16">
        <v>23.8</v>
      </c>
      <c r="N16">
        <v>25.3</v>
      </c>
      <c r="O16">
        <v>25.5</v>
      </c>
      <c r="P16">
        <v>24.1</v>
      </c>
      <c r="Q16">
        <v>24.9</v>
      </c>
      <c r="R16">
        <v>19.100000000000001</v>
      </c>
      <c r="S16">
        <v>21.8</v>
      </c>
      <c r="T16">
        <v>21</v>
      </c>
      <c r="U16">
        <v>24.8</v>
      </c>
      <c r="V16">
        <v>17.5</v>
      </c>
      <c r="W16">
        <v>20.5</v>
      </c>
      <c r="X16">
        <v>20.399999999999999</v>
      </c>
      <c r="Y16">
        <v>18.3</v>
      </c>
      <c r="Z16">
        <v>21.6</v>
      </c>
      <c r="AA16">
        <f>独自温度!C256</f>
        <v>30</v>
      </c>
      <c r="AB16">
        <f>独自温度!D256</f>
        <v>30</v>
      </c>
    </row>
    <row r="17" spans="1:28">
      <c r="A17" s="87" cm="1">
        <f t="array" aca="1" ref="A17" ca="1">INDIRECT(_xlfn.XLOOKUP(豚シート!$G$13,豚気温!$D$2:$AB$2,豚気温!$D$3:$AB$3)&amp;(_xlfn.XLOOKUP(豚モデル!$D25,豚気温!$C$6:$C$461,豚気温!$B$6:$B$461)))</f>
        <v>22.7</v>
      </c>
      <c r="B17">
        <v>17</v>
      </c>
      <c r="C17" s="62">
        <v>45912</v>
      </c>
      <c r="D17">
        <v>20.8</v>
      </c>
      <c r="E17">
        <v>21</v>
      </c>
      <c r="F17">
        <v>21.8</v>
      </c>
      <c r="G17">
        <v>22.2</v>
      </c>
      <c r="H17">
        <v>21.9</v>
      </c>
      <c r="I17">
        <v>22.6</v>
      </c>
      <c r="J17">
        <v>24.5</v>
      </c>
      <c r="K17">
        <v>22.6</v>
      </c>
      <c r="L17">
        <v>23</v>
      </c>
      <c r="M17">
        <v>23.6</v>
      </c>
      <c r="N17">
        <v>25.1</v>
      </c>
      <c r="O17">
        <v>25.3</v>
      </c>
      <c r="P17">
        <v>23.9</v>
      </c>
      <c r="Q17">
        <v>24.7</v>
      </c>
      <c r="R17">
        <v>18.899999999999999</v>
      </c>
      <c r="S17">
        <v>21.6</v>
      </c>
      <c r="T17">
        <v>20.8</v>
      </c>
      <c r="U17">
        <v>24.6</v>
      </c>
      <c r="V17">
        <v>17.399999999999999</v>
      </c>
      <c r="W17">
        <v>20.3</v>
      </c>
      <c r="X17">
        <v>20.2</v>
      </c>
      <c r="Y17">
        <v>18.100000000000001</v>
      </c>
      <c r="Z17">
        <v>21.4</v>
      </c>
      <c r="AA17">
        <f>独自温度!C257</f>
        <v>30</v>
      </c>
      <c r="AB17">
        <f>独自温度!D257</f>
        <v>30</v>
      </c>
    </row>
    <row r="18" spans="1:28">
      <c r="A18" s="87" cm="1">
        <f t="array" aca="1" ref="A18" ca="1">INDIRECT(_xlfn.XLOOKUP(豚シート!$G$13,豚気温!$D$2:$AB$2,豚気温!$D$3:$AB$3)&amp;(_xlfn.XLOOKUP(豚モデル!$D26,豚気温!$C$6:$C$461,豚気温!$B$6:$B$461)))</f>
        <v>22.8</v>
      </c>
      <c r="B18">
        <v>18</v>
      </c>
      <c r="C18" s="62">
        <v>45913</v>
      </c>
      <c r="D18">
        <v>20.6</v>
      </c>
      <c r="E18">
        <v>20.8</v>
      </c>
      <c r="F18">
        <v>21.6</v>
      </c>
      <c r="G18">
        <v>22</v>
      </c>
      <c r="H18">
        <v>21.7</v>
      </c>
      <c r="I18">
        <v>22.4</v>
      </c>
      <c r="J18">
        <v>24.3</v>
      </c>
      <c r="K18">
        <v>22.5</v>
      </c>
      <c r="L18">
        <v>22.8</v>
      </c>
      <c r="M18">
        <v>23.4</v>
      </c>
      <c r="N18">
        <v>24.9</v>
      </c>
      <c r="O18">
        <v>25.1</v>
      </c>
      <c r="P18">
        <v>23.8</v>
      </c>
      <c r="Q18">
        <v>24.5</v>
      </c>
      <c r="R18">
        <v>18.7</v>
      </c>
      <c r="S18">
        <v>21.4</v>
      </c>
      <c r="T18">
        <v>20.6</v>
      </c>
      <c r="U18">
        <v>24.4</v>
      </c>
      <c r="V18">
        <v>17.2</v>
      </c>
      <c r="W18">
        <v>20.100000000000001</v>
      </c>
      <c r="X18">
        <v>20</v>
      </c>
      <c r="Y18">
        <v>17.899999999999999</v>
      </c>
      <c r="Z18">
        <v>21.2</v>
      </c>
      <c r="AA18">
        <f>独自温度!C258</f>
        <v>30</v>
      </c>
      <c r="AB18">
        <f>独自温度!D258</f>
        <v>30</v>
      </c>
    </row>
    <row r="19" spans="1:28">
      <c r="A19" s="87" cm="1">
        <f t="array" aca="1" ref="A19" ca="1">INDIRECT(_xlfn.XLOOKUP(豚シート!$G$13,豚気温!$D$2:$AB$2,豚気温!$D$3:$AB$3)&amp;(_xlfn.XLOOKUP(豚モデル!$D27,豚気温!$C$6:$C$461,豚気温!$B$6:$B$461)))</f>
        <v>23</v>
      </c>
      <c r="B19">
        <v>19</v>
      </c>
      <c r="C19" s="62">
        <v>45914</v>
      </c>
      <c r="D19">
        <v>20.399999999999999</v>
      </c>
      <c r="E19">
        <v>20.5</v>
      </c>
      <c r="F19">
        <v>21.4</v>
      </c>
      <c r="G19">
        <v>21.8</v>
      </c>
      <c r="H19">
        <v>21.5</v>
      </c>
      <c r="I19">
        <v>22.2</v>
      </c>
      <c r="J19">
        <v>24.1</v>
      </c>
      <c r="K19">
        <v>22.3</v>
      </c>
      <c r="L19">
        <v>22.6</v>
      </c>
      <c r="M19">
        <v>23.3</v>
      </c>
      <c r="N19">
        <v>24.7</v>
      </c>
      <c r="O19">
        <v>24.9</v>
      </c>
      <c r="P19">
        <v>23.6</v>
      </c>
      <c r="Q19">
        <v>24.3</v>
      </c>
      <c r="R19">
        <v>18.5</v>
      </c>
      <c r="S19">
        <v>21.2</v>
      </c>
      <c r="T19">
        <v>20.399999999999999</v>
      </c>
      <c r="U19">
        <v>24.2</v>
      </c>
      <c r="V19">
        <v>16.899999999999999</v>
      </c>
      <c r="W19">
        <v>19.899999999999999</v>
      </c>
      <c r="X19">
        <v>19.8</v>
      </c>
      <c r="Y19">
        <v>17.7</v>
      </c>
      <c r="Z19">
        <v>21.1</v>
      </c>
      <c r="AA19">
        <f>独自温度!C259</f>
        <v>30</v>
      </c>
      <c r="AB19">
        <f>独自温度!D259</f>
        <v>30</v>
      </c>
    </row>
    <row r="20" spans="1:28">
      <c r="A20" s="87" cm="1">
        <f t="array" aca="1" ref="A20" ca="1">INDIRECT(_xlfn.XLOOKUP(豚シート!$G$13,豚気温!$D$2:$AB$2,豚気温!$D$3:$AB$3)&amp;(_xlfn.XLOOKUP(豚モデル!$D28,豚気温!$C$6:$C$461,豚気温!$B$6:$B$461)))</f>
        <v>23.1</v>
      </c>
      <c r="B20">
        <v>20</v>
      </c>
      <c r="C20" s="62">
        <v>45915</v>
      </c>
      <c r="D20">
        <v>20.100000000000001</v>
      </c>
      <c r="E20">
        <v>20.3</v>
      </c>
      <c r="F20">
        <v>21.2</v>
      </c>
      <c r="G20">
        <v>21.6</v>
      </c>
      <c r="H20">
        <v>21.3</v>
      </c>
      <c r="I20">
        <v>22</v>
      </c>
      <c r="J20">
        <v>23.9</v>
      </c>
      <c r="K20">
        <v>22</v>
      </c>
      <c r="L20">
        <v>22.4</v>
      </c>
      <c r="M20">
        <v>23.1</v>
      </c>
      <c r="N20">
        <v>24.6</v>
      </c>
      <c r="O20">
        <v>24.7</v>
      </c>
      <c r="P20">
        <v>23.4</v>
      </c>
      <c r="Q20">
        <v>24.1</v>
      </c>
      <c r="R20">
        <v>18.3</v>
      </c>
      <c r="S20">
        <v>21</v>
      </c>
      <c r="T20">
        <v>20.2</v>
      </c>
      <c r="U20">
        <v>24.1</v>
      </c>
      <c r="V20">
        <v>16.7</v>
      </c>
      <c r="W20">
        <v>19.600000000000001</v>
      </c>
      <c r="X20">
        <v>19.600000000000001</v>
      </c>
      <c r="Y20">
        <v>17.5</v>
      </c>
      <c r="Z20">
        <v>20.9</v>
      </c>
      <c r="AA20">
        <f>独自温度!C260</f>
        <v>30</v>
      </c>
      <c r="AB20">
        <f>独自温度!D260</f>
        <v>30</v>
      </c>
    </row>
    <row r="21" spans="1:28">
      <c r="A21" s="87" cm="1">
        <f t="array" aca="1" ref="A21" ca="1">INDIRECT(_xlfn.XLOOKUP(豚シート!$G$13,豚気温!$D$2:$AB$2,豚気温!$D$3:$AB$3)&amp;(_xlfn.XLOOKUP(豚モデル!$D29,豚気温!$C$6:$C$461,豚気温!$B$6:$B$461)))</f>
        <v>23.2</v>
      </c>
      <c r="B21">
        <v>21</v>
      </c>
      <c r="C21" s="62">
        <v>45916</v>
      </c>
      <c r="D21">
        <v>19.899999999999999</v>
      </c>
      <c r="E21">
        <v>20.100000000000001</v>
      </c>
      <c r="F21">
        <v>21</v>
      </c>
      <c r="G21">
        <v>21.4</v>
      </c>
      <c r="H21">
        <v>21.1</v>
      </c>
      <c r="I21">
        <v>21.8</v>
      </c>
      <c r="J21">
        <v>23.7</v>
      </c>
      <c r="K21">
        <v>21.8</v>
      </c>
      <c r="L21">
        <v>22.1</v>
      </c>
      <c r="M21">
        <v>22.8</v>
      </c>
      <c r="N21">
        <v>24.3</v>
      </c>
      <c r="O21">
        <v>24.5</v>
      </c>
      <c r="P21">
        <v>23.2</v>
      </c>
      <c r="Q21">
        <v>23.8</v>
      </c>
      <c r="R21">
        <v>18.100000000000001</v>
      </c>
      <c r="S21">
        <v>20.8</v>
      </c>
      <c r="T21">
        <v>20</v>
      </c>
      <c r="U21">
        <v>23.9</v>
      </c>
      <c r="V21">
        <v>16.5</v>
      </c>
      <c r="W21">
        <v>19.399999999999999</v>
      </c>
      <c r="X21">
        <v>19.3</v>
      </c>
      <c r="Y21">
        <v>17.2</v>
      </c>
      <c r="Z21">
        <v>20.7</v>
      </c>
      <c r="AA21">
        <f>独自温度!C261</f>
        <v>30</v>
      </c>
      <c r="AB21">
        <f>独自温度!D261</f>
        <v>30</v>
      </c>
    </row>
    <row r="22" spans="1:28">
      <c r="A22" s="87" cm="1">
        <f t="array" aca="1" ref="A22" ca="1">INDIRECT(_xlfn.XLOOKUP(豚シート!$G$13,豚気温!$D$2:$AB$2,豚気温!$D$3:$AB$3)&amp;(_xlfn.XLOOKUP(豚モデル!$D30,豚気温!$C$6:$C$461,豚気温!$B$6:$B$461)))</f>
        <v>23.3</v>
      </c>
      <c r="B22">
        <v>22</v>
      </c>
      <c r="C22" s="62">
        <v>45917</v>
      </c>
      <c r="D22">
        <v>19.7</v>
      </c>
      <c r="E22">
        <v>19.8</v>
      </c>
      <c r="F22">
        <v>20.7</v>
      </c>
      <c r="G22">
        <v>21.1</v>
      </c>
      <c r="H22">
        <v>20.9</v>
      </c>
      <c r="I22">
        <v>21.6</v>
      </c>
      <c r="J22">
        <v>23.5</v>
      </c>
      <c r="K22">
        <v>21.6</v>
      </c>
      <c r="L22">
        <v>21.9</v>
      </c>
      <c r="M22">
        <v>22.6</v>
      </c>
      <c r="N22">
        <v>24.1</v>
      </c>
      <c r="O22">
        <v>24.3</v>
      </c>
      <c r="P22">
        <v>23</v>
      </c>
      <c r="Q22">
        <v>23.6</v>
      </c>
      <c r="R22">
        <v>17.8</v>
      </c>
      <c r="S22">
        <v>20.5</v>
      </c>
      <c r="T22">
        <v>19.8</v>
      </c>
      <c r="U22">
        <v>23.6</v>
      </c>
      <c r="V22">
        <v>16.2</v>
      </c>
      <c r="W22">
        <v>19.2</v>
      </c>
      <c r="X22">
        <v>19.100000000000001</v>
      </c>
      <c r="Y22">
        <v>17</v>
      </c>
      <c r="Z22">
        <v>20.399999999999999</v>
      </c>
      <c r="AA22">
        <f>独自温度!C262</f>
        <v>30</v>
      </c>
      <c r="AB22">
        <f>独自温度!D262</f>
        <v>30</v>
      </c>
    </row>
    <row r="23" spans="1:28">
      <c r="A23" s="87" cm="1">
        <f t="array" aca="1" ref="A23" ca="1">INDIRECT(_xlfn.XLOOKUP(豚シート!$G$13,豚気温!$D$2:$AB$2,豚気温!$D$3:$AB$3)&amp;(_xlfn.XLOOKUP(豚モデル!$D31,豚気温!$C$6:$C$461,豚気温!$B$6:$B$461)))</f>
        <v>23.4</v>
      </c>
      <c r="B23">
        <v>23</v>
      </c>
      <c r="C23" s="62">
        <v>45918</v>
      </c>
      <c r="D23">
        <v>19.399999999999999</v>
      </c>
      <c r="E23">
        <v>19.600000000000001</v>
      </c>
      <c r="F23">
        <v>20.5</v>
      </c>
      <c r="G23">
        <v>20.9</v>
      </c>
      <c r="H23">
        <v>20.7</v>
      </c>
      <c r="I23">
        <v>21.4</v>
      </c>
      <c r="J23">
        <v>23.3</v>
      </c>
      <c r="K23">
        <v>21.4</v>
      </c>
      <c r="L23">
        <v>21.7</v>
      </c>
      <c r="M23">
        <v>22.4</v>
      </c>
      <c r="N23">
        <v>23.9</v>
      </c>
      <c r="O23">
        <v>24.1</v>
      </c>
      <c r="P23">
        <v>22.7</v>
      </c>
      <c r="Q23">
        <v>23.4</v>
      </c>
      <c r="R23">
        <v>17.600000000000001</v>
      </c>
      <c r="S23">
        <v>20.3</v>
      </c>
      <c r="T23">
        <v>19.600000000000001</v>
      </c>
      <c r="U23">
        <v>23.4</v>
      </c>
      <c r="V23">
        <v>16</v>
      </c>
      <c r="W23">
        <v>18.899999999999999</v>
      </c>
      <c r="X23">
        <v>18.899999999999999</v>
      </c>
      <c r="Y23">
        <v>16.8</v>
      </c>
      <c r="Z23">
        <v>20.2</v>
      </c>
      <c r="AA23">
        <f>独自温度!C263</f>
        <v>30</v>
      </c>
      <c r="AB23">
        <f>独自温度!D263</f>
        <v>30</v>
      </c>
    </row>
    <row r="24" spans="1:28">
      <c r="A24" s="87" cm="1">
        <f t="array" aca="1" ref="A24" ca="1">INDIRECT(_xlfn.XLOOKUP(豚シート!$G$13,豚気温!$D$2:$AB$2,豚気温!$D$3:$AB$3)&amp;(_xlfn.XLOOKUP(豚モデル!$D32,豚気温!$C$6:$C$461,豚気温!$B$6:$B$461)))</f>
        <v>23.5</v>
      </c>
      <c r="B24">
        <v>24</v>
      </c>
      <c r="C24" s="62">
        <v>45919</v>
      </c>
      <c r="D24">
        <v>19.2</v>
      </c>
      <c r="E24">
        <v>19.3</v>
      </c>
      <c r="F24">
        <v>20.3</v>
      </c>
      <c r="G24">
        <v>20.7</v>
      </c>
      <c r="H24">
        <v>20.5</v>
      </c>
      <c r="I24">
        <v>21.1</v>
      </c>
      <c r="J24">
        <v>23.1</v>
      </c>
      <c r="K24">
        <v>21.1</v>
      </c>
      <c r="L24">
        <v>21.4</v>
      </c>
      <c r="M24">
        <v>22.2</v>
      </c>
      <c r="N24">
        <v>23.7</v>
      </c>
      <c r="O24">
        <v>23.9</v>
      </c>
      <c r="P24">
        <v>22.5</v>
      </c>
      <c r="Q24">
        <v>23.2</v>
      </c>
      <c r="R24">
        <v>17.399999999999999</v>
      </c>
      <c r="S24">
        <v>20.100000000000001</v>
      </c>
      <c r="T24">
        <v>19.399999999999999</v>
      </c>
      <c r="U24">
        <v>23.2</v>
      </c>
      <c r="V24">
        <v>15.7</v>
      </c>
      <c r="W24">
        <v>18.7</v>
      </c>
      <c r="X24">
        <v>18.600000000000001</v>
      </c>
      <c r="Y24">
        <v>16.5</v>
      </c>
      <c r="Z24">
        <v>20</v>
      </c>
      <c r="AA24">
        <f>独自温度!C264</f>
        <v>30</v>
      </c>
      <c r="AB24">
        <f>独自温度!D264</f>
        <v>30</v>
      </c>
    </row>
    <row r="25" spans="1:28">
      <c r="A25" s="87" cm="1">
        <f t="array" aca="1" ref="A25" ca="1">INDIRECT(_xlfn.XLOOKUP(豚シート!$G$13,豚気温!$D$2:$AB$2,豚気温!$D$3:$AB$3)&amp;(_xlfn.XLOOKUP(豚モデル!$D33,豚気温!$C$6:$C$461,豚気温!$B$6:$B$461)))</f>
        <v>23.6</v>
      </c>
      <c r="B25">
        <v>25</v>
      </c>
      <c r="C25" s="62">
        <v>45920</v>
      </c>
      <c r="D25">
        <v>18.899999999999999</v>
      </c>
      <c r="E25">
        <v>19.100000000000001</v>
      </c>
      <c r="F25">
        <v>20.100000000000001</v>
      </c>
      <c r="G25">
        <v>20.399999999999999</v>
      </c>
      <c r="H25">
        <v>20.3</v>
      </c>
      <c r="I25">
        <v>20.9</v>
      </c>
      <c r="J25">
        <v>22.8</v>
      </c>
      <c r="K25">
        <v>20.9</v>
      </c>
      <c r="L25">
        <v>21.2</v>
      </c>
      <c r="M25">
        <v>22</v>
      </c>
      <c r="N25">
        <v>23.5</v>
      </c>
      <c r="O25">
        <v>23.7</v>
      </c>
      <c r="P25">
        <v>22.3</v>
      </c>
      <c r="Q25">
        <v>22.9</v>
      </c>
      <c r="R25">
        <v>17.100000000000001</v>
      </c>
      <c r="S25">
        <v>19.8</v>
      </c>
      <c r="T25">
        <v>19.100000000000001</v>
      </c>
      <c r="U25">
        <v>23</v>
      </c>
      <c r="V25">
        <v>15.5</v>
      </c>
      <c r="W25">
        <v>18.399999999999999</v>
      </c>
      <c r="X25">
        <v>18.399999999999999</v>
      </c>
      <c r="Y25">
        <v>16.3</v>
      </c>
      <c r="Z25">
        <v>19.7</v>
      </c>
      <c r="AA25">
        <f>独自温度!C265</f>
        <v>30</v>
      </c>
      <c r="AB25">
        <f>独自温度!D265</f>
        <v>30</v>
      </c>
    </row>
    <row r="26" spans="1:28">
      <c r="A26" s="87" cm="1">
        <f t="array" aca="1" ref="A26" ca="1">INDIRECT(_xlfn.XLOOKUP(豚シート!$G$13,豚気温!$D$2:$AB$2,豚気温!$D$3:$AB$3)&amp;(_xlfn.XLOOKUP(豚モデル!$D34,豚気温!$C$6:$C$461,豚気温!$B$6:$B$461)))</f>
        <v>23.7</v>
      </c>
      <c r="B26">
        <v>26</v>
      </c>
      <c r="C26" s="62">
        <v>45921</v>
      </c>
      <c r="D26">
        <v>18.7</v>
      </c>
      <c r="E26">
        <v>18.8</v>
      </c>
      <c r="F26">
        <v>19.8</v>
      </c>
      <c r="G26">
        <v>20.2</v>
      </c>
      <c r="H26">
        <v>20</v>
      </c>
      <c r="I26">
        <v>20.7</v>
      </c>
      <c r="J26">
        <v>22.6</v>
      </c>
      <c r="K26">
        <v>20.7</v>
      </c>
      <c r="L26">
        <v>21</v>
      </c>
      <c r="M26">
        <v>21.7</v>
      </c>
      <c r="N26">
        <v>23.3</v>
      </c>
      <c r="O26">
        <v>23.5</v>
      </c>
      <c r="P26">
        <v>22.1</v>
      </c>
      <c r="Q26">
        <v>22.7</v>
      </c>
      <c r="R26">
        <v>16.899999999999999</v>
      </c>
      <c r="S26">
        <v>19.600000000000001</v>
      </c>
      <c r="T26">
        <v>18.899999999999999</v>
      </c>
      <c r="U26">
        <v>22.8</v>
      </c>
      <c r="V26">
        <v>15.2</v>
      </c>
      <c r="W26">
        <v>18.2</v>
      </c>
      <c r="X26">
        <v>18.100000000000001</v>
      </c>
      <c r="Y26">
        <v>16</v>
      </c>
      <c r="Z26">
        <v>19.5</v>
      </c>
      <c r="AA26">
        <f>独自温度!C266</f>
        <v>30</v>
      </c>
      <c r="AB26">
        <f>独自温度!D266</f>
        <v>30</v>
      </c>
    </row>
    <row r="27" spans="1:28">
      <c r="A27" s="87" cm="1">
        <f t="array" aca="1" ref="A27" ca="1">INDIRECT(_xlfn.XLOOKUP(豚シート!$G$13,豚気温!$D$2:$AB$2,豚気温!$D$3:$AB$3)&amp;(_xlfn.XLOOKUP(豚モデル!$D35,豚気温!$C$6:$C$461,豚気温!$B$6:$B$461)))</f>
        <v>23.9</v>
      </c>
      <c r="B27">
        <v>27</v>
      </c>
      <c r="C27" s="62">
        <v>45922</v>
      </c>
      <c r="D27">
        <v>18.399999999999999</v>
      </c>
      <c r="E27">
        <v>18.600000000000001</v>
      </c>
      <c r="F27">
        <v>19.600000000000001</v>
      </c>
      <c r="G27">
        <v>20</v>
      </c>
      <c r="H27">
        <v>19.8</v>
      </c>
      <c r="I27">
        <v>20.5</v>
      </c>
      <c r="J27">
        <v>22.4</v>
      </c>
      <c r="K27">
        <v>20.5</v>
      </c>
      <c r="L27">
        <v>20.8</v>
      </c>
      <c r="M27">
        <v>21.5</v>
      </c>
      <c r="N27">
        <v>23.1</v>
      </c>
      <c r="O27">
        <v>23.3</v>
      </c>
      <c r="P27">
        <v>21.9</v>
      </c>
      <c r="Q27">
        <v>22.5</v>
      </c>
      <c r="R27">
        <v>16.600000000000001</v>
      </c>
      <c r="S27">
        <v>19.399999999999999</v>
      </c>
      <c r="T27">
        <v>18.7</v>
      </c>
      <c r="U27">
        <v>22.6</v>
      </c>
      <c r="V27">
        <v>15</v>
      </c>
      <c r="W27">
        <v>18</v>
      </c>
      <c r="X27">
        <v>17.899999999999999</v>
      </c>
      <c r="Y27">
        <v>15.8</v>
      </c>
      <c r="Z27">
        <v>19.3</v>
      </c>
      <c r="AA27">
        <f>独自温度!C267</f>
        <v>30</v>
      </c>
      <c r="AB27">
        <f>独自温度!D267</f>
        <v>30</v>
      </c>
    </row>
    <row r="28" spans="1:28">
      <c r="A28" s="87" cm="1">
        <f t="array" aca="1" ref="A28" ca="1">INDIRECT(_xlfn.XLOOKUP(豚シート!$G$13,豚気温!$D$2:$AB$2,豚気温!$D$3:$AB$3)&amp;(_xlfn.XLOOKUP(豚モデル!$D36,豚気温!$C$6:$C$461,豚気温!$B$6:$B$461)))</f>
        <v>24</v>
      </c>
      <c r="B28">
        <v>28</v>
      </c>
      <c r="C28" s="62">
        <v>45923</v>
      </c>
      <c r="D28">
        <v>18.2</v>
      </c>
      <c r="E28">
        <v>18.3</v>
      </c>
      <c r="F28">
        <v>19.399999999999999</v>
      </c>
      <c r="G28">
        <v>19.7</v>
      </c>
      <c r="H28">
        <v>19.600000000000001</v>
      </c>
      <c r="I28">
        <v>20.2</v>
      </c>
      <c r="J28">
        <v>22.2</v>
      </c>
      <c r="K28">
        <v>20.3</v>
      </c>
      <c r="L28">
        <v>20.6</v>
      </c>
      <c r="M28">
        <v>21.3</v>
      </c>
      <c r="N28">
        <v>22.8</v>
      </c>
      <c r="O28">
        <v>23</v>
      </c>
      <c r="P28">
        <v>21.7</v>
      </c>
      <c r="Q28">
        <v>22.3</v>
      </c>
      <c r="R28">
        <v>16.399999999999999</v>
      </c>
      <c r="S28">
        <v>19.2</v>
      </c>
      <c r="T28">
        <v>18.5</v>
      </c>
      <c r="U28">
        <v>22.4</v>
      </c>
      <c r="V28">
        <v>14.8</v>
      </c>
      <c r="W28">
        <v>17.7</v>
      </c>
      <c r="X28">
        <v>17.600000000000001</v>
      </c>
      <c r="Y28">
        <v>15.6</v>
      </c>
      <c r="Z28">
        <v>19</v>
      </c>
      <c r="AA28">
        <f>独自温度!C268</f>
        <v>30</v>
      </c>
      <c r="AB28">
        <f>独自温度!D268</f>
        <v>30</v>
      </c>
    </row>
    <row r="29" spans="1:28">
      <c r="A29" s="87" cm="1">
        <f t="array" aca="1" ref="A29" ca="1">INDIRECT(_xlfn.XLOOKUP(豚シート!$G$13,豚気温!$D$2:$AB$2,豚気温!$D$3:$AB$3)&amp;(_xlfn.XLOOKUP(豚モデル!$D37,豚気温!$C$6:$C$461,豚気温!$B$6:$B$461)))</f>
        <v>24.1</v>
      </c>
      <c r="B29">
        <v>29</v>
      </c>
      <c r="C29" s="62">
        <v>45924</v>
      </c>
      <c r="D29">
        <v>18</v>
      </c>
      <c r="E29">
        <v>18.100000000000001</v>
      </c>
      <c r="F29">
        <v>19.2</v>
      </c>
      <c r="G29">
        <v>19.5</v>
      </c>
      <c r="H29">
        <v>19.399999999999999</v>
      </c>
      <c r="I29">
        <v>20</v>
      </c>
      <c r="J29">
        <v>21.9</v>
      </c>
      <c r="K29">
        <v>20</v>
      </c>
      <c r="L29">
        <v>20.399999999999999</v>
      </c>
      <c r="M29">
        <v>21.1</v>
      </c>
      <c r="N29">
        <v>22.6</v>
      </c>
      <c r="O29">
        <v>22.8</v>
      </c>
      <c r="P29">
        <v>21.5</v>
      </c>
      <c r="Q29">
        <v>22</v>
      </c>
      <c r="R29">
        <v>16.2</v>
      </c>
      <c r="S29">
        <v>19</v>
      </c>
      <c r="T29">
        <v>18.3</v>
      </c>
      <c r="U29">
        <v>22.2</v>
      </c>
      <c r="V29">
        <v>14.5</v>
      </c>
      <c r="W29">
        <v>17.5</v>
      </c>
      <c r="X29">
        <v>17.399999999999999</v>
      </c>
      <c r="Y29">
        <v>15.3</v>
      </c>
      <c r="Z29">
        <v>18.8</v>
      </c>
      <c r="AA29">
        <f>独自温度!C269</f>
        <v>30</v>
      </c>
      <c r="AB29">
        <f>独自温度!D269</f>
        <v>30</v>
      </c>
    </row>
    <row r="30" spans="1:28">
      <c r="A30" s="87" cm="1">
        <f t="array" aca="1" ref="A30" ca="1">INDIRECT(_xlfn.XLOOKUP(豚シート!$G$13,豚気温!$D$2:$AB$2,豚気温!$D$3:$AB$3)&amp;(_xlfn.XLOOKUP(豚モデル!$D38,豚気温!$C$6:$C$461,豚気温!$B$6:$B$461)))</f>
        <v>24.3</v>
      </c>
      <c r="B30">
        <v>30</v>
      </c>
      <c r="C30" s="62">
        <v>45925</v>
      </c>
      <c r="D30">
        <v>17.8</v>
      </c>
      <c r="E30">
        <v>17.899999999999999</v>
      </c>
      <c r="F30">
        <v>19</v>
      </c>
      <c r="G30">
        <v>19.3</v>
      </c>
      <c r="H30">
        <v>19.2</v>
      </c>
      <c r="I30">
        <v>19.8</v>
      </c>
      <c r="J30">
        <v>21.7</v>
      </c>
      <c r="K30">
        <v>19.8</v>
      </c>
      <c r="L30">
        <v>20.3</v>
      </c>
      <c r="M30">
        <v>20.9</v>
      </c>
      <c r="N30">
        <v>22.4</v>
      </c>
      <c r="O30">
        <v>22.6</v>
      </c>
      <c r="P30">
        <v>21.3</v>
      </c>
      <c r="Q30">
        <v>21.8</v>
      </c>
      <c r="R30">
        <v>16</v>
      </c>
      <c r="S30">
        <v>18.8</v>
      </c>
      <c r="T30">
        <v>18</v>
      </c>
      <c r="U30">
        <v>22</v>
      </c>
      <c r="V30">
        <v>14.3</v>
      </c>
      <c r="W30">
        <v>17.3</v>
      </c>
      <c r="X30">
        <v>17.2</v>
      </c>
      <c r="Y30">
        <v>15.1</v>
      </c>
      <c r="Z30">
        <v>18.600000000000001</v>
      </c>
      <c r="AA30">
        <f>独自温度!C270</f>
        <v>30</v>
      </c>
      <c r="AB30">
        <f>独自温度!D270</f>
        <v>30</v>
      </c>
    </row>
    <row r="31" spans="1:28">
      <c r="A31" s="87" cm="1">
        <f t="array" aca="1" ref="A31" ca="1">INDIRECT(_xlfn.XLOOKUP(豚シート!$G$13,豚気温!$D$2:$AB$2,豚気温!$D$3:$AB$3)&amp;(_xlfn.XLOOKUP(豚モデル!$D39,豚気温!$C$6:$C$461,豚気温!$B$6:$B$461)))</f>
        <v>24.4</v>
      </c>
      <c r="B31">
        <v>31</v>
      </c>
      <c r="C31" s="62">
        <v>45926</v>
      </c>
      <c r="D31">
        <v>17.600000000000001</v>
      </c>
      <c r="E31">
        <v>17.7</v>
      </c>
      <c r="F31">
        <v>18.8</v>
      </c>
      <c r="G31">
        <v>19.100000000000001</v>
      </c>
      <c r="H31">
        <v>19</v>
      </c>
      <c r="I31">
        <v>19.600000000000001</v>
      </c>
      <c r="J31">
        <v>21.5</v>
      </c>
      <c r="K31">
        <v>19.600000000000001</v>
      </c>
      <c r="L31">
        <v>20.100000000000001</v>
      </c>
      <c r="M31">
        <v>20.7</v>
      </c>
      <c r="N31">
        <v>22.2</v>
      </c>
      <c r="O31">
        <v>22.4</v>
      </c>
      <c r="P31">
        <v>21.1</v>
      </c>
      <c r="Q31">
        <v>21.6</v>
      </c>
      <c r="R31">
        <v>15.8</v>
      </c>
      <c r="S31">
        <v>18.600000000000001</v>
      </c>
      <c r="T31">
        <v>17.899999999999999</v>
      </c>
      <c r="U31">
        <v>21.8</v>
      </c>
      <c r="V31">
        <v>14.1</v>
      </c>
      <c r="W31">
        <v>17.100000000000001</v>
      </c>
      <c r="X31">
        <v>17</v>
      </c>
      <c r="Y31">
        <v>14.9</v>
      </c>
      <c r="Z31">
        <v>18.399999999999999</v>
      </c>
      <c r="AA31">
        <f>独自温度!C271</f>
        <v>30</v>
      </c>
      <c r="AB31">
        <f>独自温度!D271</f>
        <v>30</v>
      </c>
    </row>
    <row r="32" spans="1:28">
      <c r="A32" s="87" cm="1">
        <f t="array" aca="1" ref="A32" ca="1">INDIRECT(_xlfn.XLOOKUP(豚シート!$G$13,豚気温!$D$2:$AB$2,豚気温!$D$3:$AB$3)&amp;(_xlfn.XLOOKUP(豚モデル!$D40,豚気温!$C$6:$C$461,豚気温!$B$6:$B$461)))</f>
        <v>24.6</v>
      </c>
      <c r="B32">
        <v>32</v>
      </c>
      <c r="C32" s="62">
        <v>45927</v>
      </c>
      <c r="D32">
        <v>17.399999999999999</v>
      </c>
      <c r="E32">
        <v>17.5</v>
      </c>
      <c r="F32">
        <v>18.600000000000001</v>
      </c>
      <c r="G32">
        <v>18.899999999999999</v>
      </c>
      <c r="H32">
        <v>18.8</v>
      </c>
      <c r="I32">
        <v>19.399999999999999</v>
      </c>
      <c r="J32">
        <v>21.3</v>
      </c>
      <c r="K32">
        <v>19.399999999999999</v>
      </c>
      <c r="L32">
        <v>20</v>
      </c>
      <c r="M32">
        <v>20.5</v>
      </c>
      <c r="N32">
        <v>22.1</v>
      </c>
      <c r="O32">
        <v>22.2</v>
      </c>
      <c r="P32">
        <v>20.9</v>
      </c>
      <c r="Q32">
        <v>21.4</v>
      </c>
      <c r="R32">
        <v>15.6</v>
      </c>
      <c r="S32">
        <v>18.399999999999999</v>
      </c>
      <c r="T32">
        <v>17.7</v>
      </c>
      <c r="U32">
        <v>21.6</v>
      </c>
      <c r="V32">
        <v>13.9</v>
      </c>
      <c r="W32">
        <v>16.899999999999999</v>
      </c>
      <c r="X32">
        <v>16.8</v>
      </c>
      <c r="Y32">
        <v>14.7</v>
      </c>
      <c r="Z32">
        <v>18.2</v>
      </c>
      <c r="AA32">
        <f>独自温度!C272</f>
        <v>30</v>
      </c>
      <c r="AB32">
        <f>独自温度!D272</f>
        <v>30</v>
      </c>
    </row>
    <row r="33" spans="1:28">
      <c r="A33" s="87" cm="1">
        <f t="array" aca="1" ref="A33" ca="1">INDIRECT(_xlfn.XLOOKUP(豚シート!$G$13,豚気温!$D$2:$AB$2,豚気温!$D$3:$AB$3)&amp;(_xlfn.XLOOKUP(豚モデル!$D41,豚気温!$C$6:$C$461,豚気温!$B$6:$B$461)))</f>
        <v>24.8</v>
      </c>
      <c r="B33">
        <v>33</v>
      </c>
      <c r="C33" s="62">
        <v>45928</v>
      </c>
      <c r="D33">
        <v>17.2</v>
      </c>
      <c r="E33">
        <v>17.3</v>
      </c>
      <c r="F33">
        <v>18.399999999999999</v>
      </c>
      <c r="G33">
        <v>18.7</v>
      </c>
      <c r="H33">
        <v>18.7</v>
      </c>
      <c r="I33">
        <v>19.3</v>
      </c>
      <c r="J33">
        <v>21.1</v>
      </c>
      <c r="K33">
        <v>19.3</v>
      </c>
      <c r="L33">
        <v>19.899999999999999</v>
      </c>
      <c r="M33">
        <v>20.3</v>
      </c>
      <c r="N33">
        <v>21.9</v>
      </c>
      <c r="O33">
        <v>22</v>
      </c>
      <c r="P33">
        <v>20.7</v>
      </c>
      <c r="Q33">
        <v>21.2</v>
      </c>
      <c r="R33">
        <v>15.4</v>
      </c>
      <c r="S33">
        <v>18.2</v>
      </c>
      <c r="T33">
        <v>17.5</v>
      </c>
      <c r="U33">
        <v>21.4</v>
      </c>
      <c r="V33">
        <v>13.7</v>
      </c>
      <c r="W33">
        <v>16.7</v>
      </c>
      <c r="X33">
        <v>16.600000000000001</v>
      </c>
      <c r="Y33">
        <v>14.6</v>
      </c>
      <c r="Z33">
        <v>18</v>
      </c>
      <c r="AA33">
        <f>独自温度!C273</f>
        <v>30</v>
      </c>
      <c r="AB33">
        <f>独自温度!D273</f>
        <v>30</v>
      </c>
    </row>
    <row r="34" spans="1:28">
      <c r="A34" s="87" cm="1">
        <f t="array" aca="1" ref="A34" ca="1">INDIRECT(_xlfn.XLOOKUP(豚シート!$G$13,豚気温!$D$2:$AB$2,豚気温!$D$3:$AB$3)&amp;(_xlfn.XLOOKUP(豚モデル!$D42,豚気温!$C$6:$C$461,豚気温!$B$6:$B$461)))</f>
        <v>24.9</v>
      </c>
      <c r="B34">
        <v>34</v>
      </c>
      <c r="C34" s="62">
        <v>45929</v>
      </c>
      <c r="D34">
        <v>17</v>
      </c>
      <c r="E34">
        <v>17.100000000000001</v>
      </c>
      <c r="F34">
        <v>18.2</v>
      </c>
      <c r="G34">
        <v>18.5</v>
      </c>
      <c r="H34">
        <v>18.5</v>
      </c>
      <c r="I34">
        <v>19.100000000000001</v>
      </c>
      <c r="J34">
        <v>20.9</v>
      </c>
      <c r="K34">
        <v>19.100000000000001</v>
      </c>
      <c r="L34">
        <v>19.7</v>
      </c>
      <c r="M34">
        <v>20.2</v>
      </c>
      <c r="N34">
        <v>21.7</v>
      </c>
      <c r="O34">
        <v>21.9</v>
      </c>
      <c r="P34">
        <v>20.5</v>
      </c>
      <c r="Q34">
        <v>21</v>
      </c>
      <c r="R34">
        <v>15.2</v>
      </c>
      <c r="S34">
        <v>18</v>
      </c>
      <c r="T34">
        <v>17.3</v>
      </c>
      <c r="U34">
        <v>21.3</v>
      </c>
      <c r="V34">
        <v>13.5</v>
      </c>
      <c r="W34">
        <v>16.5</v>
      </c>
      <c r="X34">
        <v>16.399999999999999</v>
      </c>
      <c r="Y34">
        <v>14.4</v>
      </c>
      <c r="Z34">
        <v>17.8</v>
      </c>
      <c r="AA34">
        <f>独自温度!C274</f>
        <v>30</v>
      </c>
      <c r="AB34">
        <f>独自温度!D274</f>
        <v>30</v>
      </c>
    </row>
    <row r="35" spans="1:28">
      <c r="A35" s="87" cm="1">
        <f t="array" aca="1" ref="A35" ca="1">INDIRECT(_xlfn.XLOOKUP(豚シート!$G$13,豚気温!$D$2:$AB$2,豚気温!$D$3:$AB$3)&amp;(_xlfn.XLOOKUP(豚モデル!$D43,豚気温!$C$6:$C$461,豚気温!$B$6:$B$461)))</f>
        <v>25.1</v>
      </c>
      <c r="B35">
        <v>35</v>
      </c>
      <c r="C35" s="62">
        <v>45930</v>
      </c>
      <c r="D35">
        <v>16.8</v>
      </c>
      <c r="E35">
        <v>16.899999999999999</v>
      </c>
      <c r="F35">
        <v>18.100000000000001</v>
      </c>
      <c r="G35">
        <v>18.3</v>
      </c>
      <c r="H35">
        <v>18.3</v>
      </c>
      <c r="I35">
        <v>18.899999999999999</v>
      </c>
      <c r="J35">
        <v>20.7</v>
      </c>
      <c r="K35">
        <v>18.899999999999999</v>
      </c>
      <c r="L35">
        <v>19.600000000000001</v>
      </c>
      <c r="M35">
        <v>20</v>
      </c>
      <c r="N35">
        <v>21.5</v>
      </c>
      <c r="O35">
        <v>21.7</v>
      </c>
      <c r="P35">
        <v>20.3</v>
      </c>
      <c r="Q35">
        <v>20.8</v>
      </c>
      <c r="R35">
        <v>15</v>
      </c>
      <c r="S35">
        <v>17.8</v>
      </c>
      <c r="T35">
        <v>17.100000000000001</v>
      </c>
      <c r="U35">
        <v>21.1</v>
      </c>
      <c r="V35">
        <v>13.3</v>
      </c>
      <c r="W35">
        <v>16.399999999999999</v>
      </c>
      <c r="X35">
        <v>16.3</v>
      </c>
      <c r="Y35">
        <v>14.2</v>
      </c>
      <c r="Z35">
        <v>17.600000000000001</v>
      </c>
      <c r="AA35">
        <f>独自温度!C275</f>
        <v>30</v>
      </c>
      <c r="AB35">
        <f>独自温度!D275</f>
        <v>30</v>
      </c>
    </row>
    <row r="36" spans="1:28">
      <c r="A36" s="87" cm="1">
        <f t="array" aca="1" ref="A36" ca="1">INDIRECT(_xlfn.XLOOKUP(豚シート!$G$13,豚気温!$D$2:$AB$2,豚気温!$D$3:$AB$3)&amp;(_xlfn.XLOOKUP(豚モデル!$D44,豚気温!$C$6:$C$461,豚気温!$B$6:$B$461)))</f>
        <v>25.2</v>
      </c>
      <c r="B36">
        <v>36</v>
      </c>
      <c r="C36" s="62">
        <v>45931</v>
      </c>
      <c r="D36">
        <v>16.600000000000001</v>
      </c>
      <c r="E36">
        <v>16.7</v>
      </c>
      <c r="F36">
        <v>17.899999999999999</v>
      </c>
      <c r="G36">
        <v>18.100000000000001</v>
      </c>
      <c r="H36">
        <v>18.100000000000001</v>
      </c>
      <c r="I36">
        <v>18.7</v>
      </c>
      <c r="J36">
        <v>20.6</v>
      </c>
      <c r="K36">
        <v>18.7</v>
      </c>
      <c r="L36">
        <v>19.399999999999999</v>
      </c>
      <c r="M36">
        <v>19.8</v>
      </c>
      <c r="N36">
        <v>21.4</v>
      </c>
      <c r="O36">
        <v>21.5</v>
      </c>
      <c r="P36">
        <v>20.100000000000001</v>
      </c>
      <c r="Q36">
        <v>20.6</v>
      </c>
      <c r="R36">
        <v>14.9</v>
      </c>
      <c r="S36">
        <v>17.600000000000001</v>
      </c>
      <c r="T36">
        <v>16.899999999999999</v>
      </c>
      <c r="U36">
        <v>20.9</v>
      </c>
      <c r="V36">
        <v>13.1</v>
      </c>
      <c r="W36">
        <v>16.2</v>
      </c>
      <c r="X36">
        <v>16.100000000000001</v>
      </c>
      <c r="Y36">
        <v>14</v>
      </c>
      <c r="Z36">
        <v>17.399999999999999</v>
      </c>
      <c r="AA36">
        <f>独自温度!C276</f>
        <v>30</v>
      </c>
      <c r="AB36">
        <f>独自温度!D276</f>
        <v>30</v>
      </c>
    </row>
    <row r="37" spans="1:28">
      <c r="A37" s="87" cm="1">
        <f t="array" aca="1" ref="A37" ca="1">INDIRECT(_xlfn.XLOOKUP(豚シート!$G$13,豚気温!$D$2:$AB$2,豚気温!$D$3:$AB$3)&amp;(_xlfn.XLOOKUP(豚モデル!$D45,豚気温!$C$6:$C$461,豚気温!$B$6:$B$461)))</f>
        <v>25.3</v>
      </c>
      <c r="B37">
        <v>37</v>
      </c>
      <c r="C37" s="62">
        <v>45932</v>
      </c>
      <c r="D37">
        <v>16.5</v>
      </c>
      <c r="E37">
        <v>16.5</v>
      </c>
      <c r="F37">
        <v>17.7</v>
      </c>
      <c r="G37">
        <v>17.899999999999999</v>
      </c>
      <c r="H37">
        <v>17.899999999999999</v>
      </c>
      <c r="I37">
        <v>18.5</v>
      </c>
      <c r="J37">
        <v>20.399999999999999</v>
      </c>
      <c r="K37">
        <v>18.5</v>
      </c>
      <c r="L37">
        <v>19.3</v>
      </c>
      <c r="M37">
        <v>19.600000000000001</v>
      </c>
      <c r="N37">
        <v>21.2</v>
      </c>
      <c r="O37">
        <v>21.3</v>
      </c>
      <c r="P37">
        <v>19.899999999999999</v>
      </c>
      <c r="Q37">
        <v>20.399999999999999</v>
      </c>
      <c r="R37">
        <v>14.7</v>
      </c>
      <c r="S37">
        <v>17.399999999999999</v>
      </c>
      <c r="T37">
        <v>16.8</v>
      </c>
      <c r="U37">
        <v>20.7</v>
      </c>
      <c r="V37">
        <v>12.9</v>
      </c>
      <c r="W37">
        <v>16</v>
      </c>
      <c r="X37">
        <v>15.9</v>
      </c>
      <c r="Y37">
        <v>13.8</v>
      </c>
      <c r="Z37">
        <v>17.3</v>
      </c>
      <c r="AA37">
        <f>独自温度!C277</f>
        <v>30</v>
      </c>
      <c r="AB37">
        <f>独自温度!D277</f>
        <v>30</v>
      </c>
    </row>
    <row r="38" spans="1:28">
      <c r="A38" s="87" cm="1">
        <f t="array" aca="1" ref="A38" ca="1">INDIRECT(_xlfn.XLOOKUP(豚シート!$G$13,豚気温!$D$2:$AB$2,豚気温!$D$3:$AB$3)&amp;(_xlfn.XLOOKUP(豚モデル!$D46,豚気温!$C$6:$C$461,豚気温!$B$6:$B$461)))</f>
        <v>25.5</v>
      </c>
      <c r="B38">
        <v>38</v>
      </c>
      <c r="C38" s="62">
        <v>45933</v>
      </c>
      <c r="D38">
        <v>16.3</v>
      </c>
      <c r="E38">
        <v>16.399999999999999</v>
      </c>
      <c r="F38">
        <v>17.5</v>
      </c>
      <c r="G38">
        <v>17.7</v>
      </c>
      <c r="H38">
        <v>17.7</v>
      </c>
      <c r="I38">
        <v>18.399999999999999</v>
      </c>
      <c r="J38">
        <v>20.2</v>
      </c>
      <c r="K38">
        <v>18.3</v>
      </c>
      <c r="L38">
        <v>19.100000000000001</v>
      </c>
      <c r="M38">
        <v>19.5</v>
      </c>
      <c r="N38">
        <v>21</v>
      </c>
      <c r="O38">
        <v>21.2</v>
      </c>
      <c r="P38">
        <v>19.8</v>
      </c>
      <c r="Q38">
        <v>20.3</v>
      </c>
      <c r="R38">
        <v>14.5</v>
      </c>
      <c r="S38">
        <v>17.3</v>
      </c>
      <c r="T38">
        <v>16.600000000000001</v>
      </c>
      <c r="U38">
        <v>20.6</v>
      </c>
      <c r="V38">
        <v>12.7</v>
      </c>
      <c r="W38">
        <v>15.8</v>
      </c>
      <c r="X38">
        <v>15.7</v>
      </c>
      <c r="Y38">
        <v>13.6</v>
      </c>
      <c r="Z38">
        <v>17.100000000000001</v>
      </c>
      <c r="AA38">
        <f>独自温度!C278</f>
        <v>30</v>
      </c>
      <c r="AB38">
        <f>独自温度!D278</f>
        <v>30</v>
      </c>
    </row>
    <row r="39" spans="1:28">
      <c r="A39" s="87" cm="1">
        <f t="array" aca="1" ref="A39" ca="1">INDIRECT(_xlfn.XLOOKUP(豚シート!$G$13,豚気温!$D$2:$AB$2,豚気温!$D$3:$AB$3)&amp;(_xlfn.XLOOKUP(豚モデル!$D47,豚気温!$C$6:$C$461,豚気温!$B$6:$B$461)))</f>
        <v>25.6</v>
      </c>
      <c r="B39">
        <v>39</v>
      </c>
      <c r="C39" s="62">
        <v>45934</v>
      </c>
      <c r="D39">
        <v>16.100000000000001</v>
      </c>
      <c r="E39">
        <v>16.2</v>
      </c>
      <c r="F39">
        <v>17.399999999999999</v>
      </c>
      <c r="G39">
        <v>17.600000000000001</v>
      </c>
      <c r="H39">
        <v>17.600000000000001</v>
      </c>
      <c r="I39">
        <v>18.2</v>
      </c>
      <c r="J39">
        <v>20</v>
      </c>
      <c r="K39">
        <v>18.2</v>
      </c>
      <c r="L39">
        <v>19</v>
      </c>
      <c r="M39">
        <v>19.3</v>
      </c>
      <c r="N39">
        <v>20.9</v>
      </c>
      <c r="O39">
        <v>21</v>
      </c>
      <c r="P39">
        <v>19.600000000000001</v>
      </c>
      <c r="Q39">
        <v>20.100000000000001</v>
      </c>
      <c r="R39">
        <v>14.3</v>
      </c>
      <c r="S39">
        <v>17.100000000000001</v>
      </c>
      <c r="T39">
        <v>16.399999999999999</v>
      </c>
      <c r="U39">
        <v>20.399999999999999</v>
      </c>
      <c r="V39">
        <v>12.5</v>
      </c>
      <c r="W39">
        <v>15.7</v>
      </c>
      <c r="X39">
        <v>15.5</v>
      </c>
      <c r="Y39">
        <v>13.4</v>
      </c>
      <c r="Z39">
        <v>16.899999999999999</v>
      </c>
      <c r="AA39">
        <f>独自温度!C279</f>
        <v>30</v>
      </c>
      <c r="AB39">
        <f>独自温度!D279</f>
        <v>30</v>
      </c>
    </row>
    <row r="40" spans="1:28">
      <c r="A40" s="87" cm="1">
        <f t="array" aca="1" ref="A40" ca="1">INDIRECT(_xlfn.XLOOKUP(豚シート!$G$13,豚気温!$D$2:$AB$2,豚気温!$D$3:$AB$3)&amp;(_xlfn.XLOOKUP(豚モデル!$D48,豚気温!$C$6:$C$461,豚気温!$B$6:$B$461)))</f>
        <v>25.7</v>
      </c>
      <c r="B40">
        <v>40</v>
      </c>
      <c r="C40" s="62">
        <v>45935</v>
      </c>
      <c r="D40">
        <v>15.9</v>
      </c>
      <c r="E40">
        <v>16</v>
      </c>
      <c r="F40">
        <v>17.2</v>
      </c>
      <c r="G40">
        <v>17.399999999999999</v>
      </c>
      <c r="H40">
        <v>17.399999999999999</v>
      </c>
      <c r="I40">
        <v>18</v>
      </c>
      <c r="J40">
        <v>19.8</v>
      </c>
      <c r="K40">
        <v>18</v>
      </c>
      <c r="L40">
        <v>18.8</v>
      </c>
      <c r="M40">
        <v>19.100000000000001</v>
      </c>
      <c r="N40">
        <v>20.7</v>
      </c>
      <c r="O40">
        <v>20.8</v>
      </c>
      <c r="P40">
        <v>19.399999999999999</v>
      </c>
      <c r="Q40">
        <v>19.899999999999999</v>
      </c>
      <c r="R40">
        <v>14.1</v>
      </c>
      <c r="S40">
        <v>16.899999999999999</v>
      </c>
      <c r="T40">
        <v>16.3</v>
      </c>
      <c r="U40">
        <v>20.2</v>
      </c>
      <c r="V40">
        <v>12.3</v>
      </c>
      <c r="W40">
        <v>15.5</v>
      </c>
      <c r="X40">
        <v>15.3</v>
      </c>
      <c r="Y40">
        <v>13.3</v>
      </c>
      <c r="Z40">
        <v>16.7</v>
      </c>
      <c r="AA40">
        <f>独自温度!C280</f>
        <v>30</v>
      </c>
      <c r="AB40">
        <f>独自温度!D280</f>
        <v>30</v>
      </c>
    </row>
    <row r="41" spans="1:28">
      <c r="A41" s="87" cm="1">
        <f t="array" aca="1" ref="A41" ca="1">INDIRECT(_xlfn.XLOOKUP(豚シート!$G$13,豚気温!$D$2:$AB$2,豚気温!$D$3:$AB$3)&amp;(_xlfn.XLOOKUP(豚モデル!$D49,豚気温!$C$6:$C$461,豚気温!$B$6:$B$461)))</f>
        <v>25.8</v>
      </c>
      <c r="B41">
        <v>41</v>
      </c>
      <c r="C41" s="62">
        <v>45936</v>
      </c>
      <c r="D41">
        <v>15.7</v>
      </c>
      <c r="E41">
        <v>15.8</v>
      </c>
      <c r="F41">
        <v>17</v>
      </c>
      <c r="G41">
        <v>17.2</v>
      </c>
      <c r="H41">
        <v>17.2</v>
      </c>
      <c r="I41">
        <v>17.8</v>
      </c>
      <c r="J41">
        <v>19.7</v>
      </c>
      <c r="K41">
        <v>17.8</v>
      </c>
      <c r="L41">
        <v>18.600000000000001</v>
      </c>
      <c r="M41">
        <v>19</v>
      </c>
      <c r="N41">
        <v>20.5</v>
      </c>
      <c r="O41">
        <v>20.7</v>
      </c>
      <c r="P41">
        <v>19.3</v>
      </c>
      <c r="Q41">
        <v>19.7</v>
      </c>
      <c r="R41">
        <v>13.9</v>
      </c>
      <c r="S41">
        <v>16.7</v>
      </c>
      <c r="T41">
        <v>16.100000000000001</v>
      </c>
      <c r="U41">
        <v>20</v>
      </c>
      <c r="V41">
        <v>12.1</v>
      </c>
      <c r="W41">
        <v>15.3</v>
      </c>
      <c r="X41">
        <v>15.2</v>
      </c>
      <c r="Y41">
        <v>13</v>
      </c>
      <c r="Z41">
        <v>16.600000000000001</v>
      </c>
      <c r="AA41">
        <f>独自温度!C281</f>
        <v>30</v>
      </c>
      <c r="AB41">
        <f>独自温度!D281</f>
        <v>30</v>
      </c>
    </row>
    <row r="42" spans="1:28">
      <c r="A42" s="87" cm="1">
        <f t="array" aca="1" ref="A42" ca="1">INDIRECT(_xlfn.XLOOKUP(豚シート!$G$13,豚気温!$D$2:$AB$2,豚気温!$D$3:$AB$3)&amp;(_xlfn.XLOOKUP(豚モデル!$D50,豚気温!$C$6:$C$461,豚気温!$B$6:$B$461)))</f>
        <v>26</v>
      </c>
      <c r="B42">
        <v>42</v>
      </c>
      <c r="C42" s="62">
        <v>45937</v>
      </c>
      <c r="D42">
        <v>15.5</v>
      </c>
      <c r="E42">
        <v>15.5</v>
      </c>
      <c r="F42">
        <v>16.8</v>
      </c>
      <c r="G42">
        <v>17</v>
      </c>
      <c r="H42">
        <v>17</v>
      </c>
      <c r="I42">
        <v>17.600000000000001</v>
      </c>
      <c r="J42">
        <v>19.5</v>
      </c>
      <c r="K42">
        <v>17.600000000000001</v>
      </c>
      <c r="L42">
        <v>18.399999999999999</v>
      </c>
      <c r="M42">
        <v>18.8</v>
      </c>
      <c r="N42">
        <v>20.399999999999999</v>
      </c>
      <c r="O42">
        <v>20.5</v>
      </c>
      <c r="P42">
        <v>19.100000000000001</v>
      </c>
      <c r="Q42">
        <v>19.5</v>
      </c>
      <c r="R42">
        <v>13.7</v>
      </c>
      <c r="S42">
        <v>16.5</v>
      </c>
      <c r="T42">
        <v>15.9</v>
      </c>
      <c r="U42">
        <v>19.899999999999999</v>
      </c>
      <c r="V42">
        <v>11.9</v>
      </c>
      <c r="W42">
        <v>15.1</v>
      </c>
      <c r="X42">
        <v>15</v>
      </c>
      <c r="Y42">
        <v>12.8</v>
      </c>
      <c r="Z42">
        <v>16.399999999999999</v>
      </c>
      <c r="AA42">
        <f>独自温度!C282</f>
        <v>30</v>
      </c>
      <c r="AB42">
        <f>独自温度!D282</f>
        <v>30</v>
      </c>
    </row>
    <row r="43" spans="1:28">
      <c r="A43" s="87" cm="1">
        <f t="array" aca="1" ref="A43" ca="1">INDIRECT(_xlfn.XLOOKUP(豚シート!$G$13,豚気温!$D$2:$AB$2,豚気温!$D$3:$AB$3)&amp;(_xlfn.XLOOKUP(豚モデル!$D51,豚気温!$C$6:$C$461,豚気温!$B$6:$B$461)))</f>
        <v>26.1</v>
      </c>
      <c r="B43">
        <v>43</v>
      </c>
      <c r="C43" s="62">
        <v>45938</v>
      </c>
      <c r="D43">
        <v>15.3</v>
      </c>
      <c r="E43">
        <v>15.3</v>
      </c>
      <c r="F43">
        <v>16.600000000000001</v>
      </c>
      <c r="G43">
        <v>16.8</v>
      </c>
      <c r="H43">
        <v>16.8</v>
      </c>
      <c r="I43">
        <v>17.5</v>
      </c>
      <c r="J43">
        <v>19.3</v>
      </c>
      <c r="K43">
        <v>17.399999999999999</v>
      </c>
      <c r="L43">
        <v>18.100000000000001</v>
      </c>
      <c r="M43">
        <v>18.600000000000001</v>
      </c>
      <c r="N43">
        <v>20.2</v>
      </c>
      <c r="O43">
        <v>20.3</v>
      </c>
      <c r="P43">
        <v>18.899999999999999</v>
      </c>
      <c r="Q43">
        <v>19.3</v>
      </c>
      <c r="R43">
        <v>13.5</v>
      </c>
      <c r="S43">
        <v>16.3</v>
      </c>
      <c r="T43">
        <v>15.7</v>
      </c>
      <c r="U43">
        <v>19.7</v>
      </c>
      <c r="V43">
        <v>11.7</v>
      </c>
      <c r="W43">
        <v>14.9</v>
      </c>
      <c r="X43">
        <v>14.8</v>
      </c>
      <c r="Y43">
        <v>12.6</v>
      </c>
      <c r="Z43">
        <v>16.2</v>
      </c>
      <c r="AA43">
        <f>独自温度!C283</f>
        <v>30</v>
      </c>
      <c r="AB43">
        <f>独自温度!D283</f>
        <v>30</v>
      </c>
    </row>
    <row r="44" spans="1:28">
      <c r="A44" s="87" cm="1">
        <f t="array" aca="1" ref="A44" ca="1">INDIRECT(_xlfn.XLOOKUP(豚シート!$G$13,豚気温!$D$2:$AB$2,豚気温!$D$3:$AB$3)&amp;(_xlfn.XLOOKUP(豚モデル!$D52,豚気温!$C$6:$C$461,豚気温!$B$6:$B$461)))</f>
        <v>26.2</v>
      </c>
      <c r="B44">
        <v>44</v>
      </c>
      <c r="C44" s="62">
        <v>45939</v>
      </c>
      <c r="D44">
        <v>15.1</v>
      </c>
      <c r="E44">
        <v>15.1</v>
      </c>
      <c r="F44">
        <v>16.399999999999999</v>
      </c>
      <c r="G44">
        <v>16.600000000000001</v>
      </c>
      <c r="H44">
        <v>16.600000000000001</v>
      </c>
      <c r="I44">
        <v>17.3</v>
      </c>
      <c r="J44">
        <v>19.100000000000001</v>
      </c>
      <c r="K44">
        <v>17.2</v>
      </c>
      <c r="L44">
        <v>17.899999999999999</v>
      </c>
      <c r="M44">
        <v>18.5</v>
      </c>
      <c r="N44">
        <v>20</v>
      </c>
      <c r="O44">
        <v>20.2</v>
      </c>
      <c r="P44">
        <v>18.8</v>
      </c>
      <c r="Q44">
        <v>19.2</v>
      </c>
      <c r="R44">
        <v>13.3</v>
      </c>
      <c r="S44">
        <v>16.100000000000001</v>
      </c>
      <c r="T44">
        <v>15.5</v>
      </c>
      <c r="U44">
        <v>19.5</v>
      </c>
      <c r="V44">
        <v>11.5</v>
      </c>
      <c r="W44">
        <v>14.7</v>
      </c>
      <c r="X44">
        <v>14.5</v>
      </c>
      <c r="Y44">
        <v>12.4</v>
      </c>
      <c r="Z44">
        <v>16</v>
      </c>
      <c r="AA44">
        <f>独自温度!C284</f>
        <v>30</v>
      </c>
      <c r="AB44">
        <f>独自温度!D284</f>
        <v>30</v>
      </c>
    </row>
    <row r="45" spans="1:28">
      <c r="A45" s="87" cm="1">
        <f t="array" aca="1" ref="A45" ca="1">INDIRECT(_xlfn.XLOOKUP(豚シート!$G$13,豚気温!$D$2:$AB$2,豚気温!$D$3:$AB$3)&amp;(_xlfn.XLOOKUP(豚モデル!$D53,豚気温!$C$6:$C$461,豚気温!$B$6:$B$461)))</f>
        <v>26.3</v>
      </c>
      <c r="B45">
        <v>45</v>
      </c>
      <c r="C45" s="62">
        <v>45940</v>
      </c>
      <c r="D45">
        <v>14.9</v>
      </c>
      <c r="E45">
        <v>14.9</v>
      </c>
      <c r="F45">
        <v>16.2</v>
      </c>
      <c r="G45">
        <v>16.399999999999999</v>
      </c>
      <c r="H45">
        <v>16.399999999999999</v>
      </c>
      <c r="I45">
        <v>17.100000000000001</v>
      </c>
      <c r="J45">
        <v>18.899999999999999</v>
      </c>
      <c r="K45">
        <v>17</v>
      </c>
      <c r="L45">
        <v>17.7</v>
      </c>
      <c r="M45">
        <v>18.3</v>
      </c>
      <c r="N45">
        <v>19.8</v>
      </c>
      <c r="O45">
        <v>20</v>
      </c>
      <c r="P45">
        <v>18.600000000000001</v>
      </c>
      <c r="Q45">
        <v>19</v>
      </c>
      <c r="R45">
        <v>13.1</v>
      </c>
      <c r="S45">
        <v>15.9</v>
      </c>
      <c r="T45">
        <v>15.3</v>
      </c>
      <c r="U45">
        <v>19.3</v>
      </c>
      <c r="V45">
        <v>11.3</v>
      </c>
      <c r="W45">
        <v>14.5</v>
      </c>
      <c r="X45">
        <v>14.3</v>
      </c>
      <c r="Y45">
        <v>12.2</v>
      </c>
      <c r="Z45">
        <v>15.7</v>
      </c>
      <c r="AA45">
        <f>独自温度!C285</f>
        <v>30</v>
      </c>
      <c r="AB45">
        <f>独自温度!D285</f>
        <v>30</v>
      </c>
    </row>
    <row r="46" spans="1:28">
      <c r="A46" s="87" cm="1">
        <f t="array" aca="1" ref="A46" ca="1">INDIRECT(_xlfn.XLOOKUP(豚シート!$G$13,豚気温!$D$2:$AB$2,豚気温!$D$3:$AB$3)&amp;(_xlfn.XLOOKUP(豚モデル!$D54,豚気温!$C$6:$C$461,豚気温!$B$6:$B$461)))</f>
        <v>26.4</v>
      </c>
      <c r="B46">
        <v>46</v>
      </c>
      <c r="C46" s="62">
        <v>45941</v>
      </c>
      <c r="D46">
        <v>14.7</v>
      </c>
      <c r="E46">
        <v>14.7</v>
      </c>
      <c r="F46">
        <v>16</v>
      </c>
      <c r="G46">
        <v>16.100000000000001</v>
      </c>
      <c r="H46">
        <v>16.2</v>
      </c>
      <c r="I46">
        <v>16.8</v>
      </c>
      <c r="J46">
        <v>18.7</v>
      </c>
      <c r="K46">
        <v>16.8</v>
      </c>
      <c r="L46">
        <v>17.399999999999999</v>
      </c>
      <c r="M46">
        <v>18.100000000000001</v>
      </c>
      <c r="N46">
        <v>19.7</v>
      </c>
      <c r="O46">
        <v>19.8</v>
      </c>
      <c r="P46">
        <v>18.399999999999999</v>
      </c>
      <c r="Q46">
        <v>18.7</v>
      </c>
      <c r="R46">
        <v>12.9</v>
      </c>
      <c r="S46">
        <v>15.7</v>
      </c>
      <c r="T46">
        <v>15.1</v>
      </c>
      <c r="U46">
        <v>19.100000000000001</v>
      </c>
      <c r="V46">
        <v>11</v>
      </c>
      <c r="W46">
        <v>14.3</v>
      </c>
      <c r="X46">
        <v>14.1</v>
      </c>
      <c r="Y46">
        <v>11.9</v>
      </c>
      <c r="Z46">
        <v>15.5</v>
      </c>
      <c r="AA46">
        <f>独自温度!C286</f>
        <v>30</v>
      </c>
      <c r="AB46">
        <f>独自温度!D286</f>
        <v>30</v>
      </c>
    </row>
    <row r="47" spans="1:28">
      <c r="A47" s="87" cm="1">
        <f t="array" aca="1" ref="A47" ca="1">INDIRECT(_xlfn.XLOOKUP(豚シート!$G$13,豚気温!$D$2:$AB$2,豚気温!$D$3:$AB$3)&amp;(_xlfn.XLOOKUP(豚モデル!$D55,豚気温!$C$6:$C$461,豚気温!$B$6:$B$461)))</f>
        <v>26.6</v>
      </c>
      <c r="B47">
        <v>47</v>
      </c>
      <c r="C47" s="62">
        <v>45942</v>
      </c>
      <c r="D47">
        <v>14.5</v>
      </c>
      <c r="E47">
        <v>14.4</v>
      </c>
      <c r="F47">
        <v>15.8</v>
      </c>
      <c r="G47">
        <v>15.9</v>
      </c>
      <c r="H47">
        <v>16</v>
      </c>
      <c r="I47">
        <v>16.600000000000001</v>
      </c>
      <c r="J47">
        <v>18.5</v>
      </c>
      <c r="K47">
        <v>16.600000000000001</v>
      </c>
      <c r="L47">
        <v>17.100000000000001</v>
      </c>
      <c r="M47">
        <v>17.899999999999999</v>
      </c>
      <c r="N47">
        <v>19.5</v>
      </c>
      <c r="O47">
        <v>19.600000000000001</v>
      </c>
      <c r="P47">
        <v>18.2</v>
      </c>
      <c r="Q47">
        <v>18.5</v>
      </c>
      <c r="R47">
        <v>12.7</v>
      </c>
      <c r="S47">
        <v>15.4</v>
      </c>
      <c r="T47">
        <v>14.9</v>
      </c>
      <c r="U47">
        <v>18.899999999999999</v>
      </c>
      <c r="V47">
        <v>10.8</v>
      </c>
      <c r="W47">
        <v>14</v>
      </c>
      <c r="X47">
        <v>13.9</v>
      </c>
      <c r="Y47">
        <v>11.7</v>
      </c>
      <c r="Z47">
        <v>15.3</v>
      </c>
      <c r="AA47">
        <f>独自温度!C287</f>
        <v>30</v>
      </c>
      <c r="AB47">
        <f>独自温度!D287</f>
        <v>30</v>
      </c>
    </row>
    <row r="48" spans="1:28">
      <c r="A48" s="87" cm="1">
        <f t="array" aca="1" ref="A48" ca="1">INDIRECT(_xlfn.XLOOKUP(豚シート!$G$13,豚気温!$D$2:$AB$2,豚気温!$D$3:$AB$3)&amp;(_xlfn.XLOOKUP(豚モデル!$D56,豚気温!$C$6:$C$461,豚気温!$B$6:$B$461)))</f>
        <v>26.7</v>
      </c>
      <c r="B48">
        <v>48</v>
      </c>
      <c r="C48" s="62">
        <v>45943</v>
      </c>
      <c r="D48">
        <v>14.2</v>
      </c>
      <c r="E48">
        <v>14.2</v>
      </c>
      <c r="F48">
        <v>15.6</v>
      </c>
      <c r="G48">
        <v>15.7</v>
      </c>
      <c r="H48">
        <v>15.8</v>
      </c>
      <c r="I48">
        <v>16.399999999999999</v>
      </c>
      <c r="J48">
        <v>18.3</v>
      </c>
      <c r="K48">
        <v>16.3</v>
      </c>
      <c r="L48">
        <v>16.899999999999999</v>
      </c>
      <c r="M48">
        <v>17.7</v>
      </c>
      <c r="N48">
        <v>19.3</v>
      </c>
      <c r="O48">
        <v>19.399999999999999</v>
      </c>
      <c r="P48">
        <v>18</v>
      </c>
      <c r="Q48">
        <v>18.3</v>
      </c>
      <c r="R48">
        <v>12.5</v>
      </c>
      <c r="S48">
        <v>15.2</v>
      </c>
      <c r="T48">
        <v>14.7</v>
      </c>
      <c r="U48">
        <v>18.7</v>
      </c>
      <c r="V48">
        <v>10.5</v>
      </c>
      <c r="W48">
        <v>13.8</v>
      </c>
      <c r="X48">
        <v>13.6</v>
      </c>
      <c r="Y48">
        <v>11.4</v>
      </c>
      <c r="Z48">
        <v>15.1</v>
      </c>
      <c r="AA48">
        <f>独自温度!C288</f>
        <v>30</v>
      </c>
      <c r="AB48">
        <f>独自温度!D288</f>
        <v>30</v>
      </c>
    </row>
    <row r="49" spans="1:28">
      <c r="A49" s="87" cm="1">
        <f t="array" aca="1" ref="A49" ca="1">INDIRECT(_xlfn.XLOOKUP(豚シート!$G$13,豚気温!$D$2:$AB$2,豚気温!$D$3:$AB$3)&amp;(_xlfn.XLOOKUP(豚モデル!$D57,豚気温!$C$6:$C$461,豚気温!$B$6:$B$461)))</f>
        <v>26.8</v>
      </c>
      <c r="B49">
        <v>49</v>
      </c>
      <c r="C49" s="62">
        <v>45944</v>
      </c>
      <c r="D49">
        <v>14</v>
      </c>
      <c r="E49">
        <v>14</v>
      </c>
      <c r="F49">
        <v>15.4</v>
      </c>
      <c r="G49">
        <v>15.4</v>
      </c>
      <c r="H49">
        <v>15.6</v>
      </c>
      <c r="I49">
        <v>16.2</v>
      </c>
      <c r="J49">
        <v>18</v>
      </c>
      <c r="K49">
        <v>16.100000000000001</v>
      </c>
      <c r="L49">
        <v>16.600000000000001</v>
      </c>
      <c r="M49">
        <v>17.5</v>
      </c>
      <c r="N49">
        <v>19</v>
      </c>
      <c r="O49">
        <v>19.2</v>
      </c>
      <c r="P49">
        <v>17.8</v>
      </c>
      <c r="Q49">
        <v>18.100000000000001</v>
      </c>
      <c r="R49">
        <v>12.3</v>
      </c>
      <c r="S49">
        <v>15</v>
      </c>
      <c r="T49">
        <v>14.5</v>
      </c>
      <c r="U49">
        <v>18.5</v>
      </c>
      <c r="V49">
        <v>10.3</v>
      </c>
      <c r="W49">
        <v>13.6</v>
      </c>
      <c r="X49">
        <v>13.4</v>
      </c>
      <c r="Y49">
        <v>11.2</v>
      </c>
      <c r="Z49">
        <v>14.8</v>
      </c>
      <c r="AA49">
        <f>独自温度!C289</f>
        <v>30</v>
      </c>
      <c r="AB49">
        <f>独自温度!D289</f>
        <v>30</v>
      </c>
    </row>
    <row r="50" spans="1:28">
      <c r="A50" s="87" cm="1">
        <f t="array" aca="1" ref="A50" ca="1">INDIRECT(_xlfn.XLOOKUP(豚シート!$G$13,豚気温!$D$2:$AB$2,豚気温!$D$3:$AB$3)&amp;(_xlfn.XLOOKUP(豚モデル!$D58,豚気温!$C$6:$C$461,豚気温!$B$6:$B$461)))</f>
        <v>26.9</v>
      </c>
      <c r="B50">
        <v>50</v>
      </c>
      <c r="C50" s="62">
        <v>45945</v>
      </c>
      <c r="D50">
        <v>13.8</v>
      </c>
      <c r="E50">
        <v>13.7</v>
      </c>
      <c r="F50">
        <v>15.1</v>
      </c>
      <c r="G50">
        <v>15.2</v>
      </c>
      <c r="H50">
        <v>15.3</v>
      </c>
      <c r="I50">
        <v>15.9</v>
      </c>
      <c r="J50">
        <v>17.8</v>
      </c>
      <c r="K50">
        <v>15.9</v>
      </c>
      <c r="L50">
        <v>16.399999999999999</v>
      </c>
      <c r="M50">
        <v>17.2</v>
      </c>
      <c r="N50">
        <v>18.8</v>
      </c>
      <c r="O50">
        <v>19</v>
      </c>
      <c r="P50">
        <v>17.5</v>
      </c>
      <c r="Q50">
        <v>17.8</v>
      </c>
      <c r="R50">
        <v>12</v>
      </c>
      <c r="S50">
        <v>14.7</v>
      </c>
      <c r="T50">
        <v>14.2</v>
      </c>
      <c r="U50">
        <v>18.3</v>
      </c>
      <c r="V50">
        <v>10</v>
      </c>
      <c r="W50">
        <v>13.4</v>
      </c>
      <c r="X50">
        <v>13.1</v>
      </c>
      <c r="Y50">
        <v>11</v>
      </c>
      <c r="Z50">
        <v>14.6</v>
      </c>
      <c r="AA50">
        <f>独自温度!C290</f>
        <v>30</v>
      </c>
      <c r="AB50">
        <f>独自温度!D290</f>
        <v>30</v>
      </c>
    </row>
    <row r="51" spans="1:28">
      <c r="A51" s="87" cm="1">
        <f t="array" aca="1" ref="A51" ca="1">INDIRECT(_xlfn.XLOOKUP(豚シート!$G$13,豚気温!$D$2:$AB$2,豚気温!$D$3:$AB$3)&amp;(_xlfn.XLOOKUP(豚モデル!$D59,豚気温!$C$6:$C$461,豚気温!$B$6:$B$461)))</f>
        <v>27</v>
      </c>
      <c r="B51">
        <v>51</v>
      </c>
      <c r="C51" s="62">
        <v>45946</v>
      </c>
      <c r="D51">
        <v>13.5</v>
      </c>
      <c r="E51">
        <v>13.5</v>
      </c>
      <c r="F51">
        <v>14.9</v>
      </c>
      <c r="G51">
        <v>15</v>
      </c>
      <c r="H51">
        <v>15.1</v>
      </c>
      <c r="I51">
        <v>15.7</v>
      </c>
      <c r="J51">
        <v>17.5</v>
      </c>
      <c r="K51">
        <v>15.6</v>
      </c>
      <c r="L51">
        <v>16.100000000000001</v>
      </c>
      <c r="M51">
        <v>17</v>
      </c>
      <c r="N51">
        <v>18.600000000000001</v>
      </c>
      <c r="O51">
        <v>18.7</v>
      </c>
      <c r="P51">
        <v>17.3</v>
      </c>
      <c r="Q51">
        <v>17.600000000000001</v>
      </c>
      <c r="R51">
        <v>11.8</v>
      </c>
      <c r="S51">
        <v>14.5</v>
      </c>
      <c r="T51">
        <v>14</v>
      </c>
      <c r="U51">
        <v>18.100000000000001</v>
      </c>
      <c r="V51">
        <v>9.8000000000000007</v>
      </c>
      <c r="W51">
        <v>13.1</v>
      </c>
      <c r="X51">
        <v>12.9</v>
      </c>
      <c r="Y51">
        <v>10.7</v>
      </c>
      <c r="Z51">
        <v>14.3</v>
      </c>
      <c r="AA51">
        <f>独自温度!C291</f>
        <v>30</v>
      </c>
      <c r="AB51">
        <f>独自温度!D291</f>
        <v>30</v>
      </c>
    </row>
    <row r="52" spans="1:28">
      <c r="A52" s="87" cm="1">
        <f t="array" aca="1" ref="A52" ca="1">INDIRECT(_xlfn.XLOOKUP(豚シート!$G$13,豚気温!$D$2:$AB$2,豚気温!$D$3:$AB$3)&amp;(_xlfn.XLOOKUP(豚モデル!$D60,豚気温!$C$6:$C$461,豚気温!$B$6:$B$461)))</f>
        <v>27.1</v>
      </c>
      <c r="B52">
        <v>52</v>
      </c>
      <c r="C52" s="62">
        <v>45947</v>
      </c>
      <c r="D52">
        <v>13.3</v>
      </c>
      <c r="E52">
        <v>13.2</v>
      </c>
      <c r="F52">
        <v>14.7</v>
      </c>
      <c r="G52">
        <v>14.7</v>
      </c>
      <c r="H52">
        <v>14.9</v>
      </c>
      <c r="I52">
        <v>15.5</v>
      </c>
      <c r="J52">
        <v>17.3</v>
      </c>
      <c r="K52">
        <v>15.3</v>
      </c>
      <c r="L52">
        <v>15.9</v>
      </c>
      <c r="M52">
        <v>16.8</v>
      </c>
      <c r="N52">
        <v>18.399999999999999</v>
      </c>
      <c r="O52">
        <v>18.5</v>
      </c>
      <c r="P52">
        <v>17.100000000000001</v>
      </c>
      <c r="Q52">
        <v>17.3</v>
      </c>
      <c r="R52">
        <v>11.6</v>
      </c>
      <c r="S52">
        <v>14.2</v>
      </c>
      <c r="T52">
        <v>13.8</v>
      </c>
      <c r="U52">
        <v>17.899999999999999</v>
      </c>
      <c r="V52">
        <v>9.5</v>
      </c>
      <c r="W52">
        <v>12.9</v>
      </c>
      <c r="X52">
        <v>12.7</v>
      </c>
      <c r="Y52">
        <v>10.5</v>
      </c>
      <c r="Z52">
        <v>14.1</v>
      </c>
      <c r="AA52">
        <f>独自温度!C292</f>
        <v>30</v>
      </c>
      <c r="AB52">
        <f>独自温度!D292</f>
        <v>30</v>
      </c>
    </row>
    <row r="53" spans="1:28">
      <c r="A53" s="87" cm="1">
        <f t="array" aca="1" ref="A53" ca="1">INDIRECT(_xlfn.XLOOKUP(豚シート!$G$13,豚気温!$D$2:$AB$2,豚気温!$D$3:$AB$3)&amp;(_xlfn.XLOOKUP(豚モデル!$D61,豚気温!$C$6:$C$461,豚気温!$B$6:$B$461)))</f>
        <v>27.3</v>
      </c>
      <c r="B53">
        <v>53</v>
      </c>
      <c r="C53" s="62">
        <v>45948</v>
      </c>
      <c r="D53">
        <v>13.1</v>
      </c>
      <c r="E53">
        <v>13</v>
      </c>
      <c r="F53">
        <v>14.4</v>
      </c>
      <c r="G53">
        <v>14.5</v>
      </c>
      <c r="H53">
        <v>14.7</v>
      </c>
      <c r="I53">
        <v>15.2</v>
      </c>
      <c r="J53">
        <v>17.100000000000001</v>
      </c>
      <c r="K53">
        <v>15.1</v>
      </c>
      <c r="L53">
        <v>15.7</v>
      </c>
      <c r="M53">
        <v>16.600000000000001</v>
      </c>
      <c r="N53">
        <v>18.2</v>
      </c>
      <c r="O53">
        <v>18.3</v>
      </c>
      <c r="P53">
        <v>16.899999999999999</v>
      </c>
      <c r="Q53">
        <v>17.100000000000001</v>
      </c>
      <c r="R53">
        <v>11.4</v>
      </c>
      <c r="S53">
        <v>14</v>
      </c>
      <c r="T53">
        <v>13.6</v>
      </c>
      <c r="U53">
        <v>17.600000000000001</v>
      </c>
      <c r="V53">
        <v>9.3000000000000007</v>
      </c>
      <c r="W53">
        <v>12.7</v>
      </c>
      <c r="X53">
        <v>12.4</v>
      </c>
      <c r="Y53">
        <v>10.3</v>
      </c>
      <c r="Z53">
        <v>13.9</v>
      </c>
      <c r="AA53">
        <f>独自温度!C293</f>
        <v>30</v>
      </c>
      <c r="AB53">
        <f>独自温度!D293</f>
        <v>30</v>
      </c>
    </row>
    <row r="54" spans="1:28">
      <c r="A54" s="87" cm="1">
        <f t="array" aca="1" ref="A54" ca="1">INDIRECT(_xlfn.XLOOKUP(豚シート!$G$13,豚気温!$D$2:$AB$2,豚気温!$D$3:$AB$3)&amp;(_xlfn.XLOOKUP(豚モデル!$D62,豚気温!$C$6:$C$461,豚気温!$B$6:$B$461)))</f>
        <v>27.4</v>
      </c>
      <c r="B54">
        <v>54</v>
      </c>
      <c r="C54" s="62">
        <v>45949</v>
      </c>
      <c r="D54">
        <v>12.9</v>
      </c>
      <c r="E54">
        <v>12.8</v>
      </c>
      <c r="F54">
        <v>14.2</v>
      </c>
      <c r="G54">
        <v>14.2</v>
      </c>
      <c r="H54">
        <v>14.5</v>
      </c>
      <c r="I54">
        <v>15</v>
      </c>
      <c r="J54">
        <v>16.8</v>
      </c>
      <c r="K54">
        <v>14.8</v>
      </c>
      <c r="L54">
        <v>15.5</v>
      </c>
      <c r="M54">
        <v>16.399999999999999</v>
      </c>
      <c r="N54">
        <v>18</v>
      </c>
      <c r="O54">
        <v>18.100000000000001</v>
      </c>
      <c r="P54">
        <v>16.600000000000001</v>
      </c>
      <c r="Q54">
        <v>16.8</v>
      </c>
      <c r="R54">
        <v>11.1</v>
      </c>
      <c r="S54">
        <v>13.7</v>
      </c>
      <c r="T54">
        <v>13.3</v>
      </c>
      <c r="U54">
        <v>17.399999999999999</v>
      </c>
      <c r="V54">
        <v>9.1</v>
      </c>
      <c r="W54">
        <v>12.5</v>
      </c>
      <c r="X54">
        <v>12.2</v>
      </c>
      <c r="Y54">
        <v>10</v>
      </c>
      <c r="Z54">
        <v>13.6</v>
      </c>
      <c r="AA54">
        <f>独自温度!C294</f>
        <v>30</v>
      </c>
      <c r="AB54">
        <f>独自温度!D294</f>
        <v>30</v>
      </c>
    </row>
    <row r="55" spans="1:28">
      <c r="A55" s="87" cm="1">
        <f t="array" aca="1" ref="A55" ca="1">INDIRECT(_xlfn.XLOOKUP(豚シート!$G$13,豚気温!$D$2:$AB$2,豚気温!$D$3:$AB$3)&amp;(_xlfn.XLOOKUP(豚モデル!$D63,豚気温!$C$6:$C$461,豚気温!$B$6:$B$461)))</f>
        <v>27.5</v>
      </c>
      <c r="B55">
        <v>55</v>
      </c>
      <c r="C55" s="62">
        <v>45950</v>
      </c>
      <c r="D55">
        <v>12.7</v>
      </c>
      <c r="E55">
        <v>12.6</v>
      </c>
      <c r="F55">
        <v>14</v>
      </c>
      <c r="G55">
        <v>14</v>
      </c>
      <c r="H55">
        <v>14.3</v>
      </c>
      <c r="I55">
        <v>14.7</v>
      </c>
      <c r="J55">
        <v>16.600000000000001</v>
      </c>
      <c r="K55">
        <v>14.6</v>
      </c>
      <c r="L55">
        <v>15.2</v>
      </c>
      <c r="M55">
        <v>16.2</v>
      </c>
      <c r="N55">
        <v>17.8</v>
      </c>
      <c r="O55">
        <v>17.899999999999999</v>
      </c>
      <c r="P55">
        <v>16.399999999999999</v>
      </c>
      <c r="Q55">
        <v>16.600000000000001</v>
      </c>
      <c r="R55">
        <v>10.9</v>
      </c>
      <c r="S55">
        <v>13.5</v>
      </c>
      <c r="T55">
        <v>13.1</v>
      </c>
      <c r="U55">
        <v>17.2</v>
      </c>
      <c r="V55">
        <v>8.8000000000000007</v>
      </c>
      <c r="W55">
        <v>12.3</v>
      </c>
      <c r="X55">
        <v>12</v>
      </c>
      <c r="Y55">
        <v>9.8000000000000007</v>
      </c>
      <c r="Z55">
        <v>13.4</v>
      </c>
      <c r="AA55">
        <f>独自温度!C295</f>
        <v>30</v>
      </c>
      <c r="AB55">
        <f>独自温度!D295</f>
        <v>30</v>
      </c>
    </row>
    <row r="56" spans="1:28">
      <c r="A56" s="87" cm="1">
        <f t="array" aca="1" ref="A56" ca="1">INDIRECT(_xlfn.XLOOKUP(豚シート!$G$13,豚気温!$D$2:$AB$2,豚気温!$D$3:$AB$3)&amp;(_xlfn.XLOOKUP(豚モデル!$D64,豚気温!$C$6:$C$461,豚気温!$B$6:$B$461)))</f>
        <v>27.6</v>
      </c>
      <c r="B56">
        <v>56</v>
      </c>
      <c r="C56" s="62">
        <v>45951</v>
      </c>
      <c r="D56">
        <v>12.4</v>
      </c>
      <c r="E56">
        <v>12.3</v>
      </c>
      <c r="F56">
        <v>13.7</v>
      </c>
      <c r="G56">
        <v>13.8</v>
      </c>
      <c r="H56">
        <v>14</v>
      </c>
      <c r="I56">
        <v>14.5</v>
      </c>
      <c r="J56">
        <v>16.3</v>
      </c>
      <c r="K56">
        <v>14.4</v>
      </c>
      <c r="L56">
        <v>15</v>
      </c>
      <c r="M56">
        <v>16</v>
      </c>
      <c r="N56">
        <v>17.600000000000001</v>
      </c>
      <c r="O56">
        <v>17.600000000000001</v>
      </c>
      <c r="P56">
        <v>16.2</v>
      </c>
      <c r="Q56">
        <v>16.399999999999999</v>
      </c>
      <c r="R56">
        <v>10.7</v>
      </c>
      <c r="S56">
        <v>13.3</v>
      </c>
      <c r="T56">
        <v>12.9</v>
      </c>
      <c r="U56">
        <v>17</v>
      </c>
      <c r="V56">
        <v>8.6</v>
      </c>
      <c r="W56">
        <v>12.1</v>
      </c>
      <c r="X56">
        <v>11.8</v>
      </c>
      <c r="Y56">
        <v>9.6</v>
      </c>
      <c r="Z56">
        <v>13.2</v>
      </c>
      <c r="AA56">
        <f>独自温度!C296</f>
        <v>30</v>
      </c>
      <c r="AB56">
        <f>独自温度!D296</f>
        <v>30</v>
      </c>
    </row>
    <row r="57" spans="1:28">
      <c r="A57" s="87" cm="1">
        <f t="array" aca="1" ref="A57" ca="1">INDIRECT(_xlfn.XLOOKUP(豚シート!$G$13,豚気温!$D$2:$AB$2,豚気温!$D$3:$AB$3)&amp;(_xlfn.XLOOKUP(豚モデル!$D65,豚気温!$C$6:$C$461,豚気温!$B$6:$B$461)))</f>
        <v>27.7</v>
      </c>
      <c r="B57">
        <v>57</v>
      </c>
      <c r="C57" s="62">
        <v>45952</v>
      </c>
      <c r="D57">
        <v>12.2</v>
      </c>
      <c r="E57">
        <v>12.1</v>
      </c>
      <c r="F57">
        <v>13.5</v>
      </c>
      <c r="G57">
        <v>13.5</v>
      </c>
      <c r="H57">
        <v>13.8</v>
      </c>
      <c r="I57">
        <v>14.3</v>
      </c>
      <c r="J57">
        <v>16.100000000000001</v>
      </c>
      <c r="K57">
        <v>14.1</v>
      </c>
      <c r="L57">
        <v>14.7</v>
      </c>
      <c r="M57">
        <v>15.7</v>
      </c>
      <c r="N57">
        <v>17.3</v>
      </c>
      <c r="O57">
        <v>17.399999999999999</v>
      </c>
      <c r="P57">
        <v>16</v>
      </c>
      <c r="Q57">
        <v>16.100000000000001</v>
      </c>
      <c r="R57">
        <v>10.5</v>
      </c>
      <c r="S57">
        <v>13</v>
      </c>
      <c r="T57">
        <v>12.7</v>
      </c>
      <c r="U57">
        <v>16.8</v>
      </c>
      <c r="V57">
        <v>8.4</v>
      </c>
      <c r="W57">
        <v>11.9</v>
      </c>
      <c r="X57">
        <v>11.6</v>
      </c>
      <c r="Y57">
        <v>9.4</v>
      </c>
      <c r="Z57">
        <v>13</v>
      </c>
      <c r="AA57">
        <f>独自温度!C297</f>
        <v>30</v>
      </c>
      <c r="AB57">
        <f>独自温度!D297</f>
        <v>30</v>
      </c>
    </row>
    <row r="58" spans="1:28">
      <c r="A58" s="87" cm="1">
        <f t="array" aca="1" ref="A58" ca="1">INDIRECT(_xlfn.XLOOKUP(豚シート!$G$13,豚気温!$D$2:$AB$2,豚気温!$D$3:$AB$3)&amp;(_xlfn.XLOOKUP(豚モデル!$D66,豚気温!$C$6:$C$461,豚気温!$B$6:$B$461)))</f>
        <v>27.9</v>
      </c>
      <c r="B58">
        <v>58</v>
      </c>
      <c r="C58" s="62">
        <v>45953</v>
      </c>
      <c r="D58">
        <v>12</v>
      </c>
      <c r="E58">
        <v>11.9</v>
      </c>
      <c r="F58">
        <v>13.3</v>
      </c>
      <c r="G58">
        <v>13.3</v>
      </c>
      <c r="H58">
        <v>13.6</v>
      </c>
      <c r="I58">
        <v>14.1</v>
      </c>
      <c r="J58">
        <v>15.9</v>
      </c>
      <c r="K58">
        <v>13.9</v>
      </c>
      <c r="L58">
        <v>14.5</v>
      </c>
      <c r="M58">
        <v>15.5</v>
      </c>
      <c r="N58">
        <v>17.100000000000001</v>
      </c>
      <c r="O58">
        <v>17.2</v>
      </c>
      <c r="P58">
        <v>15.7</v>
      </c>
      <c r="Q58">
        <v>15.9</v>
      </c>
      <c r="R58">
        <v>10.3</v>
      </c>
      <c r="S58">
        <v>12.8</v>
      </c>
      <c r="T58">
        <v>12.5</v>
      </c>
      <c r="U58">
        <v>16.600000000000001</v>
      </c>
      <c r="V58">
        <v>8.1999999999999993</v>
      </c>
      <c r="W58">
        <v>11.7</v>
      </c>
      <c r="X58">
        <v>11.4</v>
      </c>
      <c r="Y58">
        <v>9.1</v>
      </c>
      <c r="Z58">
        <v>12.7</v>
      </c>
      <c r="AA58">
        <f>独自温度!C298</f>
        <v>30</v>
      </c>
      <c r="AB58">
        <f>独自温度!D298</f>
        <v>30</v>
      </c>
    </row>
    <row r="59" spans="1:28">
      <c r="A59" s="87" cm="1">
        <f t="array" aca="1" ref="A59" ca="1">INDIRECT(_xlfn.XLOOKUP(豚シート!$G$13,豚気温!$D$2:$AB$2,豚気温!$D$3:$AB$3)&amp;(_xlfn.XLOOKUP(豚モデル!$D67,豚気温!$C$6:$C$461,豚気温!$B$6:$B$461)))</f>
        <v>28</v>
      </c>
      <c r="B59">
        <v>59</v>
      </c>
      <c r="C59" s="62">
        <v>45954</v>
      </c>
      <c r="D59">
        <v>11.8</v>
      </c>
      <c r="E59">
        <v>11.6</v>
      </c>
      <c r="F59">
        <v>13</v>
      </c>
      <c r="G59">
        <v>13.1</v>
      </c>
      <c r="H59">
        <v>13.4</v>
      </c>
      <c r="I59">
        <v>13.8</v>
      </c>
      <c r="J59">
        <v>15.6</v>
      </c>
      <c r="K59">
        <v>13.6</v>
      </c>
      <c r="L59">
        <v>14.2</v>
      </c>
      <c r="M59">
        <v>15.3</v>
      </c>
      <c r="N59">
        <v>16.899999999999999</v>
      </c>
      <c r="O59">
        <v>17</v>
      </c>
      <c r="P59">
        <v>15.5</v>
      </c>
      <c r="Q59">
        <v>15.6</v>
      </c>
      <c r="R59">
        <v>10</v>
      </c>
      <c r="S59">
        <v>12.6</v>
      </c>
      <c r="T59">
        <v>12.2</v>
      </c>
      <c r="U59">
        <v>16.3</v>
      </c>
      <c r="V59">
        <v>7.9</v>
      </c>
      <c r="W59">
        <v>11.5</v>
      </c>
      <c r="X59">
        <v>11.1</v>
      </c>
      <c r="Y59">
        <v>8.9</v>
      </c>
      <c r="Z59">
        <v>12.5</v>
      </c>
      <c r="AA59">
        <f>独自温度!C299</f>
        <v>30</v>
      </c>
      <c r="AB59">
        <f>独自温度!D299</f>
        <v>30</v>
      </c>
    </row>
    <row r="60" spans="1:28">
      <c r="A60" s="87" cm="1">
        <f t="array" aca="1" ref="A60" ca="1">INDIRECT(_xlfn.XLOOKUP(豚シート!$G$13,豚気温!$D$2:$AB$2,豚気温!$D$3:$AB$3)&amp;(_xlfn.XLOOKUP(豚モデル!$D68,豚気温!$C$6:$C$461,豚気温!$B$6:$B$461)))</f>
        <v>28.1</v>
      </c>
      <c r="B60">
        <v>60</v>
      </c>
      <c r="C60" s="62">
        <v>45955</v>
      </c>
      <c r="D60">
        <v>11.5</v>
      </c>
      <c r="E60">
        <v>11.4</v>
      </c>
      <c r="F60">
        <v>12.8</v>
      </c>
      <c r="G60">
        <v>12.8</v>
      </c>
      <c r="H60">
        <v>13.2</v>
      </c>
      <c r="I60">
        <v>13.6</v>
      </c>
      <c r="J60">
        <v>15.4</v>
      </c>
      <c r="K60">
        <v>13.4</v>
      </c>
      <c r="L60">
        <v>13.9</v>
      </c>
      <c r="M60">
        <v>15.1</v>
      </c>
      <c r="N60">
        <v>16.7</v>
      </c>
      <c r="O60">
        <v>16.7</v>
      </c>
      <c r="P60">
        <v>15.3</v>
      </c>
      <c r="Q60">
        <v>15.4</v>
      </c>
      <c r="R60">
        <v>9.8000000000000007</v>
      </c>
      <c r="S60">
        <v>12.3</v>
      </c>
      <c r="T60">
        <v>12</v>
      </c>
      <c r="U60">
        <v>16.100000000000001</v>
      </c>
      <c r="V60">
        <v>7.7</v>
      </c>
      <c r="W60">
        <v>11.2</v>
      </c>
      <c r="X60">
        <v>10.9</v>
      </c>
      <c r="Y60">
        <v>8.6999999999999993</v>
      </c>
      <c r="Z60">
        <v>12.3</v>
      </c>
      <c r="AA60">
        <f>独自温度!C300</f>
        <v>30</v>
      </c>
      <c r="AB60">
        <f>独自温度!D300</f>
        <v>30</v>
      </c>
    </row>
    <row r="61" spans="1:28">
      <c r="A61" s="87" cm="1">
        <f t="array" aca="1" ref="A61" ca="1">INDIRECT(_xlfn.XLOOKUP(豚シート!$G$13,豚気温!$D$2:$AB$2,豚気温!$D$3:$AB$3)&amp;(_xlfn.XLOOKUP(豚モデル!$D69,豚気温!$C$6:$C$461,豚気温!$B$6:$B$461)))</f>
        <v>28.2</v>
      </c>
      <c r="B61">
        <v>61</v>
      </c>
      <c r="C61" s="62">
        <v>45956</v>
      </c>
      <c r="D61">
        <v>11.3</v>
      </c>
      <c r="E61">
        <v>11.1</v>
      </c>
      <c r="F61">
        <v>12.6</v>
      </c>
      <c r="G61">
        <v>12.6</v>
      </c>
      <c r="H61">
        <v>13</v>
      </c>
      <c r="I61">
        <v>13.4</v>
      </c>
      <c r="J61">
        <v>15.2</v>
      </c>
      <c r="K61">
        <v>13.1</v>
      </c>
      <c r="L61">
        <v>13.6</v>
      </c>
      <c r="M61">
        <v>14.9</v>
      </c>
      <c r="N61">
        <v>16.5</v>
      </c>
      <c r="O61">
        <v>16.5</v>
      </c>
      <c r="P61">
        <v>15</v>
      </c>
      <c r="Q61">
        <v>15.2</v>
      </c>
      <c r="R61">
        <v>9.6</v>
      </c>
      <c r="S61">
        <v>12.1</v>
      </c>
      <c r="T61">
        <v>11.8</v>
      </c>
      <c r="U61">
        <v>15.9</v>
      </c>
      <c r="V61">
        <v>7.5</v>
      </c>
      <c r="W61">
        <v>11</v>
      </c>
      <c r="X61">
        <v>10.7</v>
      </c>
      <c r="Y61">
        <v>8.5</v>
      </c>
      <c r="Z61">
        <v>12</v>
      </c>
      <c r="AA61">
        <f>独自温度!C301</f>
        <v>30</v>
      </c>
      <c r="AB61">
        <f>独自温度!D301</f>
        <v>30</v>
      </c>
    </row>
    <row r="62" spans="1:28">
      <c r="A62" s="87" cm="1">
        <f t="array" aca="1" ref="A62" ca="1">INDIRECT(_xlfn.XLOOKUP(豚シート!$G$13,豚気温!$D$2:$AB$2,豚気温!$D$3:$AB$3)&amp;(_xlfn.XLOOKUP(豚モデル!$D70,豚気温!$C$6:$C$461,豚気温!$B$6:$B$461)))</f>
        <v>28.3</v>
      </c>
      <c r="B62">
        <v>62</v>
      </c>
      <c r="C62" s="62">
        <v>45957</v>
      </c>
      <c r="D62">
        <v>11.1</v>
      </c>
      <c r="E62">
        <v>10.9</v>
      </c>
      <c r="F62">
        <v>12.3</v>
      </c>
      <c r="G62">
        <v>12.3</v>
      </c>
      <c r="H62">
        <v>12.7</v>
      </c>
      <c r="I62">
        <v>13.1</v>
      </c>
      <c r="J62">
        <v>14.9</v>
      </c>
      <c r="K62">
        <v>12.9</v>
      </c>
      <c r="L62">
        <v>13.3</v>
      </c>
      <c r="M62">
        <v>14.6</v>
      </c>
      <c r="N62">
        <v>16.3</v>
      </c>
      <c r="O62">
        <v>16.3</v>
      </c>
      <c r="P62">
        <v>14.8</v>
      </c>
      <c r="Q62">
        <v>15</v>
      </c>
      <c r="R62">
        <v>9.4</v>
      </c>
      <c r="S62">
        <v>11.9</v>
      </c>
      <c r="T62">
        <v>11.6</v>
      </c>
      <c r="U62">
        <v>15.7</v>
      </c>
      <c r="V62">
        <v>7.3</v>
      </c>
      <c r="W62">
        <v>10.8</v>
      </c>
      <c r="X62">
        <v>10.4</v>
      </c>
      <c r="Y62">
        <v>8.1999999999999993</v>
      </c>
      <c r="Z62">
        <v>11.8</v>
      </c>
      <c r="AA62">
        <f>独自温度!C302</f>
        <v>30</v>
      </c>
      <c r="AB62">
        <f>独自温度!D302</f>
        <v>30</v>
      </c>
    </row>
    <row r="63" spans="1:28">
      <c r="A63" s="87" cm="1">
        <f t="array" aca="1" ref="A63" ca="1">INDIRECT(_xlfn.XLOOKUP(豚シート!$G$13,豚気温!$D$2:$AB$2,豚気温!$D$3:$AB$3)&amp;(_xlfn.XLOOKUP(豚モデル!$D71,豚気温!$C$6:$C$461,豚気温!$B$6:$B$461)))</f>
        <v>28.4</v>
      </c>
      <c r="B63">
        <v>63</v>
      </c>
      <c r="C63" s="62">
        <v>45958</v>
      </c>
      <c r="D63">
        <v>10.8</v>
      </c>
      <c r="E63">
        <v>10.7</v>
      </c>
      <c r="F63">
        <v>12.1</v>
      </c>
      <c r="G63">
        <v>12.1</v>
      </c>
      <c r="H63">
        <v>12.5</v>
      </c>
      <c r="I63">
        <v>12.9</v>
      </c>
      <c r="J63">
        <v>14.7</v>
      </c>
      <c r="K63">
        <v>12.7</v>
      </c>
      <c r="L63">
        <v>13</v>
      </c>
      <c r="M63">
        <v>14.4</v>
      </c>
      <c r="N63">
        <v>16</v>
      </c>
      <c r="O63">
        <v>16.100000000000001</v>
      </c>
      <c r="P63">
        <v>14.6</v>
      </c>
      <c r="Q63">
        <v>14.7</v>
      </c>
      <c r="R63">
        <v>9.1</v>
      </c>
      <c r="S63">
        <v>11.6</v>
      </c>
      <c r="T63">
        <v>11.3</v>
      </c>
      <c r="U63">
        <v>15.4</v>
      </c>
      <c r="V63">
        <v>7</v>
      </c>
      <c r="W63">
        <v>10.6</v>
      </c>
      <c r="X63">
        <v>10.199999999999999</v>
      </c>
      <c r="Y63">
        <v>8</v>
      </c>
      <c r="Z63">
        <v>11.6</v>
      </c>
      <c r="AA63">
        <f>独自温度!C303</f>
        <v>30</v>
      </c>
      <c r="AB63">
        <f>独自温度!D303</f>
        <v>30</v>
      </c>
    </row>
    <row r="64" spans="1:28">
      <c r="A64" s="87" cm="1">
        <f t="array" aca="1" ref="A64" ca="1">INDIRECT(_xlfn.XLOOKUP(豚シート!$G$13,豚気温!$D$2:$AB$2,豚気温!$D$3:$AB$3)&amp;(_xlfn.XLOOKUP(豚モデル!$D72,豚気温!$C$6:$C$461,豚気温!$B$6:$B$461)))</f>
        <v>28.5</v>
      </c>
      <c r="B64">
        <v>64</v>
      </c>
      <c r="C64" s="62">
        <v>45959</v>
      </c>
      <c r="D64">
        <v>10.6</v>
      </c>
      <c r="E64">
        <v>10.4</v>
      </c>
      <c r="F64">
        <v>11.8</v>
      </c>
      <c r="G64">
        <v>11.9</v>
      </c>
      <c r="H64">
        <v>12.3</v>
      </c>
      <c r="I64">
        <v>12.7</v>
      </c>
      <c r="J64">
        <v>14.5</v>
      </c>
      <c r="K64">
        <v>12.4</v>
      </c>
      <c r="L64">
        <v>12.7</v>
      </c>
      <c r="M64">
        <v>14.2</v>
      </c>
      <c r="N64">
        <v>15.8</v>
      </c>
      <c r="O64">
        <v>15.9</v>
      </c>
      <c r="P64">
        <v>14.4</v>
      </c>
      <c r="Q64">
        <v>14.5</v>
      </c>
      <c r="R64">
        <v>8.9</v>
      </c>
      <c r="S64">
        <v>11.4</v>
      </c>
      <c r="T64">
        <v>11.1</v>
      </c>
      <c r="U64">
        <v>15.2</v>
      </c>
      <c r="V64">
        <v>6.8</v>
      </c>
      <c r="W64">
        <v>10.4</v>
      </c>
      <c r="X64">
        <v>10</v>
      </c>
      <c r="Y64">
        <v>7.8</v>
      </c>
      <c r="Z64">
        <v>11.3</v>
      </c>
      <c r="AA64">
        <f>独自温度!C304</f>
        <v>30</v>
      </c>
      <c r="AB64">
        <f>独自温度!D304</f>
        <v>30</v>
      </c>
    </row>
    <row r="65" spans="1:28">
      <c r="A65" s="87" cm="1">
        <f t="array" aca="1" ref="A65" ca="1">INDIRECT(_xlfn.XLOOKUP(豚シート!$G$13,豚気温!$D$2:$AB$2,豚気温!$D$3:$AB$3)&amp;(_xlfn.XLOOKUP(豚モデル!$D73,豚気温!$C$6:$C$461,豚気温!$B$6:$B$461)))</f>
        <v>28.6</v>
      </c>
      <c r="B65">
        <v>65</v>
      </c>
      <c r="C65" s="62">
        <v>45960</v>
      </c>
      <c r="D65">
        <v>10.4</v>
      </c>
      <c r="E65">
        <v>10.199999999999999</v>
      </c>
      <c r="F65">
        <v>11.6</v>
      </c>
      <c r="G65">
        <v>11.7</v>
      </c>
      <c r="H65">
        <v>12.1</v>
      </c>
      <c r="I65">
        <v>12.5</v>
      </c>
      <c r="J65">
        <v>14.3</v>
      </c>
      <c r="K65">
        <v>12.2</v>
      </c>
      <c r="L65">
        <v>12.4</v>
      </c>
      <c r="M65">
        <v>14</v>
      </c>
      <c r="N65">
        <v>15.6</v>
      </c>
      <c r="O65">
        <v>15.7</v>
      </c>
      <c r="P65">
        <v>14.2</v>
      </c>
      <c r="Q65">
        <v>14.3</v>
      </c>
      <c r="R65">
        <v>8.6999999999999993</v>
      </c>
      <c r="S65">
        <v>11.2</v>
      </c>
      <c r="T65">
        <v>10.9</v>
      </c>
      <c r="U65">
        <v>15</v>
      </c>
      <c r="V65">
        <v>6.6</v>
      </c>
      <c r="W65">
        <v>10.199999999999999</v>
      </c>
      <c r="X65">
        <v>9.6999999999999993</v>
      </c>
      <c r="Y65">
        <v>7.5</v>
      </c>
      <c r="Z65">
        <v>11.1</v>
      </c>
      <c r="AA65">
        <f>独自温度!C305</f>
        <v>30</v>
      </c>
      <c r="AB65">
        <f>独自温度!D305</f>
        <v>30</v>
      </c>
    </row>
    <row r="66" spans="1:28">
      <c r="A66" s="87" cm="1">
        <f t="array" aca="1" ref="A66" ca="1">INDIRECT(_xlfn.XLOOKUP(豚シート!$G$13,豚気温!$D$2:$AB$2,豚気温!$D$3:$AB$3)&amp;(_xlfn.XLOOKUP(豚モデル!$D74,豚気温!$C$6:$C$461,豚気温!$B$6:$B$461)))</f>
        <v>28.7</v>
      </c>
      <c r="B66">
        <v>66</v>
      </c>
      <c r="C66" s="62">
        <v>45961</v>
      </c>
      <c r="D66">
        <v>10.199999999999999</v>
      </c>
      <c r="E66">
        <v>10</v>
      </c>
      <c r="F66">
        <v>11.4</v>
      </c>
      <c r="G66">
        <v>11.4</v>
      </c>
      <c r="H66">
        <v>11.9</v>
      </c>
      <c r="I66">
        <v>12.2</v>
      </c>
      <c r="J66">
        <v>14.1</v>
      </c>
      <c r="K66">
        <v>12</v>
      </c>
      <c r="L66">
        <v>12.2</v>
      </c>
      <c r="M66">
        <v>13.8</v>
      </c>
      <c r="N66">
        <v>15.4</v>
      </c>
      <c r="O66">
        <v>15.5</v>
      </c>
      <c r="P66">
        <v>14</v>
      </c>
      <c r="Q66">
        <v>14.1</v>
      </c>
      <c r="R66">
        <v>8.5</v>
      </c>
      <c r="S66">
        <v>11</v>
      </c>
      <c r="T66">
        <v>10.7</v>
      </c>
      <c r="U66">
        <v>14.8</v>
      </c>
      <c r="V66">
        <v>6.4</v>
      </c>
      <c r="W66">
        <v>10</v>
      </c>
      <c r="X66">
        <v>9.5</v>
      </c>
      <c r="Y66">
        <v>7.3</v>
      </c>
      <c r="Z66">
        <v>10.9</v>
      </c>
      <c r="AA66">
        <f>独自温度!C306</f>
        <v>30</v>
      </c>
      <c r="AB66">
        <f>独自温度!D306</f>
        <v>30</v>
      </c>
    </row>
    <row r="67" spans="1:28">
      <c r="A67" s="87" cm="1">
        <f t="array" aca="1" ref="A67" ca="1">INDIRECT(_xlfn.XLOOKUP(豚シート!$G$13,豚気温!$D$2:$AB$2,豚気温!$D$3:$AB$3)&amp;(_xlfn.XLOOKUP(豚モデル!$D75,豚気温!$C$6:$C$461,豚気温!$B$6:$B$461)))</f>
        <v>28.7</v>
      </c>
      <c r="B67">
        <v>67</v>
      </c>
      <c r="C67" s="62">
        <v>45962</v>
      </c>
      <c r="D67">
        <v>10</v>
      </c>
      <c r="E67">
        <v>9.8000000000000007</v>
      </c>
      <c r="F67">
        <v>11.2</v>
      </c>
      <c r="G67">
        <v>11.2</v>
      </c>
      <c r="H67">
        <v>11.7</v>
      </c>
      <c r="I67">
        <v>12.1</v>
      </c>
      <c r="J67">
        <v>13.9</v>
      </c>
      <c r="K67">
        <v>11.8</v>
      </c>
      <c r="L67">
        <v>12</v>
      </c>
      <c r="M67">
        <v>13.6</v>
      </c>
      <c r="N67">
        <v>15.2</v>
      </c>
      <c r="O67">
        <v>15.3</v>
      </c>
      <c r="P67">
        <v>13.8</v>
      </c>
      <c r="Q67">
        <v>13.9</v>
      </c>
      <c r="R67">
        <v>8.3000000000000007</v>
      </c>
      <c r="S67">
        <v>10.8</v>
      </c>
      <c r="T67">
        <v>10.5</v>
      </c>
      <c r="U67">
        <v>14.6</v>
      </c>
      <c r="V67">
        <v>6.2</v>
      </c>
      <c r="W67">
        <v>9.8000000000000007</v>
      </c>
      <c r="X67">
        <v>9.3000000000000007</v>
      </c>
      <c r="Y67">
        <v>7.1</v>
      </c>
      <c r="Z67">
        <v>10.7</v>
      </c>
      <c r="AA67">
        <f>独自温度!C307</f>
        <v>30</v>
      </c>
      <c r="AB67">
        <f>独自温度!D307</f>
        <v>30</v>
      </c>
    </row>
    <row r="68" spans="1:28">
      <c r="A68" s="87" cm="1">
        <f t="array" aca="1" ref="A68" ca="1">INDIRECT(_xlfn.XLOOKUP(豚シート!$G$13,豚気温!$D$2:$AB$2,豚気温!$D$3:$AB$3)&amp;(_xlfn.XLOOKUP(豚モデル!$D76,豚気温!$C$6:$C$461,豚気温!$B$6:$B$461)))</f>
        <v>28.8</v>
      </c>
      <c r="B68">
        <v>68</v>
      </c>
      <c r="C68" s="62">
        <v>45963</v>
      </c>
      <c r="D68">
        <v>9.8000000000000007</v>
      </c>
      <c r="E68">
        <v>9.6</v>
      </c>
      <c r="F68">
        <v>11</v>
      </c>
      <c r="G68">
        <v>11.1</v>
      </c>
      <c r="H68">
        <v>11.5</v>
      </c>
      <c r="I68">
        <v>11.9</v>
      </c>
      <c r="J68">
        <v>13.7</v>
      </c>
      <c r="K68">
        <v>11.6</v>
      </c>
      <c r="L68">
        <v>11.8</v>
      </c>
      <c r="M68">
        <v>13.5</v>
      </c>
      <c r="N68">
        <v>15.1</v>
      </c>
      <c r="O68">
        <v>15.1</v>
      </c>
      <c r="P68">
        <v>13.6</v>
      </c>
      <c r="Q68">
        <v>13.8</v>
      </c>
      <c r="R68">
        <v>8.1999999999999993</v>
      </c>
      <c r="S68">
        <v>10.6</v>
      </c>
      <c r="T68">
        <v>10.3</v>
      </c>
      <c r="U68">
        <v>14.5</v>
      </c>
      <c r="V68">
        <v>6</v>
      </c>
      <c r="W68">
        <v>9.6</v>
      </c>
      <c r="X68">
        <v>9.1</v>
      </c>
      <c r="Y68">
        <v>7</v>
      </c>
      <c r="Z68">
        <v>10.5</v>
      </c>
      <c r="AA68">
        <f>独自温度!C308</f>
        <v>30</v>
      </c>
      <c r="AB68">
        <f>独自温度!D308</f>
        <v>30</v>
      </c>
    </row>
    <row r="69" spans="1:28">
      <c r="A69" s="87" cm="1">
        <f t="array" aca="1" ref="A69" ca="1">INDIRECT(_xlfn.XLOOKUP(豚シート!$G$13,豚気温!$D$2:$AB$2,豚気温!$D$3:$AB$3)&amp;(_xlfn.XLOOKUP(豚モデル!$D77,豚気温!$C$6:$C$461,豚気温!$B$6:$B$461)))</f>
        <v>28.8</v>
      </c>
      <c r="B69">
        <v>69</v>
      </c>
      <c r="C69" s="62">
        <v>45964</v>
      </c>
      <c r="D69">
        <v>9.6999999999999993</v>
      </c>
      <c r="E69">
        <v>9.4</v>
      </c>
      <c r="F69">
        <v>10.8</v>
      </c>
      <c r="G69">
        <v>10.9</v>
      </c>
      <c r="H69">
        <v>11.3</v>
      </c>
      <c r="I69">
        <v>11.7</v>
      </c>
      <c r="J69">
        <v>13.5</v>
      </c>
      <c r="K69">
        <v>11.5</v>
      </c>
      <c r="L69">
        <v>11.6</v>
      </c>
      <c r="M69">
        <v>13.3</v>
      </c>
      <c r="N69">
        <v>14.9</v>
      </c>
      <c r="O69">
        <v>15</v>
      </c>
      <c r="P69">
        <v>13.5</v>
      </c>
      <c r="Q69">
        <v>13.6</v>
      </c>
      <c r="R69">
        <v>8</v>
      </c>
      <c r="S69">
        <v>10.4</v>
      </c>
      <c r="T69">
        <v>10.199999999999999</v>
      </c>
      <c r="U69">
        <v>14.3</v>
      </c>
      <c r="V69">
        <v>5.9</v>
      </c>
      <c r="W69">
        <v>9.5</v>
      </c>
      <c r="X69">
        <v>9</v>
      </c>
      <c r="Y69">
        <v>6.8</v>
      </c>
      <c r="Z69">
        <v>10.4</v>
      </c>
      <c r="AA69">
        <f>独自温度!C309</f>
        <v>30</v>
      </c>
      <c r="AB69">
        <f>独自温度!D309</f>
        <v>30</v>
      </c>
    </row>
    <row r="70" spans="1:28">
      <c r="A70" s="87" cm="1">
        <f t="array" aca="1" ref="A70" ca="1">INDIRECT(_xlfn.XLOOKUP(豚シート!$G$13,豚気温!$D$2:$AB$2,豚気温!$D$3:$AB$3)&amp;(_xlfn.XLOOKUP(豚モデル!$D78,豚気温!$C$6:$C$461,豚気温!$B$6:$B$461)))</f>
        <v>28.8</v>
      </c>
      <c r="B70">
        <v>70</v>
      </c>
      <c r="C70" s="62">
        <v>45965</v>
      </c>
      <c r="D70">
        <v>9.5</v>
      </c>
      <c r="E70">
        <v>9.1999999999999993</v>
      </c>
      <c r="F70">
        <v>10.7</v>
      </c>
      <c r="G70">
        <v>10.7</v>
      </c>
      <c r="H70">
        <v>11.2</v>
      </c>
      <c r="I70">
        <v>11.5</v>
      </c>
      <c r="J70">
        <v>13.4</v>
      </c>
      <c r="K70">
        <v>11.3</v>
      </c>
      <c r="L70">
        <v>11.5</v>
      </c>
      <c r="M70">
        <v>13.1</v>
      </c>
      <c r="N70">
        <v>14.8</v>
      </c>
      <c r="O70">
        <v>14.8</v>
      </c>
      <c r="P70">
        <v>13.3</v>
      </c>
      <c r="Q70">
        <v>13.4</v>
      </c>
      <c r="R70">
        <v>7.9</v>
      </c>
      <c r="S70">
        <v>10.199999999999999</v>
      </c>
      <c r="T70">
        <v>10</v>
      </c>
      <c r="U70">
        <v>14.1</v>
      </c>
      <c r="V70">
        <v>5.7</v>
      </c>
      <c r="W70">
        <v>9.3000000000000007</v>
      </c>
      <c r="X70">
        <v>8.8000000000000007</v>
      </c>
      <c r="Y70">
        <v>6.6</v>
      </c>
      <c r="Z70">
        <v>10.199999999999999</v>
      </c>
      <c r="AA70">
        <f>独自温度!C310</f>
        <v>30</v>
      </c>
      <c r="AB70">
        <f>独自温度!D310</f>
        <v>30</v>
      </c>
    </row>
    <row r="71" spans="1:28">
      <c r="A71" s="87" cm="1">
        <f t="array" aca="1" ref="A71" ca="1">INDIRECT(_xlfn.XLOOKUP(豚シート!$G$13,豚気温!$D$2:$AB$2,豚気温!$D$3:$AB$3)&amp;(_xlfn.XLOOKUP(豚モデル!$D79,豚気温!$C$6:$C$461,豚気温!$B$6:$B$461)))</f>
        <v>28.9</v>
      </c>
      <c r="B71">
        <v>71</v>
      </c>
      <c r="C71" s="62">
        <v>45966</v>
      </c>
      <c r="D71">
        <v>9.3000000000000007</v>
      </c>
      <c r="E71">
        <v>9.1</v>
      </c>
      <c r="F71">
        <v>10.5</v>
      </c>
      <c r="G71">
        <v>10.6</v>
      </c>
      <c r="H71">
        <v>11</v>
      </c>
      <c r="I71">
        <v>11.4</v>
      </c>
      <c r="J71">
        <v>13.2</v>
      </c>
      <c r="K71">
        <v>11.1</v>
      </c>
      <c r="L71">
        <v>11.3</v>
      </c>
      <c r="M71">
        <v>13</v>
      </c>
      <c r="N71">
        <v>14.6</v>
      </c>
      <c r="O71">
        <v>14.6</v>
      </c>
      <c r="P71">
        <v>13.2</v>
      </c>
      <c r="Q71">
        <v>13.2</v>
      </c>
      <c r="R71">
        <v>7.7</v>
      </c>
      <c r="S71">
        <v>10</v>
      </c>
      <c r="T71">
        <v>9.9</v>
      </c>
      <c r="U71">
        <v>14</v>
      </c>
      <c r="V71">
        <v>5.5</v>
      </c>
      <c r="W71">
        <v>9.1</v>
      </c>
      <c r="X71">
        <v>8.6</v>
      </c>
      <c r="Y71">
        <v>6.5</v>
      </c>
      <c r="Z71">
        <v>10</v>
      </c>
      <c r="AA71">
        <f>独自温度!C311</f>
        <v>30</v>
      </c>
      <c r="AB71">
        <f>独自温度!D311</f>
        <v>30</v>
      </c>
    </row>
    <row r="72" spans="1:28">
      <c r="A72" s="87" cm="1">
        <f t="array" aca="1" ref="A72" ca="1">INDIRECT(_xlfn.XLOOKUP(豚シート!$G$13,豚気温!$D$2:$AB$2,豚気温!$D$3:$AB$3)&amp;(_xlfn.XLOOKUP(豚モデル!$D80,豚気温!$C$6:$C$461,豚気温!$B$6:$B$461)))</f>
        <v>28.8</v>
      </c>
      <c r="B72">
        <v>72</v>
      </c>
      <c r="C72" s="62">
        <v>45967</v>
      </c>
      <c r="D72">
        <v>9.1999999999999993</v>
      </c>
      <c r="E72">
        <v>8.9</v>
      </c>
      <c r="F72">
        <v>10.3</v>
      </c>
      <c r="G72">
        <v>10.4</v>
      </c>
      <c r="H72">
        <v>10.9</v>
      </c>
      <c r="I72">
        <v>11.2</v>
      </c>
      <c r="J72">
        <v>13</v>
      </c>
      <c r="K72">
        <v>11</v>
      </c>
      <c r="L72">
        <v>11.2</v>
      </c>
      <c r="M72">
        <v>12.8</v>
      </c>
      <c r="N72">
        <v>14.4</v>
      </c>
      <c r="O72">
        <v>14.5</v>
      </c>
      <c r="P72">
        <v>13</v>
      </c>
      <c r="Q72">
        <v>13.1</v>
      </c>
      <c r="R72">
        <v>7.6</v>
      </c>
      <c r="S72">
        <v>9.9</v>
      </c>
      <c r="T72">
        <v>9.6999999999999993</v>
      </c>
      <c r="U72">
        <v>13.8</v>
      </c>
      <c r="V72">
        <v>5.4</v>
      </c>
      <c r="W72">
        <v>9</v>
      </c>
      <c r="X72">
        <v>8.4</v>
      </c>
      <c r="Y72">
        <v>6.3</v>
      </c>
      <c r="Z72">
        <v>9.9</v>
      </c>
      <c r="AA72">
        <f>独自温度!C312</f>
        <v>30</v>
      </c>
      <c r="AB72">
        <f>独自温度!D312</f>
        <v>30</v>
      </c>
    </row>
    <row r="73" spans="1:28">
      <c r="A73" s="87" cm="1">
        <f t="array" aca="1" ref="A73" ca="1">INDIRECT(_xlfn.XLOOKUP(豚シート!$G$13,豚気温!$D$2:$AB$2,豚気温!$D$3:$AB$3)&amp;(_xlfn.XLOOKUP(豚モデル!$D81,豚気温!$C$6:$C$461,豚気温!$B$6:$B$461)))</f>
        <v>28.8</v>
      </c>
      <c r="B73">
        <v>73</v>
      </c>
      <c r="C73" s="62">
        <v>45968</v>
      </c>
      <c r="D73">
        <v>9</v>
      </c>
      <c r="E73">
        <v>8.6999999999999993</v>
      </c>
      <c r="F73">
        <v>10.199999999999999</v>
      </c>
      <c r="G73">
        <v>10.199999999999999</v>
      </c>
      <c r="H73">
        <v>10.7</v>
      </c>
      <c r="I73">
        <v>11</v>
      </c>
      <c r="J73">
        <v>12.8</v>
      </c>
      <c r="K73">
        <v>10.8</v>
      </c>
      <c r="L73">
        <v>11</v>
      </c>
      <c r="M73">
        <v>12.7</v>
      </c>
      <c r="N73">
        <v>14.3</v>
      </c>
      <c r="O73">
        <v>14.3</v>
      </c>
      <c r="P73">
        <v>12.8</v>
      </c>
      <c r="Q73">
        <v>12.9</v>
      </c>
      <c r="R73">
        <v>7.4</v>
      </c>
      <c r="S73">
        <v>9.6999999999999993</v>
      </c>
      <c r="T73">
        <v>9.6</v>
      </c>
      <c r="U73">
        <v>13.6</v>
      </c>
      <c r="V73">
        <v>5.2</v>
      </c>
      <c r="W73">
        <v>8.8000000000000007</v>
      </c>
      <c r="X73">
        <v>8.3000000000000007</v>
      </c>
      <c r="Y73">
        <v>6.1</v>
      </c>
      <c r="Z73">
        <v>9.6999999999999993</v>
      </c>
      <c r="AA73">
        <f>独自温度!C313</f>
        <v>30</v>
      </c>
      <c r="AB73">
        <f>独自温度!D313</f>
        <v>30</v>
      </c>
    </row>
    <row r="74" spans="1:28">
      <c r="A74" s="87" cm="1">
        <f t="array" aca="1" ref="A74" ca="1">INDIRECT(_xlfn.XLOOKUP(豚シート!$G$13,豚気温!$D$2:$AB$2,豚気温!$D$3:$AB$3)&amp;(_xlfn.XLOOKUP(豚モデル!$D82,豚気温!$C$6:$C$461,豚気温!$B$6:$B$461)))</f>
        <v>28.8</v>
      </c>
      <c r="B74">
        <v>74</v>
      </c>
      <c r="C74" s="62">
        <v>45969</v>
      </c>
      <c r="D74">
        <v>8.8000000000000007</v>
      </c>
      <c r="E74">
        <v>8.5</v>
      </c>
      <c r="F74">
        <v>10</v>
      </c>
      <c r="G74">
        <v>10</v>
      </c>
      <c r="H74">
        <v>10.6</v>
      </c>
      <c r="I74">
        <v>10.9</v>
      </c>
      <c r="J74">
        <v>12.7</v>
      </c>
      <c r="K74">
        <v>10.6</v>
      </c>
      <c r="L74">
        <v>10.8</v>
      </c>
      <c r="M74">
        <v>12.5</v>
      </c>
      <c r="N74">
        <v>14.1</v>
      </c>
      <c r="O74">
        <v>14.1</v>
      </c>
      <c r="P74">
        <v>12.6</v>
      </c>
      <c r="Q74">
        <v>12.7</v>
      </c>
      <c r="R74">
        <v>7.3</v>
      </c>
      <c r="S74">
        <v>9.5</v>
      </c>
      <c r="T74">
        <v>9.4</v>
      </c>
      <c r="U74">
        <v>13.5</v>
      </c>
      <c r="V74">
        <v>5</v>
      </c>
      <c r="W74">
        <v>8.6999999999999993</v>
      </c>
      <c r="X74">
        <v>8.1</v>
      </c>
      <c r="Y74">
        <v>6</v>
      </c>
      <c r="Z74">
        <v>9.5</v>
      </c>
      <c r="AA74">
        <f>独自温度!C314</f>
        <v>30</v>
      </c>
      <c r="AB74">
        <f>独自温度!D314</f>
        <v>30</v>
      </c>
    </row>
    <row r="75" spans="1:28">
      <c r="A75" s="87" cm="1">
        <f t="array" aca="1" ref="A75" ca="1">INDIRECT(_xlfn.XLOOKUP(豚シート!$G$13,豚気温!$D$2:$AB$2,豚気温!$D$3:$AB$3)&amp;(_xlfn.XLOOKUP(豚モデル!$D83,豚気温!$C$6:$C$461,豚気温!$B$6:$B$461)))</f>
        <v>28.8</v>
      </c>
      <c r="B75">
        <v>75</v>
      </c>
      <c r="C75" s="62">
        <v>45970</v>
      </c>
      <c r="D75">
        <v>8.6999999999999993</v>
      </c>
      <c r="E75">
        <v>8.3000000000000007</v>
      </c>
      <c r="F75">
        <v>9.8000000000000007</v>
      </c>
      <c r="G75">
        <v>9.9</v>
      </c>
      <c r="H75">
        <v>10.4</v>
      </c>
      <c r="I75">
        <v>10.7</v>
      </c>
      <c r="J75">
        <v>12.5</v>
      </c>
      <c r="K75">
        <v>10.4</v>
      </c>
      <c r="L75">
        <v>10.6</v>
      </c>
      <c r="M75">
        <v>12.3</v>
      </c>
      <c r="N75">
        <v>13.9</v>
      </c>
      <c r="O75">
        <v>13.9</v>
      </c>
      <c r="P75">
        <v>12.4</v>
      </c>
      <c r="Q75">
        <v>12.5</v>
      </c>
      <c r="R75">
        <v>7.1</v>
      </c>
      <c r="S75">
        <v>9.3000000000000007</v>
      </c>
      <c r="T75">
        <v>9.1999999999999993</v>
      </c>
      <c r="U75">
        <v>13.3</v>
      </c>
      <c r="V75">
        <v>4.8</v>
      </c>
      <c r="W75">
        <v>8.5</v>
      </c>
      <c r="X75">
        <v>7.9</v>
      </c>
      <c r="Y75">
        <v>5.8</v>
      </c>
      <c r="Z75">
        <v>9.3000000000000007</v>
      </c>
      <c r="AA75">
        <f>独自温度!C315</f>
        <v>30</v>
      </c>
      <c r="AB75">
        <f>独自温度!D315</f>
        <v>30</v>
      </c>
    </row>
    <row r="76" spans="1:28">
      <c r="A76" s="87" cm="1">
        <f t="array" aca="1" ref="A76" ca="1">INDIRECT(_xlfn.XLOOKUP(豚シート!$G$13,豚気温!$D$2:$AB$2,豚気温!$D$3:$AB$3)&amp;(_xlfn.XLOOKUP(豚モデル!$D84,豚気温!$C$6:$C$461,豚気温!$B$6:$B$461)))</f>
        <v>28.7</v>
      </c>
      <c r="B76">
        <v>76</v>
      </c>
      <c r="C76" s="62">
        <v>45971</v>
      </c>
      <c r="D76">
        <v>8.5</v>
      </c>
      <c r="E76">
        <v>8.1</v>
      </c>
      <c r="F76">
        <v>9.6</v>
      </c>
      <c r="G76">
        <v>9.6999999999999993</v>
      </c>
      <c r="H76">
        <v>10.199999999999999</v>
      </c>
      <c r="I76">
        <v>10.5</v>
      </c>
      <c r="J76">
        <v>12.3</v>
      </c>
      <c r="K76">
        <v>10.199999999999999</v>
      </c>
      <c r="L76">
        <v>10.4</v>
      </c>
      <c r="M76">
        <v>12.1</v>
      </c>
      <c r="N76">
        <v>13.7</v>
      </c>
      <c r="O76">
        <v>13.7</v>
      </c>
      <c r="P76">
        <v>12.2</v>
      </c>
      <c r="Q76">
        <v>12.3</v>
      </c>
      <c r="R76">
        <v>6.9</v>
      </c>
      <c r="S76">
        <v>9.1</v>
      </c>
      <c r="T76">
        <v>9</v>
      </c>
      <c r="U76">
        <v>13.1</v>
      </c>
      <c r="V76">
        <v>4.7</v>
      </c>
      <c r="W76">
        <v>8.3000000000000007</v>
      </c>
      <c r="X76">
        <v>7.7</v>
      </c>
      <c r="Y76">
        <v>5.6</v>
      </c>
      <c r="Z76">
        <v>9.1</v>
      </c>
      <c r="AA76">
        <f>独自温度!C316</f>
        <v>30</v>
      </c>
      <c r="AB76">
        <f>独自温度!D316</f>
        <v>30</v>
      </c>
    </row>
    <row r="77" spans="1:28">
      <c r="A77" s="87" cm="1">
        <f t="array" aca="1" ref="A77" ca="1">INDIRECT(_xlfn.XLOOKUP(豚シート!$G$13,豚気温!$D$2:$AB$2,豚気温!$D$3:$AB$3)&amp;(_xlfn.XLOOKUP(豚モデル!$D85,豚気温!$C$6:$C$461,豚気温!$B$6:$B$461)))</f>
        <v>28.7</v>
      </c>
      <c r="B77">
        <v>77</v>
      </c>
      <c r="C77" s="62">
        <v>45972</v>
      </c>
      <c r="D77">
        <v>8.3000000000000007</v>
      </c>
      <c r="E77">
        <v>7.9</v>
      </c>
      <c r="F77">
        <v>9.4</v>
      </c>
      <c r="G77">
        <v>9.4</v>
      </c>
      <c r="H77">
        <v>10</v>
      </c>
      <c r="I77">
        <v>10.3</v>
      </c>
      <c r="J77">
        <v>12</v>
      </c>
      <c r="K77">
        <v>10</v>
      </c>
      <c r="L77">
        <v>10.199999999999999</v>
      </c>
      <c r="M77">
        <v>11.9</v>
      </c>
      <c r="N77">
        <v>13.5</v>
      </c>
      <c r="O77">
        <v>13.5</v>
      </c>
      <c r="P77">
        <v>12</v>
      </c>
      <c r="Q77">
        <v>12.1</v>
      </c>
      <c r="R77">
        <v>6.7</v>
      </c>
      <c r="S77">
        <v>8.9</v>
      </c>
      <c r="T77">
        <v>8.8000000000000007</v>
      </c>
      <c r="U77">
        <v>12.8</v>
      </c>
      <c r="V77">
        <v>4.4000000000000004</v>
      </c>
      <c r="W77">
        <v>8.1</v>
      </c>
      <c r="X77">
        <v>7.5</v>
      </c>
      <c r="Y77">
        <v>5.4</v>
      </c>
      <c r="Z77">
        <v>8.8000000000000007</v>
      </c>
      <c r="AA77">
        <f>独自温度!C317</f>
        <v>30</v>
      </c>
      <c r="AB77">
        <f>独自温度!D317</f>
        <v>30</v>
      </c>
    </row>
    <row r="78" spans="1:28">
      <c r="A78" s="87" cm="1">
        <f t="array" aca="1" ref="A78" ca="1">INDIRECT(_xlfn.XLOOKUP(豚シート!$G$13,豚気温!$D$2:$AB$2,豚気温!$D$3:$AB$3)&amp;(_xlfn.XLOOKUP(豚モデル!$D86,豚気温!$C$6:$C$461,豚気温!$B$6:$B$461)))</f>
        <v>28.6</v>
      </c>
      <c r="B78">
        <v>78</v>
      </c>
      <c r="C78" s="62">
        <v>45973</v>
      </c>
      <c r="D78">
        <v>8.1</v>
      </c>
      <c r="E78">
        <v>7.7</v>
      </c>
      <c r="F78">
        <v>9.1999999999999993</v>
      </c>
      <c r="G78">
        <v>9.1999999999999993</v>
      </c>
      <c r="H78">
        <v>9.8000000000000007</v>
      </c>
      <c r="I78">
        <v>10</v>
      </c>
      <c r="J78">
        <v>11.8</v>
      </c>
      <c r="K78">
        <v>9.6999999999999993</v>
      </c>
      <c r="L78">
        <v>10</v>
      </c>
      <c r="M78">
        <v>11.7</v>
      </c>
      <c r="N78">
        <v>13.3</v>
      </c>
      <c r="O78">
        <v>13.3</v>
      </c>
      <c r="P78">
        <v>11.8</v>
      </c>
      <c r="Q78">
        <v>11.8</v>
      </c>
      <c r="R78">
        <v>6.5</v>
      </c>
      <c r="S78">
        <v>8.6999999999999993</v>
      </c>
      <c r="T78">
        <v>8.6</v>
      </c>
      <c r="U78">
        <v>12.6</v>
      </c>
      <c r="V78">
        <v>4.2</v>
      </c>
      <c r="W78">
        <v>7.9</v>
      </c>
      <c r="X78">
        <v>7.3</v>
      </c>
      <c r="Y78">
        <v>5.2</v>
      </c>
      <c r="Z78">
        <v>8.6</v>
      </c>
      <c r="AA78">
        <f>独自温度!C318</f>
        <v>30</v>
      </c>
      <c r="AB78">
        <f>独自温度!D318</f>
        <v>30</v>
      </c>
    </row>
    <row r="79" spans="1:28">
      <c r="A79" s="87" cm="1">
        <f t="array" aca="1" ref="A79" ca="1">INDIRECT(_xlfn.XLOOKUP(豚シート!$G$13,豚気温!$D$2:$AB$2,豚気温!$D$3:$AB$3)&amp;(_xlfn.XLOOKUP(豚モデル!$D87,豚気温!$C$6:$C$461,豚気温!$B$6:$B$461)))</f>
        <v>28.6</v>
      </c>
      <c r="B79">
        <v>79</v>
      </c>
      <c r="C79" s="62">
        <v>45974</v>
      </c>
      <c r="D79">
        <v>7.9</v>
      </c>
      <c r="E79">
        <v>7.5</v>
      </c>
      <c r="F79">
        <v>9</v>
      </c>
      <c r="G79">
        <v>9</v>
      </c>
      <c r="H79">
        <v>9.6</v>
      </c>
      <c r="I79">
        <v>9.8000000000000007</v>
      </c>
      <c r="J79">
        <v>11.5</v>
      </c>
      <c r="K79">
        <v>9.5</v>
      </c>
      <c r="L79">
        <v>9.6999999999999993</v>
      </c>
      <c r="M79">
        <v>11.5</v>
      </c>
      <c r="N79">
        <v>13</v>
      </c>
      <c r="O79">
        <v>13</v>
      </c>
      <c r="P79">
        <v>11.5</v>
      </c>
      <c r="Q79">
        <v>11.6</v>
      </c>
      <c r="R79">
        <v>6.3</v>
      </c>
      <c r="S79">
        <v>8.4</v>
      </c>
      <c r="T79">
        <v>8.4</v>
      </c>
      <c r="U79">
        <v>12.4</v>
      </c>
      <c r="V79">
        <v>4</v>
      </c>
      <c r="W79">
        <v>7.6</v>
      </c>
      <c r="X79">
        <v>7.1</v>
      </c>
      <c r="Y79">
        <v>5</v>
      </c>
      <c r="Z79">
        <v>8.3000000000000007</v>
      </c>
      <c r="AA79">
        <f>独自温度!C319</f>
        <v>30</v>
      </c>
      <c r="AB79">
        <f>独自温度!D319</f>
        <v>30</v>
      </c>
    </row>
    <row r="80" spans="1:28">
      <c r="A80" s="87" cm="1">
        <f t="array" aca="1" ref="A80" ca="1">INDIRECT(_xlfn.XLOOKUP(豚シート!$G$13,豚気温!$D$2:$AB$2,豚気温!$D$3:$AB$3)&amp;(_xlfn.XLOOKUP(豚モデル!$D88,豚気温!$C$6:$C$461,豚気温!$B$6:$B$461)))</f>
        <v>28.5</v>
      </c>
      <c r="B80">
        <v>80</v>
      </c>
      <c r="C80" s="62">
        <v>45975</v>
      </c>
      <c r="D80">
        <v>7.6</v>
      </c>
      <c r="E80">
        <v>7.3</v>
      </c>
      <c r="F80">
        <v>8.8000000000000007</v>
      </c>
      <c r="G80">
        <v>8.6999999999999993</v>
      </c>
      <c r="H80">
        <v>9.3000000000000007</v>
      </c>
      <c r="I80">
        <v>9.6</v>
      </c>
      <c r="J80">
        <v>11.3</v>
      </c>
      <c r="K80">
        <v>9.3000000000000007</v>
      </c>
      <c r="L80">
        <v>9.5</v>
      </c>
      <c r="M80">
        <v>11.3</v>
      </c>
      <c r="N80">
        <v>12.8</v>
      </c>
      <c r="O80">
        <v>12.8</v>
      </c>
      <c r="P80">
        <v>11.3</v>
      </c>
      <c r="Q80">
        <v>11.4</v>
      </c>
      <c r="R80">
        <v>6</v>
      </c>
      <c r="S80">
        <v>8.1999999999999993</v>
      </c>
      <c r="T80">
        <v>8.1</v>
      </c>
      <c r="U80">
        <v>12.1</v>
      </c>
      <c r="V80">
        <v>3.8</v>
      </c>
      <c r="W80">
        <v>7.4</v>
      </c>
      <c r="X80">
        <v>6.8</v>
      </c>
      <c r="Y80">
        <v>4.8</v>
      </c>
      <c r="Z80">
        <v>8</v>
      </c>
      <c r="AA80">
        <f>独自温度!C320</f>
        <v>30</v>
      </c>
      <c r="AB80">
        <f>独自温度!D320</f>
        <v>30</v>
      </c>
    </row>
    <row r="81" spans="1:28">
      <c r="A81" s="87" cm="1">
        <f t="array" aca="1" ref="A81" ca="1">INDIRECT(_xlfn.XLOOKUP(豚シート!$G$13,豚気温!$D$2:$AB$2,豚気温!$D$3:$AB$3)&amp;(_xlfn.XLOOKUP(豚モデル!$D89,豚気温!$C$6:$C$461,豚気温!$B$6:$B$461)))</f>
        <v>28.5</v>
      </c>
      <c r="B81">
        <v>81</v>
      </c>
      <c r="C81" s="62">
        <v>45976</v>
      </c>
      <c r="D81">
        <v>7.4</v>
      </c>
      <c r="E81">
        <v>7.1</v>
      </c>
      <c r="F81">
        <v>8.5</v>
      </c>
      <c r="G81">
        <v>8.5</v>
      </c>
      <c r="H81">
        <v>9.1</v>
      </c>
      <c r="I81">
        <v>9.3000000000000007</v>
      </c>
      <c r="J81">
        <v>11.1</v>
      </c>
      <c r="K81">
        <v>9</v>
      </c>
      <c r="L81">
        <v>9.4</v>
      </c>
      <c r="M81">
        <v>11</v>
      </c>
      <c r="N81">
        <v>12.5</v>
      </c>
      <c r="O81">
        <v>12.5</v>
      </c>
      <c r="P81">
        <v>11.1</v>
      </c>
      <c r="Q81">
        <v>11.1</v>
      </c>
      <c r="R81">
        <v>5.8</v>
      </c>
      <c r="S81">
        <v>8</v>
      </c>
      <c r="T81">
        <v>7.9</v>
      </c>
      <c r="U81">
        <v>11.9</v>
      </c>
      <c r="V81">
        <v>3.6</v>
      </c>
      <c r="W81">
        <v>7.2</v>
      </c>
      <c r="X81">
        <v>6.6</v>
      </c>
      <c r="Y81">
        <v>4.5999999999999996</v>
      </c>
      <c r="Z81">
        <v>7.8</v>
      </c>
      <c r="AA81">
        <f>独自温度!C321</f>
        <v>30</v>
      </c>
      <c r="AB81">
        <f>独自温度!D321</f>
        <v>30</v>
      </c>
    </row>
    <row r="82" spans="1:28">
      <c r="A82" s="87" cm="1">
        <f t="array" aca="1" ref="A82" ca="1">INDIRECT(_xlfn.XLOOKUP(豚シート!$G$13,豚気温!$D$2:$AB$2,豚気温!$D$3:$AB$3)&amp;(_xlfn.XLOOKUP(豚モデル!$D90,豚気温!$C$6:$C$461,豚気温!$B$6:$B$461)))</f>
        <v>28.4</v>
      </c>
      <c r="B82">
        <v>82</v>
      </c>
      <c r="C82" s="62">
        <v>45977</v>
      </c>
      <c r="D82">
        <v>7.2</v>
      </c>
      <c r="E82">
        <v>6.8</v>
      </c>
      <c r="F82">
        <v>8.3000000000000007</v>
      </c>
      <c r="G82">
        <v>8.3000000000000007</v>
      </c>
      <c r="H82">
        <v>8.9</v>
      </c>
      <c r="I82">
        <v>9.1</v>
      </c>
      <c r="J82">
        <v>10.8</v>
      </c>
      <c r="K82">
        <v>8.8000000000000007</v>
      </c>
      <c r="L82">
        <v>9.1999999999999993</v>
      </c>
      <c r="M82">
        <v>10.8</v>
      </c>
      <c r="N82">
        <v>12.3</v>
      </c>
      <c r="O82">
        <v>12.3</v>
      </c>
      <c r="P82">
        <v>10.9</v>
      </c>
      <c r="Q82">
        <v>10.9</v>
      </c>
      <c r="R82">
        <v>5.6</v>
      </c>
      <c r="S82">
        <v>7.8</v>
      </c>
      <c r="T82">
        <v>7.7</v>
      </c>
      <c r="U82">
        <v>11.6</v>
      </c>
      <c r="V82">
        <v>3.3</v>
      </c>
      <c r="W82">
        <v>7</v>
      </c>
      <c r="X82">
        <v>6.4</v>
      </c>
      <c r="Y82">
        <v>4.4000000000000004</v>
      </c>
      <c r="Z82">
        <v>7.6</v>
      </c>
      <c r="AA82">
        <f>独自温度!C322</f>
        <v>30</v>
      </c>
      <c r="AB82">
        <f>独自温度!D322</f>
        <v>30</v>
      </c>
    </row>
    <row r="83" spans="1:28">
      <c r="A83" s="87" cm="1">
        <f t="array" aca="1" ref="A83" ca="1">INDIRECT(_xlfn.XLOOKUP(豚シート!$G$13,豚気温!$D$2:$AB$2,豚気温!$D$3:$AB$3)&amp;(_xlfn.XLOOKUP(豚モデル!$D91,豚気温!$C$6:$C$461,豚気温!$B$6:$B$461)))</f>
        <v>28.4</v>
      </c>
      <c r="B83">
        <v>83</v>
      </c>
      <c r="C83" s="62">
        <v>45978</v>
      </c>
      <c r="D83">
        <v>7</v>
      </c>
      <c r="E83">
        <v>6.6</v>
      </c>
      <c r="F83">
        <v>8.1</v>
      </c>
      <c r="G83">
        <v>8</v>
      </c>
      <c r="H83">
        <v>8.6</v>
      </c>
      <c r="I83">
        <v>8.9</v>
      </c>
      <c r="J83">
        <v>10.6</v>
      </c>
      <c r="K83">
        <v>8.6</v>
      </c>
      <c r="L83">
        <v>9</v>
      </c>
      <c r="M83">
        <v>10.6</v>
      </c>
      <c r="N83">
        <v>12.1</v>
      </c>
      <c r="O83">
        <v>12.1</v>
      </c>
      <c r="P83">
        <v>10.6</v>
      </c>
      <c r="Q83">
        <v>10.7</v>
      </c>
      <c r="R83">
        <v>5.4</v>
      </c>
      <c r="S83">
        <v>7.5</v>
      </c>
      <c r="T83">
        <v>7.4</v>
      </c>
      <c r="U83">
        <v>11.4</v>
      </c>
      <c r="V83">
        <v>3.1</v>
      </c>
      <c r="W83">
        <v>6.8</v>
      </c>
      <c r="X83">
        <v>6.2</v>
      </c>
      <c r="Y83">
        <v>4.2</v>
      </c>
      <c r="Z83">
        <v>7.4</v>
      </c>
      <c r="AA83">
        <f>独自温度!C323</f>
        <v>30</v>
      </c>
      <c r="AB83">
        <f>独自温度!D323</f>
        <v>30</v>
      </c>
    </row>
    <row r="84" spans="1:28">
      <c r="A84" s="87" cm="1">
        <f t="array" aca="1" ref="A84" ca="1">INDIRECT(_xlfn.XLOOKUP(豚シート!$G$13,豚気温!$D$2:$AB$2,豚気温!$D$3:$AB$3)&amp;(_xlfn.XLOOKUP(豚モデル!$D92,豚気温!$C$6:$C$461,豚気温!$B$6:$B$461)))</f>
        <v>28.3</v>
      </c>
      <c r="B84">
        <v>84</v>
      </c>
      <c r="C84" s="62">
        <v>45979</v>
      </c>
      <c r="D84">
        <v>6.8</v>
      </c>
      <c r="E84">
        <v>6.4</v>
      </c>
      <c r="F84">
        <v>7.9</v>
      </c>
      <c r="G84">
        <v>7.8</v>
      </c>
      <c r="H84">
        <v>8.4</v>
      </c>
      <c r="I84">
        <v>8.6999999999999993</v>
      </c>
      <c r="J84">
        <v>10.4</v>
      </c>
      <c r="K84">
        <v>8.4</v>
      </c>
      <c r="L84">
        <v>8.9</v>
      </c>
      <c r="M84">
        <v>10.4</v>
      </c>
      <c r="N84">
        <v>11.9</v>
      </c>
      <c r="O84">
        <v>11.9</v>
      </c>
      <c r="P84">
        <v>10.4</v>
      </c>
      <c r="Q84">
        <v>10.5</v>
      </c>
      <c r="R84">
        <v>5.2</v>
      </c>
      <c r="S84">
        <v>7.3</v>
      </c>
      <c r="T84">
        <v>7.2</v>
      </c>
      <c r="U84">
        <v>11.2</v>
      </c>
      <c r="V84">
        <v>2.9</v>
      </c>
      <c r="W84">
        <v>6.5</v>
      </c>
      <c r="X84">
        <v>6</v>
      </c>
      <c r="Y84">
        <v>4</v>
      </c>
      <c r="Z84">
        <v>7.2</v>
      </c>
      <c r="AA84">
        <f>独自温度!C324</f>
        <v>30</v>
      </c>
      <c r="AB84">
        <f>独自温度!D324</f>
        <v>30</v>
      </c>
    </row>
    <row r="85" spans="1:28">
      <c r="A85" s="87" cm="1">
        <f t="array" aca="1" ref="A85" ca="1">INDIRECT(_xlfn.XLOOKUP(豚シート!$G$13,豚気温!$D$2:$AB$2,豚気温!$D$3:$AB$3)&amp;(_xlfn.XLOOKUP(豚モデル!$D93,豚気温!$C$6:$C$461,豚気温!$B$6:$B$461)))</f>
        <v>28.2</v>
      </c>
      <c r="B85">
        <v>85</v>
      </c>
      <c r="C85" s="62">
        <v>45980</v>
      </c>
      <c r="D85">
        <v>6.6</v>
      </c>
      <c r="E85">
        <v>6.2</v>
      </c>
      <c r="F85">
        <v>7.7</v>
      </c>
      <c r="G85">
        <v>7.6</v>
      </c>
      <c r="H85">
        <v>8.1999999999999993</v>
      </c>
      <c r="I85">
        <v>8.5</v>
      </c>
      <c r="J85">
        <v>10.199999999999999</v>
      </c>
      <c r="K85">
        <v>8.1999999999999993</v>
      </c>
      <c r="L85">
        <v>8.6999999999999993</v>
      </c>
      <c r="M85">
        <v>10.1</v>
      </c>
      <c r="N85">
        <v>11.7</v>
      </c>
      <c r="O85">
        <v>11.7</v>
      </c>
      <c r="P85">
        <v>10.199999999999999</v>
      </c>
      <c r="Q85">
        <v>10.3</v>
      </c>
      <c r="R85">
        <v>5</v>
      </c>
      <c r="S85">
        <v>7.1</v>
      </c>
      <c r="T85">
        <v>7</v>
      </c>
      <c r="U85">
        <v>11</v>
      </c>
      <c r="V85">
        <v>2.7</v>
      </c>
      <c r="W85">
        <v>6.3</v>
      </c>
      <c r="X85">
        <v>5.8</v>
      </c>
      <c r="Y85">
        <v>3.8</v>
      </c>
      <c r="Z85">
        <v>7</v>
      </c>
      <c r="AA85">
        <f>独自温度!C325</f>
        <v>30</v>
      </c>
      <c r="AB85">
        <f>独自温度!D325</f>
        <v>30</v>
      </c>
    </row>
    <row r="86" spans="1:28">
      <c r="A86" s="87" cm="1">
        <f t="array" aca="1" ref="A86" ca="1">INDIRECT(_xlfn.XLOOKUP(豚シート!$G$13,豚気温!$D$2:$AB$2,豚気温!$D$3:$AB$3)&amp;(_xlfn.XLOOKUP(豚モデル!$D94,豚気温!$C$6:$C$461,豚気温!$B$6:$B$461)))</f>
        <v>28.2</v>
      </c>
      <c r="B86">
        <v>86</v>
      </c>
      <c r="C86" s="62">
        <v>45981</v>
      </c>
      <c r="D86">
        <v>6.4</v>
      </c>
      <c r="E86">
        <v>6</v>
      </c>
      <c r="F86">
        <v>7.5</v>
      </c>
      <c r="G86">
        <v>7.5</v>
      </c>
      <c r="H86">
        <v>8</v>
      </c>
      <c r="I86">
        <v>8.3000000000000007</v>
      </c>
      <c r="J86">
        <v>10</v>
      </c>
      <c r="K86">
        <v>8</v>
      </c>
      <c r="L86">
        <v>8.6</v>
      </c>
      <c r="M86">
        <v>10</v>
      </c>
      <c r="N86">
        <v>11.5</v>
      </c>
      <c r="O86">
        <v>11.5</v>
      </c>
      <c r="P86">
        <v>10.1</v>
      </c>
      <c r="Q86">
        <v>10.1</v>
      </c>
      <c r="R86">
        <v>4.8</v>
      </c>
      <c r="S86">
        <v>6.9</v>
      </c>
      <c r="T86">
        <v>6.9</v>
      </c>
      <c r="U86">
        <v>10.8</v>
      </c>
      <c r="V86">
        <v>2.5</v>
      </c>
      <c r="W86">
        <v>6.1</v>
      </c>
      <c r="X86">
        <v>5.6</v>
      </c>
      <c r="Y86">
        <v>3.6</v>
      </c>
      <c r="Z86">
        <v>6.8</v>
      </c>
      <c r="AA86">
        <f>独自温度!C326</f>
        <v>30</v>
      </c>
      <c r="AB86">
        <f>独自温度!D326</f>
        <v>30</v>
      </c>
    </row>
    <row r="87" spans="1:28">
      <c r="A87" s="87" cm="1">
        <f t="array" aca="1" ref="A87" ca="1">INDIRECT(_xlfn.XLOOKUP(豚シート!$G$13,豚気温!$D$2:$AB$2,豚気温!$D$3:$AB$3)&amp;(_xlfn.XLOOKUP(豚モデル!$D95,豚気温!$C$6:$C$461,豚気温!$B$6:$B$461)))</f>
        <v>28.1</v>
      </c>
      <c r="B87">
        <v>87</v>
      </c>
      <c r="C87" s="62">
        <v>45982</v>
      </c>
      <c r="D87">
        <v>6.3</v>
      </c>
      <c r="E87">
        <v>5.9</v>
      </c>
      <c r="F87">
        <v>7.4</v>
      </c>
      <c r="G87">
        <v>7.3</v>
      </c>
      <c r="H87">
        <v>7.8</v>
      </c>
      <c r="I87">
        <v>8.1</v>
      </c>
      <c r="J87">
        <v>9.8000000000000007</v>
      </c>
      <c r="K87">
        <v>7.9</v>
      </c>
      <c r="L87">
        <v>8.4</v>
      </c>
      <c r="M87">
        <v>9.8000000000000007</v>
      </c>
      <c r="N87">
        <v>11.3</v>
      </c>
      <c r="O87">
        <v>11.3</v>
      </c>
      <c r="P87">
        <v>9.9</v>
      </c>
      <c r="Q87">
        <v>9.9</v>
      </c>
      <c r="R87">
        <v>4.7</v>
      </c>
      <c r="S87">
        <v>6.8</v>
      </c>
      <c r="T87">
        <v>6.7</v>
      </c>
      <c r="U87">
        <v>10.6</v>
      </c>
      <c r="V87">
        <v>2.4</v>
      </c>
      <c r="W87">
        <v>5.9</v>
      </c>
      <c r="X87">
        <v>5.4</v>
      </c>
      <c r="Y87">
        <v>3.4</v>
      </c>
      <c r="Z87">
        <v>6.7</v>
      </c>
      <c r="AA87">
        <f>独自温度!C327</f>
        <v>30</v>
      </c>
      <c r="AB87">
        <f>独自温度!D327</f>
        <v>30</v>
      </c>
    </row>
    <row r="88" spans="1:28">
      <c r="A88" s="87" cm="1">
        <f t="array" aca="1" ref="A88" ca="1">INDIRECT(_xlfn.XLOOKUP(豚シート!$G$13,豚気温!$D$2:$AB$2,豚気温!$D$3:$AB$3)&amp;(_xlfn.XLOOKUP(豚モデル!$D96,豚気温!$C$6:$C$461,豚気温!$B$6:$B$461)))</f>
        <v>28</v>
      </c>
      <c r="B88">
        <v>88</v>
      </c>
      <c r="C88" s="62">
        <v>45983</v>
      </c>
      <c r="D88">
        <v>6.1</v>
      </c>
      <c r="E88">
        <v>5.7</v>
      </c>
      <c r="F88">
        <v>7.2</v>
      </c>
      <c r="G88">
        <v>7.1</v>
      </c>
      <c r="H88">
        <v>7.7</v>
      </c>
      <c r="I88">
        <v>8</v>
      </c>
      <c r="J88">
        <v>9.6999999999999993</v>
      </c>
      <c r="K88">
        <v>7.7</v>
      </c>
      <c r="L88">
        <v>8.3000000000000007</v>
      </c>
      <c r="M88">
        <v>9.6</v>
      </c>
      <c r="N88">
        <v>11.1</v>
      </c>
      <c r="O88">
        <v>11.1</v>
      </c>
      <c r="P88">
        <v>9.6999999999999993</v>
      </c>
      <c r="Q88">
        <v>9.6999999999999993</v>
      </c>
      <c r="R88">
        <v>4.5</v>
      </c>
      <c r="S88">
        <v>6.6</v>
      </c>
      <c r="T88">
        <v>6.5</v>
      </c>
      <c r="U88">
        <v>10.4</v>
      </c>
      <c r="V88">
        <v>2.2000000000000002</v>
      </c>
      <c r="W88">
        <v>5.8</v>
      </c>
      <c r="X88">
        <v>5.2</v>
      </c>
      <c r="Y88">
        <v>3.3</v>
      </c>
      <c r="Z88">
        <v>6.6</v>
      </c>
      <c r="AA88">
        <f>独自温度!C328</f>
        <v>30</v>
      </c>
      <c r="AB88">
        <f>独自温度!D328</f>
        <v>30</v>
      </c>
    </row>
    <row r="89" spans="1:28">
      <c r="A89" s="87" cm="1">
        <f t="array" aca="1" ref="A89" ca="1">INDIRECT(_xlfn.XLOOKUP(豚シート!$G$13,豚気温!$D$2:$AB$2,豚気温!$D$3:$AB$3)&amp;(_xlfn.XLOOKUP(豚モデル!$D97,豚気温!$C$6:$C$461,豚気温!$B$6:$B$461)))</f>
        <v>27.9</v>
      </c>
      <c r="B89">
        <v>89</v>
      </c>
      <c r="C89" s="62">
        <v>45984</v>
      </c>
      <c r="D89">
        <v>6</v>
      </c>
      <c r="E89">
        <v>5.6</v>
      </c>
      <c r="F89">
        <v>7.1</v>
      </c>
      <c r="G89">
        <v>7</v>
      </c>
      <c r="H89">
        <v>7.5</v>
      </c>
      <c r="I89">
        <v>7.8</v>
      </c>
      <c r="J89">
        <v>9.5</v>
      </c>
      <c r="K89">
        <v>7.6</v>
      </c>
      <c r="L89">
        <v>8.1</v>
      </c>
      <c r="M89">
        <v>9.5</v>
      </c>
      <c r="N89">
        <v>11</v>
      </c>
      <c r="O89">
        <v>11</v>
      </c>
      <c r="P89">
        <v>9.6</v>
      </c>
      <c r="Q89">
        <v>9.6</v>
      </c>
      <c r="R89">
        <v>4.4000000000000004</v>
      </c>
      <c r="S89">
        <v>6.5</v>
      </c>
      <c r="T89">
        <v>6.4</v>
      </c>
      <c r="U89">
        <v>10.3</v>
      </c>
      <c r="V89">
        <v>2.1</v>
      </c>
      <c r="W89">
        <v>5.6</v>
      </c>
      <c r="X89">
        <v>5.0999999999999996</v>
      </c>
      <c r="Y89">
        <v>3.2</v>
      </c>
      <c r="Z89">
        <v>6.5</v>
      </c>
      <c r="AA89">
        <f>独自温度!C329</f>
        <v>30</v>
      </c>
      <c r="AB89">
        <f>独自温度!D329</f>
        <v>30</v>
      </c>
    </row>
    <row r="90" spans="1:28">
      <c r="A90" s="87" cm="1">
        <f t="array" aca="1" ref="A90" ca="1">INDIRECT(_xlfn.XLOOKUP(豚シート!$G$13,豚気温!$D$2:$AB$2,豚気温!$D$3:$AB$3)&amp;(_xlfn.XLOOKUP(豚モデル!$D98,豚気温!$C$6:$C$461,豚気温!$B$6:$B$461)))</f>
        <v>27.8</v>
      </c>
      <c r="B90">
        <v>90</v>
      </c>
      <c r="C90" s="62">
        <v>45985</v>
      </c>
      <c r="D90">
        <v>5.9</v>
      </c>
      <c r="E90">
        <v>5.5</v>
      </c>
      <c r="F90">
        <v>6.9</v>
      </c>
      <c r="G90">
        <v>6.9</v>
      </c>
      <c r="H90">
        <v>7.4</v>
      </c>
      <c r="I90">
        <v>7.7</v>
      </c>
      <c r="J90">
        <v>9.4</v>
      </c>
      <c r="K90">
        <v>7.4</v>
      </c>
      <c r="L90">
        <v>7.9</v>
      </c>
      <c r="M90">
        <v>9.3000000000000007</v>
      </c>
      <c r="N90">
        <v>10.8</v>
      </c>
      <c r="O90">
        <v>10.8</v>
      </c>
      <c r="P90">
        <v>9.5</v>
      </c>
      <c r="Q90">
        <v>9.4</v>
      </c>
      <c r="R90">
        <v>4.3</v>
      </c>
      <c r="S90">
        <v>6.3</v>
      </c>
      <c r="T90">
        <v>6.3</v>
      </c>
      <c r="U90">
        <v>10.1</v>
      </c>
      <c r="V90">
        <v>2</v>
      </c>
      <c r="W90">
        <v>5.5</v>
      </c>
      <c r="X90">
        <v>5</v>
      </c>
      <c r="Y90">
        <v>3</v>
      </c>
      <c r="Z90">
        <v>6.3</v>
      </c>
      <c r="AA90">
        <f>独自温度!C330</f>
        <v>30</v>
      </c>
      <c r="AB90">
        <f>独自温度!D330</f>
        <v>30</v>
      </c>
    </row>
    <row r="91" spans="1:28">
      <c r="A91" s="87" cm="1">
        <f t="array" aca="1" ref="A91" ca="1">INDIRECT(_xlfn.XLOOKUP(豚シート!$G$13,豚気温!$D$2:$AB$2,豚気温!$D$3:$AB$3)&amp;(_xlfn.XLOOKUP(豚モデル!$D99,豚気温!$C$6:$C$461,豚気温!$B$6:$B$461)))</f>
        <v>27.7</v>
      </c>
      <c r="B91">
        <v>91</v>
      </c>
      <c r="C91" s="62">
        <v>45986</v>
      </c>
      <c r="D91">
        <v>5.7</v>
      </c>
      <c r="E91">
        <v>5.3</v>
      </c>
      <c r="F91">
        <v>6.8</v>
      </c>
      <c r="G91">
        <v>6.7</v>
      </c>
      <c r="H91">
        <v>7.3</v>
      </c>
      <c r="I91">
        <v>7.6</v>
      </c>
      <c r="J91">
        <v>9.1999999999999993</v>
      </c>
      <c r="K91">
        <v>7.3</v>
      </c>
      <c r="L91">
        <v>7.7</v>
      </c>
      <c r="M91">
        <v>9.1999999999999993</v>
      </c>
      <c r="N91">
        <v>10.7</v>
      </c>
      <c r="O91">
        <v>10.7</v>
      </c>
      <c r="P91">
        <v>9.3000000000000007</v>
      </c>
      <c r="Q91">
        <v>9.3000000000000007</v>
      </c>
      <c r="R91">
        <v>4.2</v>
      </c>
      <c r="S91">
        <v>6.2</v>
      </c>
      <c r="T91">
        <v>6.1</v>
      </c>
      <c r="U91">
        <v>10</v>
      </c>
      <c r="V91">
        <v>1.8</v>
      </c>
      <c r="W91">
        <v>5.3</v>
      </c>
      <c r="X91">
        <v>4.8</v>
      </c>
      <c r="Y91">
        <v>2.9</v>
      </c>
      <c r="Z91">
        <v>6.2</v>
      </c>
      <c r="AA91">
        <f>独自温度!C331</f>
        <v>30</v>
      </c>
      <c r="AB91">
        <f>独自温度!D331</f>
        <v>30</v>
      </c>
    </row>
    <row r="92" spans="1:28">
      <c r="A92" s="87" cm="1">
        <f t="array" aca="1" ref="A92" ca="1">INDIRECT(_xlfn.XLOOKUP(豚シート!$G$13,豚気温!$D$2:$AB$2,豚気温!$D$3:$AB$3)&amp;(_xlfn.XLOOKUP(豚モデル!$D100,豚気温!$C$6:$C$461,豚気温!$B$6:$B$461)))</f>
        <v>27.6</v>
      </c>
      <c r="B92">
        <v>92</v>
      </c>
      <c r="C92" s="62">
        <v>45987</v>
      </c>
      <c r="D92">
        <v>5.6</v>
      </c>
      <c r="E92">
        <v>5.2</v>
      </c>
      <c r="F92">
        <v>6.6</v>
      </c>
      <c r="G92">
        <v>6.6</v>
      </c>
      <c r="H92">
        <v>7.2</v>
      </c>
      <c r="I92">
        <v>7.4</v>
      </c>
      <c r="J92">
        <v>9.1</v>
      </c>
      <c r="K92">
        <v>7.1</v>
      </c>
      <c r="L92">
        <v>7.6</v>
      </c>
      <c r="M92">
        <v>9</v>
      </c>
      <c r="N92">
        <v>10.6</v>
      </c>
      <c r="O92">
        <v>10.6</v>
      </c>
      <c r="P92">
        <v>9.1999999999999993</v>
      </c>
      <c r="Q92">
        <v>9.1</v>
      </c>
      <c r="R92">
        <v>4</v>
      </c>
      <c r="S92">
        <v>6</v>
      </c>
      <c r="T92">
        <v>6</v>
      </c>
      <c r="U92">
        <v>9.8000000000000007</v>
      </c>
      <c r="V92">
        <v>1.7</v>
      </c>
      <c r="W92">
        <v>5.2</v>
      </c>
      <c r="X92">
        <v>4.7</v>
      </c>
      <c r="Y92">
        <v>2.8</v>
      </c>
      <c r="Z92">
        <v>6.1</v>
      </c>
      <c r="AA92">
        <f>独自温度!C332</f>
        <v>30</v>
      </c>
      <c r="AB92">
        <f>独自温度!D332</f>
        <v>30</v>
      </c>
    </row>
    <row r="93" spans="1:28">
      <c r="A93" s="87" cm="1">
        <f t="array" aca="1" ref="A93" ca="1">INDIRECT(_xlfn.XLOOKUP(豚シート!$G$13,豚気温!$D$2:$AB$2,豚気温!$D$3:$AB$3)&amp;(_xlfn.XLOOKUP(豚モデル!$D101,豚気温!$C$6:$C$461,豚気温!$B$6:$B$461)))</f>
        <v>27.5</v>
      </c>
      <c r="B93">
        <v>93</v>
      </c>
      <c r="C93" s="62">
        <v>45988</v>
      </c>
      <c r="D93">
        <v>5.5</v>
      </c>
      <c r="E93">
        <v>5.0999999999999996</v>
      </c>
      <c r="F93">
        <v>6.5</v>
      </c>
      <c r="G93">
        <v>6.4</v>
      </c>
      <c r="H93">
        <v>7</v>
      </c>
      <c r="I93">
        <v>7.3</v>
      </c>
      <c r="J93">
        <v>8.9</v>
      </c>
      <c r="K93">
        <v>7</v>
      </c>
      <c r="L93">
        <v>7.4</v>
      </c>
      <c r="M93">
        <v>8.9</v>
      </c>
      <c r="N93">
        <v>10.4</v>
      </c>
      <c r="O93">
        <v>10.4</v>
      </c>
      <c r="P93">
        <v>9</v>
      </c>
      <c r="Q93">
        <v>9</v>
      </c>
      <c r="R93">
        <v>3.9</v>
      </c>
      <c r="S93">
        <v>5.9</v>
      </c>
      <c r="T93">
        <v>5.8</v>
      </c>
      <c r="U93">
        <v>9.6999999999999993</v>
      </c>
      <c r="V93">
        <v>1.5</v>
      </c>
      <c r="W93">
        <v>5</v>
      </c>
      <c r="X93">
        <v>4.5999999999999996</v>
      </c>
      <c r="Y93">
        <v>2.6</v>
      </c>
      <c r="Z93">
        <v>5.9</v>
      </c>
      <c r="AA93">
        <f>独自温度!C333</f>
        <v>30</v>
      </c>
      <c r="AB93">
        <f>独自温度!D333</f>
        <v>30</v>
      </c>
    </row>
    <row r="94" spans="1:28">
      <c r="A94" s="87" cm="1">
        <f t="array" aca="1" ref="A94" ca="1">INDIRECT(_xlfn.XLOOKUP(豚シート!$G$13,豚気温!$D$2:$AB$2,豚気温!$D$3:$AB$3)&amp;(_xlfn.XLOOKUP(豚モデル!$D102,豚気温!$C$6:$C$461,豚気温!$B$6:$B$461)))</f>
        <v>27.4</v>
      </c>
      <c r="B94">
        <v>94</v>
      </c>
      <c r="C94" s="62">
        <v>45989</v>
      </c>
      <c r="D94">
        <v>5.3</v>
      </c>
      <c r="E94">
        <v>4.9000000000000004</v>
      </c>
      <c r="F94">
        <v>6.4</v>
      </c>
      <c r="G94">
        <v>6.3</v>
      </c>
      <c r="H94">
        <v>6.9</v>
      </c>
      <c r="I94">
        <v>7.1</v>
      </c>
      <c r="J94">
        <v>8.6999999999999993</v>
      </c>
      <c r="K94">
        <v>6.8</v>
      </c>
      <c r="L94">
        <v>7.1</v>
      </c>
      <c r="M94">
        <v>8.8000000000000007</v>
      </c>
      <c r="N94">
        <v>10.3</v>
      </c>
      <c r="O94">
        <v>10.199999999999999</v>
      </c>
      <c r="P94">
        <v>8.8000000000000007</v>
      </c>
      <c r="Q94">
        <v>8.8000000000000007</v>
      </c>
      <c r="R94">
        <v>3.7</v>
      </c>
      <c r="S94">
        <v>5.7</v>
      </c>
      <c r="T94">
        <v>5.7</v>
      </c>
      <c r="U94">
        <v>9.5</v>
      </c>
      <c r="V94">
        <v>1.4</v>
      </c>
      <c r="W94">
        <v>4.9000000000000004</v>
      </c>
      <c r="X94">
        <v>4.4000000000000004</v>
      </c>
      <c r="Y94">
        <v>2.5</v>
      </c>
      <c r="Z94">
        <v>5.8</v>
      </c>
      <c r="AA94">
        <f>独自温度!C334</f>
        <v>30</v>
      </c>
      <c r="AB94">
        <f>独自温度!D334</f>
        <v>30</v>
      </c>
    </row>
    <row r="95" spans="1:28">
      <c r="A95" s="87" cm="1">
        <f t="array" aca="1" ref="A95" ca="1">INDIRECT(_xlfn.XLOOKUP(豚シート!$G$13,豚気温!$D$2:$AB$2,豚気温!$D$3:$AB$3)&amp;(_xlfn.XLOOKUP(豚モデル!$D103,豚気温!$C$6:$C$461,豚気温!$B$6:$B$461)))</f>
        <v>27.2</v>
      </c>
      <c r="B95">
        <v>95</v>
      </c>
      <c r="C95" s="62">
        <v>45990</v>
      </c>
      <c r="D95">
        <v>5.2</v>
      </c>
      <c r="E95">
        <v>4.8</v>
      </c>
      <c r="F95">
        <v>6.2</v>
      </c>
      <c r="G95">
        <v>6.1</v>
      </c>
      <c r="H95">
        <v>6.7</v>
      </c>
      <c r="I95">
        <v>6.9</v>
      </c>
      <c r="J95">
        <v>8.5</v>
      </c>
      <c r="K95">
        <v>6.6</v>
      </c>
      <c r="L95">
        <v>6.9</v>
      </c>
      <c r="M95">
        <v>8.6</v>
      </c>
      <c r="N95">
        <v>10.1</v>
      </c>
      <c r="O95">
        <v>10.1</v>
      </c>
      <c r="P95">
        <v>8.6</v>
      </c>
      <c r="Q95">
        <v>8.6</v>
      </c>
      <c r="R95">
        <v>3.6</v>
      </c>
      <c r="S95">
        <v>5.6</v>
      </c>
      <c r="T95">
        <v>5.5</v>
      </c>
      <c r="U95">
        <v>9.3000000000000007</v>
      </c>
      <c r="V95">
        <v>1.2</v>
      </c>
      <c r="W95">
        <v>4.7</v>
      </c>
      <c r="X95">
        <v>4.3</v>
      </c>
      <c r="Y95">
        <v>2.2999999999999998</v>
      </c>
      <c r="Z95">
        <v>5.6</v>
      </c>
      <c r="AA95">
        <f>独自温度!C335</f>
        <v>30</v>
      </c>
      <c r="AB95">
        <f>独自温度!D335</f>
        <v>30</v>
      </c>
    </row>
    <row r="96" spans="1:28">
      <c r="A96" s="87" cm="1">
        <f t="array" aca="1" ref="A96" ca="1">INDIRECT(_xlfn.XLOOKUP(豚シート!$G$13,豚気温!$D$2:$AB$2,豚気温!$D$3:$AB$3)&amp;(_xlfn.XLOOKUP(豚モデル!$D104,豚気温!$C$6:$C$461,豚気温!$B$6:$B$461)))</f>
        <v>27.1</v>
      </c>
      <c r="B96">
        <v>96</v>
      </c>
      <c r="C96" s="62">
        <v>45991</v>
      </c>
      <c r="D96">
        <v>5</v>
      </c>
      <c r="E96">
        <v>4.5999999999999996</v>
      </c>
      <c r="F96">
        <v>6</v>
      </c>
      <c r="G96">
        <v>5.9</v>
      </c>
      <c r="H96">
        <v>6.6</v>
      </c>
      <c r="I96">
        <v>6.8</v>
      </c>
      <c r="J96">
        <v>8.4</v>
      </c>
      <c r="K96">
        <v>6.4</v>
      </c>
      <c r="L96">
        <v>6.7</v>
      </c>
      <c r="M96">
        <v>8.4</v>
      </c>
      <c r="N96">
        <v>9.9</v>
      </c>
      <c r="O96">
        <v>9.9</v>
      </c>
      <c r="P96">
        <v>8.4</v>
      </c>
      <c r="Q96">
        <v>8.4</v>
      </c>
      <c r="R96">
        <v>3.4</v>
      </c>
      <c r="S96">
        <v>5.4</v>
      </c>
      <c r="T96">
        <v>5.3</v>
      </c>
      <c r="U96">
        <v>9.1</v>
      </c>
      <c r="V96">
        <v>1</v>
      </c>
      <c r="W96">
        <v>4.5999999999999996</v>
      </c>
      <c r="X96">
        <v>4.0999999999999996</v>
      </c>
      <c r="Y96">
        <v>2.2000000000000002</v>
      </c>
      <c r="Z96">
        <v>5.4</v>
      </c>
      <c r="AA96">
        <f>独自温度!C336</f>
        <v>30</v>
      </c>
      <c r="AB96">
        <f>独自温度!D336</f>
        <v>30</v>
      </c>
    </row>
    <row r="97" spans="1:28">
      <c r="A97" s="87" cm="1">
        <f t="array" aca="1" ref="A97" ca="1">INDIRECT(_xlfn.XLOOKUP(豚シート!$G$13,豚気温!$D$2:$AB$2,豚気温!$D$3:$AB$3)&amp;(_xlfn.XLOOKUP(豚モデル!$D105,豚気温!$C$6:$C$461,豚気温!$B$6:$B$461)))</f>
        <v>27</v>
      </c>
      <c r="B97">
        <v>97</v>
      </c>
      <c r="C97" s="62">
        <v>45992</v>
      </c>
      <c r="D97">
        <v>4.8</v>
      </c>
      <c r="E97">
        <v>4.4000000000000004</v>
      </c>
      <c r="F97">
        <v>5.8</v>
      </c>
      <c r="G97">
        <v>5.7</v>
      </c>
      <c r="H97">
        <v>6.4</v>
      </c>
      <c r="I97">
        <v>6.6</v>
      </c>
      <c r="J97">
        <v>8.1</v>
      </c>
      <c r="K97">
        <v>6.2</v>
      </c>
      <c r="L97">
        <v>6.5</v>
      </c>
      <c r="M97">
        <v>8.1999999999999993</v>
      </c>
      <c r="N97">
        <v>9.6999999999999993</v>
      </c>
      <c r="O97">
        <v>9.6999999999999993</v>
      </c>
      <c r="P97">
        <v>8.1999999999999993</v>
      </c>
      <c r="Q97">
        <v>8.1999999999999993</v>
      </c>
      <c r="R97">
        <v>3.2</v>
      </c>
      <c r="S97">
        <v>5.2</v>
      </c>
      <c r="T97">
        <v>5.0999999999999996</v>
      </c>
      <c r="U97">
        <v>8.9</v>
      </c>
      <c r="V97">
        <v>0.8</v>
      </c>
      <c r="W97">
        <v>4.4000000000000004</v>
      </c>
      <c r="X97">
        <v>3.9</v>
      </c>
      <c r="Y97">
        <v>2</v>
      </c>
      <c r="Z97">
        <v>5.2</v>
      </c>
      <c r="AA97">
        <f>独自温度!C337</f>
        <v>30</v>
      </c>
      <c r="AB97">
        <f>独自温度!D337</f>
        <v>30</v>
      </c>
    </row>
    <row r="98" spans="1:28">
      <c r="A98" s="87" cm="1">
        <f t="array" aca="1" ref="A98" ca="1">INDIRECT(_xlfn.XLOOKUP(豚シート!$G$13,豚気温!$D$2:$AB$2,豚気温!$D$3:$AB$3)&amp;(_xlfn.XLOOKUP(豚モデル!$D106,豚気温!$C$6:$C$461,豚気温!$B$6:$B$461)))</f>
        <v>26.9</v>
      </c>
      <c r="B98">
        <v>98</v>
      </c>
      <c r="C98" s="62">
        <v>45993</v>
      </c>
      <c r="D98">
        <v>4.5999999999999996</v>
      </c>
      <c r="E98">
        <v>4.2</v>
      </c>
      <c r="F98">
        <v>5.6</v>
      </c>
      <c r="G98">
        <v>5.5</v>
      </c>
      <c r="H98">
        <v>6.2</v>
      </c>
      <c r="I98">
        <v>6.4</v>
      </c>
      <c r="J98">
        <v>7.9</v>
      </c>
      <c r="K98">
        <v>6</v>
      </c>
      <c r="L98">
        <v>6.2</v>
      </c>
      <c r="M98">
        <v>8</v>
      </c>
      <c r="N98">
        <v>9.5</v>
      </c>
      <c r="O98">
        <v>9.5</v>
      </c>
      <c r="P98">
        <v>8</v>
      </c>
      <c r="Q98">
        <v>8</v>
      </c>
      <c r="R98">
        <v>3</v>
      </c>
      <c r="S98">
        <v>5</v>
      </c>
      <c r="T98">
        <v>4.9000000000000004</v>
      </c>
      <c r="U98">
        <v>8.6999999999999993</v>
      </c>
      <c r="V98">
        <v>0.6</v>
      </c>
      <c r="W98">
        <v>4.2</v>
      </c>
      <c r="X98">
        <v>3.7</v>
      </c>
      <c r="Y98">
        <v>1.8</v>
      </c>
      <c r="Z98">
        <v>4.9000000000000004</v>
      </c>
      <c r="AA98">
        <f>独自温度!C338</f>
        <v>30</v>
      </c>
      <c r="AB98">
        <f>独自温度!D338</f>
        <v>30</v>
      </c>
    </row>
    <row r="99" spans="1:28">
      <c r="A99" s="87" cm="1">
        <f t="array" aca="1" ref="A99" ca="1">INDIRECT(_xlfn.XLOOKUP(豚シート!$G$13,豚気温!$D$2:$AB$2,豚気温!$D$3:$AB$3)&amp;(_xlfn.XLOOKUP(豚モデル!$D107,豚気温!$C$6:$C$461,豚気温!$B$6:$B$461)))</f>
        <v>26.8</v>
      </c>
      <c r="B99">
        <v>99</v>
      </c>
      <c r="C99" s="62">
        <v>45994</v>
      </c>
      <c r="D99">
        <v>4.4000000000000004</v>
      </c>
      <c r="E99">
        <v>4</v>
      </c>
      <c r="F99">
        <v>5.4</v>
      </c>
      <c r="G99">
        <v>5.3</v>
      </c>
      <c r="H99">
        <v>6</v>
      </c>
      <c r="I99">
        <v>6.1</v>
      </c>
      <c r="J99">
        <v>7.7</v>
      </c>
      <c r="K99">
        <v>5.8</v>
      </c>
      <c r="L99">
        <v>6</v>
      </c>
      <c r="M99">
        <v>7.8</v>
      </c>
      <c r="N99">
        <v>9.3000000000000007</v>
      </c>
      <c r="O99">
        <v>9.1999999999999993</v>
      </c>
      <c r="P99">
        <v>7.8</v>
      </c>
      <c r="Q99">
        <v>7.8</v>
      </c>
      <c r="R99">
        <v>2.8</v>
      </c>
      <c r="S99">
        <v>4.8</v>
      </c>
      <c r="T99">
        <v>4.7</v>
      </c>
      <c r="U99">
        <v>8.5</v>
      </c>
      <c r="V99">
        <v>0.4</v>
      </c>
      <c r="W99">
        <v>4</v>
      </c>
      <c r="X99">
        <v>3.5</v>
      </c>
      <c r="Y99">
        <v>1.5</v>
      </c>
      <c r="Z99">
        <v>4.7</v>
      </c>
      <c r="AA99">
        <f>独自温度!C339</f>
        <v>30</v>
      </c>
      <c r="AB99">
        <f>独自温度!D339</f>
        <v>30</v>
      </c>
    </row>
    <row r="100" spans="1:28">
      <c r="A100" s="87" cm="1">
        <f t="array" aca="1" ref="A100" ca="1">INDIRECT(_xlfn.XLOOKUP(豚シート!$G$13,豚気温!$D$2:$AB$2,豚気温!$D$3:$AB$3)&amp;(_xlfn.XLOOKUP(豚モデル!$D108,豚気温!$C$6:$C$461,豚気温!$B$6:$B$461)))</f>
        <v>26.6</v>
      </c>
      <c r="B100">
        <v>100</v>
      </c>
      <c r="C100" s="62">
        <v>45995</v>
      </c>
      <c r="D100">
        <v>4.2</v>
      </c>
      <c r="E100">
        <v>3.8</v>
      </c>
      <c r="F100">
        <v>5.2</v>
      </c>
      <c r="G100">
        <v>5.0999999999999996</v>
      </c>
      <c r="H100">
        <v>5.7</v>
      </c>
      <c r="I100">
        <v>5.9</v>
      </c>
      <c r="J100">
        <v>7.5</v>
      </c>
      <c r="K100">
        <v>5.6</v>
      </c>
      <c r="L100">
        <v>5.7</v>
      </c>
      <c r="M100">
        <v>7.6</v>
      </c>
      <c r="N100">
        <v>9.1</v>
      </c>
      <c r="O100">
        <v>9</v>
      </c>
      <c r="P100">
        <v>7.6</v>
      </c>
      <c r="Q100">
        <v>7.6</v>
      </c>
      <c r="R100">
        <v>2.6</v>
      </c>
      <c r="S100">
        <v>4.5999999999999996</v>
      </c>
      <c r="T100">
        <v>4.5</v>
      </c>
      <c r="U100">
        <v>8.3000000000000007</v>
      </c>
      <c r="V100">
        <v>0.2</v>
      </c>
      <c r="W100">
        <v>3.8</v>
      </c>
      <c r="X100">
        <v>3.3</v>
      </c>
      <c r="Y100">
        <v>1.3</v>
      </c>
      <c r="Z100">
        <v>4.5</v>
      </c>
      <c r="AA100">
        <f>独自温度!C340</f>
        <v>30</v>
      </c>
      <c r="AB100">
        <f>独自温度!D340</f>
        <v>30</v>
      </c>
    </row>
    <row r="101" spans="1:28">
      <c r="A101" s="87" cm="1">
        <f t="array" aca="1" ref="A101" ca="1">INDIRECT(_xlfn.XLOOKUP(豚シート!$G$13,豚気温!$D$2:$AB$2,豚気温!$D$3:$AB$3)&amp;(_xlfn.XLOOKUP(豚モデル!$D109,豚気温!$C$6:$C$461,豚気温!$B$6:$B$461)))</f>
        <v>26.5</v>
      </c>
      <c r="B101">
        <v>101</v>
      </c>
      <c r="C101" s="62">
        <v>45996</v>
      </c>
      <c r="D101">
        <v>3.9</v>
      </c>
      <c r="E101">
        <v>3.5</v>
      </c>
      <c r="F101">
        <v>4.9000000000000004</v>
      </c>
      <c r="G101">
        <v>4.9000000000000004</v>
      </c>
      <c r="H101">
        <v>5.5</v>
      </c>
      <c r="I101">
        <v>5.7</v>
      </c>
      <c r="J101">
        <v>7.2</v>
      </c>
      <c r="K101">
        <v>5.4</v>
      </c>
      <c r="L101">
        <v>5.4</v>
      </c>
      <c r="M101">
        <v>7.4</v>
      </c>
      <c r="N101">
        <v>8.9</v>
      </c>
      <c r="O101">
        <v>8.8000000000000007</v>
      </c>
      <c r="P101">
        <v>7.3</v>
      </c>
      <c r="Q101">
        <v>7.3</v>
      </c>
      <c r="R101">
        <v>2.2999999999999998</v>
      </c>
      <c r="S101">
        <v>4.4000000000000004</v>
      </c>
      <c r="T101">
        <v>4.2</v>
      </c>
      <c r="U101">
        <v>8</v>
      </c>
      <c r="V101">
        <v>-0.1</v>
      </c>
      <c r="W101">
        <v>3.6</v>
      </c>
      <c r="X101">
        <v>3.1</v>
      </c>
      <c r="Y101">
        <v>1.1000000000000001</v>
      </c>
      <c r="Z101">
        <v>4.2</v>
      </c>
      <c r="AA101">
        <f>独自温度!C341</f>
        <v>30</v>
      </c>
      <c r="AB101">
        <f>独自温度!D341</f>
        <v>30</v>
      </c>
    </row>
    <row r="102" spans="1:28">
      <c r="A102" s="87" cm="1">
        <f t="array" aca="1" ref="A102" ca="1">INDIRECT(_xlfn.XLOOKUP(豚シート!$G$13,豚気温!$D$2:$AB$2,豚気温!$D$3:$AB$3)&amp;(_xlfn.XLOOKUP(豚モデル!$D110,豚気温!$C$6:$C$461,豚気温!$B$6:$B$461)))</f>
        <v>26.4</v>
      </c>
      <c r="B102">
        <v>102</v>
      </c>
      <c r="C102" s="62">
        <v>45997</v>
      </c>
      <c r="D102">
        <v>3.7</v>
      </c>
      <c r="E102">
        <v>3.3</v>
      </c>
      <c r="F102">
        <v>4.7</v>
      </c>
      <c r="G102">
        <v>4.5999999999999996</v>
      </c>
      <c r="H102">
        <v>5.3</v>
      </c>
      <c r="I102">
        <v>5.5</v>
      </c>
      <c r="J102">
        <v>7</v>
      </c>
      <c r="K102">
        <v>5.0999999999999996</v>
      </c>
      <c r="L102">
        <v>5.2</v>
      </c>
      <c r="M102">
        <v>7.2</v>
      </c>
      <c r="N102">
        <v>8.6999999999999993</v>
      </c>
      <c r="O102">
        <v>8.6</v>
      </c>
      <c r="P102">
        <v>7.1</v>
      </c>
      <c r="Q102">
        <v>7.1</v>
      </c>
      <c r="R102">
        <v>2.1</v>
      </c>
      <c r="S102">
        <v>4.0999999999999996</v>
      </c>
      <c r="T102">
        <v>4</v>
      </c>
      <c r="U102">
        <v>7.8</v>
      </c>
      <c r="V102">
        <v>-0.3</v>
      </c>
      <c r="W102">
        <v>3.3</v>
      </c>
      <c r="X102">
        <v>2.8</v>
      </c>
      <c r="Y102">
        <v>0.9</v>
      </c>
      <c r="Z102">
        <v>4</v>
      </c>
      <c r="AA102">
        <f>独自温度!C342</f>
        <v>30</v>
      </c>
      <c r="AB102">
        <f>独自温度!D342</f>
        <v>30</v>
      </c>
    </row>
    <row r="103" spans="1:28">
      <c r="A103" s="87" cm="1">
        <f t="array" aca="1" ref="A103" ca="1">INDIRECT(_xlfn.XLOOKUP(豚シート!$G$13,豚気温!$D$2:$AB$2,豚気温!$D$3:$AB$3)&amp;(_xlfn.XLOOKUP(豚モデル!$D111,豚気温!$C$6:$C$461,豚気温!$B$6:$B$461)))</f>
        <v>26.2</v>
      </c>
      <c r="B103">
        <v>103</v>
      </c>
      <c r="C103" s="62">
        <v>45998</v>
      </c>
      <c r="D103">
        <v>3.5</v>
      </c>
      <c r="E103">
        <v>3.1</v>
      </c>
      <c r="F103">
        <v>4.5</v>
      </c>
      <c r="G103">
        <v>4.4000000000000004</v>
      </c>
      <c r="H103">
        <v>5.0999999999999996</v>
      </c>
      <c r="I103">
        <v>5.3</v>
      </c>
      <c r="J103">
        <v>6.8</v>
      </c>
      <c r="K103">
        <v>4.9000000000000004</v>
      </c>
      <c r="L103">
        <v>5</v>
      </c>
      <c r="M103">
        <v>7</v>
      </c>
      <c r="N103">
        <v>8.4</v>
      </c>
      <c r="O103">
        <v>8.4</v>
      </c>
      <c r="P103">
        <v>6.9</v>
      </c>
      <c r="Q103">
        <v>6.9</v>
      </c>
      <c r="R103">
        <v>1.9</v>
      </c>
      <c r="S103">
        <v>3.9</v>
      </c>
      <c r="T103">
        <v>3.8</v>
      </c>
      <c r="U103">
        <v>7.6</v>
      </c>
      <c r="V103">
        <v>-0.5</v>
      </c>
      <c r="W103">
        <v>3.1</v>
      </c>
      <c r="X103">
        <v>2.6</v>
      </c>
      <c r="Y103">
        <v>0.6</v>
      </c>
      <c r="Z103">
        <v>3.8</v>
      </c>
      <c r="AA103">
        <f>独自温度!C343</f>
        <v>30</v>
      </c>
      <c r="AB103">
        <f>独自温度!D343</f>
        <v>30</v>
      </c>
    </row>
    <row r="104" spans="1:28">
      <c r="A104" s="87" cm="1">
        <f t="array" aca="1" ref="A104" ca="1">INDIRECT(_xlfn.XLOOKUP(豚シート!$G$13,豚気温!$D$2:$AB$2,豚気温!$D$3:$AB$3)&amp;(_xlfn.XLOOKUP(豚モデル!$D112,豚気温!$C$6:$C$461,豚気温!$B$6:$B$461)))</f>
        <v>26.1</v>
      </c>
      <c r="B104">
        <v>104</v>
      </c>
      <c r="C104" s="62">
        <v>45999</v>
      </c>
      <c r="D104">
        <v>3.3</v>
      </c>
      <c r="E104">
        <v>2.9</v>
      </c>
      <c r="F104">
        <v>4.3</v>
      </c>
      <c r="G104">
        <v>4.2</v>
      </c>
      <c r="H104">
        <v>4.9000000000000004</v>
      </c>
      <c r="I104">
        <v>5.0999999999999996</v>
      </c>
      <c r="J104">
        <v>6.6</v>
      </c>
      <c r="K104">
        <v>4.7</v>
      </c>
      <c r="L104">
        <v>4.7</v>
      </c>
      <c r="M104">
        <v>6.8</v>
      </c>
      <c r="N104">
        <v>8.1999999999999993</v>
      </c>
      <c r="O104">
        <v>8.1</v>
      </c>
      <c r="P104">
        <v>6.7</v>
      </c>
      <c r="Q104">
        <v>6.7</v>
      </c>
      <c r="R104">
        <v>1.7</v>
      </c>
      <c r="S104">
        <v>3.7</v>
      </c>
      <c r="T104">
        <v>3.5</v>
      </c>
      <c r="U104">
        <v>7.4</v>
      </c>
      <c r="V104">
        <v>-0.8</v>
      </c>
      <c r="W104">
        <v>2.9</v>
      </c>
      <c r="X104">
        <v>2.4</v>
      </c>
      <c r="Y104">
        <v>0.4</v>
      </c>
      <c r="Z104">
        <v>3.5</v>
      </c>
      <c r="AA104">
        <f>独自温度!C344</f>
        <v>30</v>
      </c>
      <c r="AB104">
        <f>独自温度!D344</f>
        <v>30</v>
      </c>
    </row>
    <row r="105" spans="1:28">
      <c r="A105" s="87" cm="1">
        <f t="array" aca="1" ref="A105" ca="1">INDIRECT(_xlfn.XLOOKUP(豚シート!$G$13,豚気温!$D$2:$AB$2,豚気温!$D$3:$AB$3)&amp;(_xlfn.XLOOKUP(豚モデル!$D113,豚気温!$C$6:$C$461,豚気温!$B$6:$B$461)))</f>
        <v>26</v>
      </c>
      <c r="B105">
        <v>105</v>
      </c>
      <c r="C105" s="62">
        <v>46000</v>
      </c>
      <c r="D105">
        <v>3.1</v>
      </c>
      <c r="E105">
        <v>2.7</v>
      </c>
      <c r="F105">
        <v>4.0999999999999996</v>
      </c>
      <c r="G105">
        <v>4</v>
      </c>
      <c r="H105">
        <v>4.7</v>
      </c>
      <c r="I105">
        <v>4.9000000000000004</v>
      </c>
      <c r="J105">
        <v>6.4</v>
      </c>
      <c r="K105">
        <v>4.5</v>
      </c>
      <c r="L105">
        <v>4.5</v>
      </c>
      <c r="M105">
        <v>6.6</v>
      </c>
      <c r="N105">
        <v>8</v>
      </c>
      <c r="O105">
        <v>7.9</v>
      </c>
      <c r="P105">
        <v>6.5</v>
      </c>
      <c r="Q105">
        <v>6.5</v>
      </c>
      <c r="R105">
        <v>1.5</v>
      </c>
      <c r="S105">
        <v>3.5</v>
      </c>
      <c r="T105">
        <v>3.3</v>
      </c>
      <c r="U105">
        <v>7.2</v>
      </c>
      <c r="V105">
        <v>-1</v>
      </c>
      <c r="W105">
        <v>2.7</v>
      </c>
      <c r="X105">
        <v>2.2000000000000002</v>
      </c>
      <c r="Y105">
        <v>0.2</v>
      </c>
      <c r="Z105">
        <v>3.3</v>
      </c>
      <c r="AA105">
        <f>独自温度!C345</f>
        <v>30</v>
      </c>
      <c r="AB105">
        <f>独自温度!D345</f>
        <v>30</v>
      </c>
    </row>
    <row r="106" spans="1:28">
      <c r="A106" s="87" cm="1">
        <f t="array" aca="1" ref="A106" ca="1">INDIRECT(_xlfn.XLOOKUP(豚シート!$G$13,豚気温!$D$2:$AB$2,豚気温!$D$3:$AB$3)&amp;(_xlfn.XLOOKUP(豚モデル!$D114,豚気温!$C$6:$C$461,豚気温!$B$6:$B$461)))</f>
        <v>25.8</v>
      </c>
      <c r="B106">
        <v>106</v>
      </c>
      <c r="C106" s="62">
        <v>46001</v>
      </c>
      <c r="D106">
        <v>2.9</v>
      </c>
      <c r="E106">
        <v>2.5</v>
      </c>
      <c r="F106">
        <v>3.9</v>
      </c>
      <c r="G106">
        <v>3.8</v>
      </c>
      <c r="H106">
        <v>4.5</v>
      </c>
      <c r="I106">
        <v>4.7</v>
      </c>
      <c r="J106">
        <v>6.2</v>
      </c>
      <c r="K106">
        <v>4.3</v>
      </c>
      <c r="L106">
        <v>4.3</v>
      </c>
      <c r="M106">
        <v>6.4</v>
      </c>
      <c r="N106">
        <v>7.8</v>
      </c>
      <c r="O106">
        <v>7.7</v>
      </c>
      <c r="P106">
        <v>6.3</v>
      </c>
      <c r="Q106">
        <v>6.3</v>
      </c>
      <c r="R106">
        <v>1.3</v>
      </c>
      <c r="S106">
        <v>3.3</v>
      </c>
      <c r="T106">
        <v>3.1</v>
      </c>
      <c r="U106">
        <v>7</v>
      </c>
      <c r="V106">
        <v>-1.2</v>
      </c>
      <c r="W106">
        <v>2.5</v>
      </c>
      <c r="X106">
        <v>2</v>
      </c>
      <c r="Y106">
        <v>0</v>
      </c>
      <c r="Z106">
        <v>3.1</v>
      </c>
      <c r="AA106">
        <f>独自温度!C346</f>
        <v>30</v>
      </c>
      <c r="AB106">
        <f>独自温度!D346</f>
        <v>30</v>
      </c>
    </row>
    <row r="107" spans="1:28">
      <c r="A107" s="87" cm="1">
        <f t="array" aca="1" ref="A107" ca="1">INDIRECT(_xlfn.XLOOKUP(豚シート!$G$13,豚気温!$D$2:$AB$2,豚気温!$D$3:$AB$3)&amp;(_xlfn.XLOOKUP(豚モデル!$D115,豚気温!$C$6:$C$461,豚気温!$B$6:$B$461)))</f>
        <v>25.6</v>
      </c>
      <c r="B107">
        <v>107</v>
      </c>
      <c r="C107" s="62">
        <v>46002</v>
      </c>
      <c r="D107">
        <v>2.7</v>
      </c>
      <c r="E107">
        <v>2.2999999999999998</v>
      </c>
      <c r="F107">
        <v>3.7</v>
      </c>
      <c r="G107">
        <v>3.7</v>
      </c>
      <c r="H107">
        <v>4.3</v>
      </c>
      <c r="I107">
        <v>4.5</v>
      </c>
      <c r="J107">
        <v>6</v>
      </c>
      <c r="K107">
        <v>4.0999999999999996</v>
      </c>
      <c r="L107">
        <v>4.0999999999999996</v>
      </c>
      <c r="M107">
        <v>6.2</v>
      </c>
      <c r="N107">
        <v>7.6</v>
      </c>
      <c r="O107">
        <v>7.5</v>
      </c>
      <c r="P107">
        <v>6.1</v>
      </c>
      <c r="Q107">
        <v>6.1</v>
      </c>
      <c r="R107">
        <v>1.1000000000000001</v>
      </c>
      <c r="S107">
        <v>3.2</v>
      </c>
      <c r="T107">
        <v>2.9</v>
      </c>
      <c r="U107">
        <v>6.8</v>
      </c>
      <c r="V107">
        <v>-1.4</v>
      </c>
      <c r="W107">
        <v>2.2999999999999998</v>
      </c>
      <c r="X107">
        <v>1.8</v>
      </c>
      <c r="Y107">
        <v>-0.2</v>
      </c>
      <c r="Z107">
        <v>2.9</v>
      </c>
      <c r="AA107">
        <f>独自温度!C347</f>
        <v>30</v>
      </c>
      <c r="AB107">
        <f>独自温度!D347</f>
        <v>30</v>
      </c>
    </row>
    <row r="108" spans="1:28">
      <c r="A108" s="87" cm="1">
        <f t="array" aca="1" ref="A108" ca="1">INDIRECT(_xlfn.XLOOKUP(豚シート!$G$13,豚気温!$D$2:$AB$2,豚気温!$D$3:$AB$3)&amp;(_xlfn.XLOOKUP(豚モデル!$D116,豚気温!$C$6:$C$461,豚気温!$B$6:$B$461)))</f>
        <v>25.5</v>
      </c>
      <c r="B108">
        <v>108</v>
      </c>
      <c r="C108" s="62">
        <v>46003</v>
      </c>
      <c r="D108">
        <v>2.5</v>
      </c>
      <c r="E108">
        <v>2.1</v>
      </c>
      <c r="F108">
        <v>3.5</v>
      </c>
      <c r="G108">
        <v>3.5</v>
      </c>
      <c r="H108">
        <v>4.0999999999999996</v>
      </c>
      <c r="I108">
        <v>4.4000000000000004</v>
      </c>
      <c r="J108">
        <v>5.8</v>
      </c>
      <c r="K108">
        <v>3.9</v>
      </c>
      <c r="L108">
        <v>3.9</v>
      </c>
      <c r="M108">
        <v>6</v>
      </c>
      <c r="N108">
        <v>7.5</v>
      </c>
      <c r="O108">
        <v>7.4</v>
      </c>
      <c r="P108">
        <v>5.9</v>
      </c>
      <c r="Q108">
        <v>6</v>
      </c>
      <c r="R108">
        <v>0.9</v>
      </c>
      <c r="S108">
        <v>3</v>
      </c>
      <c r="T108">
        <v>2.8</v>
      </c>
      <c r="U108">
        <v>6.6</v>
      </c>
      <c r="V108">
        <v>-1.6</v>
      </c>
      <c r="W108">
        <v>2.1</v>
      </c>
      <c r="X108">
        <v>1.6</v>
      </c>
      <c r="Y108">
        <v>-0.4</v>
      </c>
      <c r="Z108">
        <v>2.8</v>
      </c>
      <c r="AA108">
        <f>独自温度!C348</f>
        <v>30</v>
      </c>
      <c r="AB108">
        <f>独自温度!D348</f>
        <v>30</v>
      </c>
    </row>
    <row r="109" spans="1:28">
      <c r="A109" s="87" cm="1">
        <f t="array" aca="1" ref="A109" ca="1">INDIRECT(_xlfn.XLOOKUP(豚シート!$G$13,豚気温!$D$2:$AB$2,豚気温!$D$3:$AB$3)&amp;(_xlfn.XLOOKUP(豚モデル!$D117,豚気温!$C$6:$C$461,豚気温!$B$6:$B$461)))</f>
        <v>25.3</v>
      </c>
      <c r="B109">
        <v>109</v>
      </c>
      <c r="C109" s="62">
        <v>46004</v>
      </c>
      <c r="D109">
        <v>2.2999999999999998</v>
      </c>
      <c r="E109">
        <v>1.9</v>
      </c>
      <c r="F109">
        <v>3.3</v>
      </c>
      <c r="G109">
        <v>3.3</v>
      </c>
      <c r="H109">
        <v>3.9</v>
      </c>
      <c r="I109">
        <v>4.2</v>
      </c>
      <c r="J109">
        <v>5.7</v>
      </c>
      <c r="K109">
        <v>3.8</v>
      </c>
      <c r="L109">
        <v>3.8</v>
      </c>
      <c r="M109">
        <v>5.8</v>
      </c>
      <c r="N109">
        <v>7.3</v>
      </c>
      <c r="O109">
        <v>7.2</v>
      </c>
      <c r="P109">
        <v>5.7</v>
      </c>
      <c r="Q109">
        <v>5.8</v>
      </c>
      <c r="R109">
        <v>0.7</v>
      </c>
      <c r="S109">
        <v>2.8</v>
      </c>
      <c r="T109">
        <v>2.6</v>
      </c>
      <c r="U109">
        <v>6.4</v>
      </c>
      <c r="V109">
        <v>-1.8</v>
      </c>
      <c r="W109">
        <v>1.9</v>
      </c>
      <c r="X109">
        <v>1.4</v>
      </c>
      <c r="Y109">
        <v>-0.6</v>
      </c>
      <c r="Z109">
        <v>2.6</v>
      </c>
      <c r="AA109">
        <f>独自温度!C349</f>
        <v>30</v>
      </c>
      <c r="AB109">
        <f>独自温度!D349</f>
        <v>30</v>
      </c>
    </row>
    <row r="110" spans="1:28">
      <c r="A110" s="87" cm="1">
        <f t="array" aca="1" ref="A110" ca="1">INDIRECT(_xlfn.XLOOKUP(豚シート!$G$13,豚気温!$D$2:$AB$2,豚気温!$D$3:$AB$3)&amp;(_xlfn.XLOOKUP(豚モデル!$D118,豚気温!$C$6:$C$461,豚気温!$B$6:$B$461)))</f>
        <v>25.1</v>
      </c>
      <c r="B110">
        <v>110</v>
      </c>
      <c r="C110" s="62">
        <v>46005</v>
      </c>
      <c r="D110">
        <v>2.1</v>
      </c>
      <c r="E110">
        <v>1.8</v>
      </c>
      <c r="F110">
        <v>3.2</v>
      </c>
      <c r="G110">
        <v>3.2</v>
      </c>
      <c r="H110">
        <v>3.8</v>
      </c>
      <c r="I110">
        <v>4.0999999999999996</v>
      </c>
      <c r="J110">
        <v>5.5</v>
      </c>
      <c r="K110">
        <v>3.6</v>
      </c>
      <c r="L110">
        <v>3.6</v>
      </c>
      <c r="M110">
        <v>5.7</v>
      </c>
      <c r="N110">
        <v>7.2</v>
      </c>
      <c r="O110">
        <v>7.1</v>
      </c>
      <c r="P110">
        <v>5.6</v>
      </c>
      <c r="Q110">
        <v>5.7</v>
      </c>
      <c r="R110">
        <v>0.6</v>
      </c>
      <c r="S110">
        <v>2.7</v>
      </c>
      <c r="T110">
        <v>2.4</v>
      </c>
      <c r="U110">
        <v>6.3</v>
      </c>
      <c r="V110">
        <v>-1.9</v>
      </c>
      <c r="W110">
        <v>1.7</v>
      </c>
      <c r="X110">
        <v>1.2</v>
      </c>
      <c r="Y110">
        <v>-0.7</v>
      </c>
      <c r="Z110">
        <v>2.5</v>
      </c>
      <c r="AA110">
        <f>独自温度!C350</f>
        <v>30</v>
      </c>
      <c r="AB110">
        <f>独自温度!D350</f>
        <v>30</v>
      </c>
    </row>
    <row r="111" spans="1:28">
      <c r="A111" s="87" cm="1">
        <f t="array" aca="1" ref="A111" ca="1">INDIRECT(_xlfn.XLOOKUP(豚シート!$G$13,豚気温!$D$2:$AB$2,豚気温!$D$3:$AB$3)&amp;(_xlfn.XLOOKUP(豚モデル!$D119,豚気温!$C$6:$C$461,豚気温!$B$6:$B$461)))</f>
        <v>24.9</v>
      </c>
      <c r="B111">
        <v>111</v>
      </c>
      <c r="C111" s="62">
        <v>46006</v>
      </c>
      <c r="D111">
        <v>2</v>
      </c>
      <c r="E111">
        <v>1.6</v>
      </c>
      <c r="F111">
        <v>3</v>
      </c>
      <c r="G111">
        <v>3</v>
      </c>
      <c r="H111">
        <v>3.6</v>
      </c>
      <c r="I111">
        <v>3.9</v>
      </c>
      <c r="J111">
        <v>5.4</v>
      </c>
      <c r="K111">
        <v>3.5</v>
      </c>
      <c r="L111">
        <v>3.5</v>
      </c>
      <c r="M111">
        <v>5.5</v>
      </c>
      <c r="N111">
        <v>7</v>
      </c>
      <c r="O111">
        <v>6.9</v>
      </c>
      <c r="P111">
        <v>5.5</v>
      </c>
      <c r="Q111">
        <v>5.5</v>
      </c>
      <c r="R111">
        <v>0.4</v>
      </c>
      <c r="S111">
        <v>2.6</v>
      </c>
      <c r="T111">
        <v>2.2999999999999998</v>
      </c>
      <c r="U111">
        <v>6.1</v>
      </c>
      <c r="V111">
        <v>-2.1</v>
      </c>
      <c r="W111">
        <v>1.6</v>
      </c>
      <c r="X111">
        <v>1.1000000000000001</v>
      </c>
      <c r="Y111">
        <v>-0.9</v>
      </c>
      <c r="Z111">
        <v>2.2999999999999998</v>
      </c>
      <c r="AA111">
        <f>独自温度!C351</f>
        <v>30</v>
      </c>
      <c r="AB111">
        <f>独自温度!D351</f>
        <v>30</v>
      </c>
    </row>
    <row r="112" spans="1:28">
      <c r="A112" s="87" cm="1">
        <f t="array" aca="1" ref="A112" ca="1">INDIRECT(_xlfn.XLOOKUP(豚シート!$G$13,豚気温!$D$2:$AB$2,豚気温!$D$3:$AB$3)&amp;(_xlfn.XLOOKUP(豚モデル!$D120,豚気温!$C$6:$C$461,豚気温!$B$6:$B$461)))</f>
        <v>24.7</v>
      </c>
      <c r="B112">
        <v>112</v>
      </c>
      <c r="C112" s="62">
        <v>46007</v>
      </c>
      <c r="D112">
        <v>1.8</v>
      </c>
      <c r="E112">
        <v>1.5</v>
      </c>
      <c r="F112">
        <v>2.9</v>
      </c>
      <c r="G112">
        <v>2.9</v>
      </c>
      <c r="H112">
        <v>3.5</v>
      </c>
      <c r="I112">
        <v>3.8</v>
      </c>
      <c r="J112">
        <v>5.3</v>
      </c>
      <c r="K112">
        <v>3.3</v>
      </c>
      <c r="L112">
        <v>3.4</v>
      </c>
      <c r="M112">
        <v>5.4</v>
      </c>
      <c r="N112">
        <v>6.9</v>
      </c>
      <c r="O112">
        <v>6.8</v>
      </c>
      <c r="P112">
        <v>5.3</v>
      </c>
      <c r="Q112">
        <v>5.4</v>
      </c>
      <c r="R112">
        <v>0.3</v>
      </c>
      <c r="S112">
        <v>2.4</v>
      </c>
      <c r="T112">
        <v>2.1</v>
      </c>
      <c r="U112">
        <v>6</v>
      </c>
      <c r="V112">
        <v>-2.2999999999999998</v>
      </c>
      <c r="W112">
        <v>1.5</v>
      </c>
      <c r="X112">
        <v>0.9</v>
      </c>
      <c r="Y112">
        <v>-1</v>
      </c>
      <c r="Z112">
        <v>2.2000000000000002</v>
      </c>
      <c r="AA112">
        <f>独自温度!C352</f>
        <v>30</v>
      </c>
      <c r="AB112">
        <f>独自温度!D352</f>
        <v>30</v>
      </c>
    </row>
    <row r="113" spans="1:28">
      <c r="A113" s="87" cm="1">
        <f t="array" aca="1" ref="A113" ca="1">INDIRECT(_xlfn.XLOOKUP(豚シート!$G$13,豚気温!$D$2:$AB$2,豚気温!$D$3:$AB$3)&amp;(_xlfn.XLOOKUP(豚モデル!$D121,豚気温!$C$6:$C$461,豚気温!$B$6:$B$461)))</f>
        <v>24.5</v>
      </c>
      <c r="B113">
        <v>113</v>
      </c>
      <c r="C113" s="62">
        <v>46008</v>
      </c>
      <c r="D113">
        <v>1.7</v>
      </c>
      <c r="E113">
        <v>1.4</v>
      </c>
      <c r="F113">
        <v>2.8</v>
      </c>
      <c r="G113">
        <v>2.8</v>
      </c>
      <c r="H113">
        <v>3.4</v>
      </c>
      <c r="I113">
        <v>3.7</v>
      </c>
      <c r="J113">
        <v>5.0999999999999996</v>
      </c>
      <c r="K113">
        <v>3.2</v>
      </c>
      <c r="L113">
        <v>3.3</v>
      </c>
      <c r="M113">
        <v>5.3</v>
      </c>
      <c r="N113">
        <v>6.8</v>
      </c>
      <c r="O113">
        <v>6.7</v>
      </c>
      <c r="P113">
        <v>5.2</v>
      </c>
      <c r="Q113">
        <v>5.3</v>
      </c>
      <c r="R113">
        <v>0.1</v>
      </c>
      <c r="S113">
        <v>2.2999999999999998</v>
      </c>
      <c r="T113">
        <v>2</v>
      </c>
      <c r="U113">
        <v>5.9</v>
      </c>
      <c r="V113">
        <v>-2.4</v>
      </c>
      <c r="W113">
        <v>1.3</v>
      </c>
      <c r="X113">
        <v>0.8</v>
      </c>
      <c r="Y113">
        <v>-1.1000000000000001</v>
      </c>
      <c r="Z113">
        <v>2.1</v>
      </c>
      <c r="AA113">
        <f>独自温度!C353</f>
        <v>30</v>
      </c>
      <c r="AB113">
        <f>独自温度!D353</f>
        <v>30</v>
      </c>
    </row>
    <row r="114" spans="1:28">
      <c r="A114" s="87" cm="1">
        <f t="array" aca="1" ref="A114" ca="1">INDIRECT(_xlfn.XLOOKUP(豚シート!$G$13,豚気温!$D$2:$AB$2,豚気温!$D$3:$AB$3)&amp;(_xlfn.XLOOKUP(豚モデル!$D122,豚気温!$C$6:$C$461,豚気温!$B$6:$B$461)))</f>
        <v>24.3</v>
      </c>
      <c r="B114">
        <v>114</v>
      </c>
      <c r="C114" s="62">
        <v>46009</v>
      </c>
      <c r="D114">
        <v>1.6</v>
      </c>
      <c r="E114">
        <v>1.2</v>
      </c>
      <c r="F114">
        <v>2.7</v>
      </c>
      <c r="G114">
        <v>2.7</v>
      </c>
      <c r="H114">
        <v>3.3</v>
      </c>
      <c r="I114">
        <v>3.6</v>
      </c>
      <c r="J114">
        <v>5</v>
      </c>
      <c r="K114">
        <v>3.1</v>
      </c>
      <c r="L114">
        <v>3.2</v>
      </c>
      <c r="M114">
        <v>5.2</v>
      </c>
      <c r="N114">
        <v>6.6</v>
      </c>
      <c r="O114">
        <v>6.6</v>
      </c>
      <c r="P114">
        <v>5.0999999999999996</v>
      </c>
      <c r="Q114">
        <v>5.2</v>
      </c>
      <c r="R114">
        <v>0</v>
      </c>
      <c r="S114">
        <v>2.2000000000000002</v>
      </c>
      <c r="T114">
        <v>1.9</v>
      </c>
      <c r="U114">
        <v>5.8</v>
      </c>
      <c r="V114">
        <v>-2.5</v>
      </c>
      <c r="W114">
        <v>1.2</v>
      </c>
      <c r="X114">
        <v>0.7</v>
      </c>
      <c r="Y114">
        <v>-1.3</v>
      </c>
      <c r="Z114">
        <v>1.9</v>
      </c>
      <c r="AA114">
        <f>独自温度!C354</f>
        <v>30</v>
      </c>
      <c r="AB114">
        <f>独自温度!D354</f>
        <v>30</v>
      </c>
    </row>
    <row r="115" spans="1:28">
      <c r="A115" s="87" cm="1">
        <f t="array" aca="1" ref="A115" ca="1">INDIRECT(_xlfn.XLOOKUP(豚シート!$G$13,豚気温!$D$2:$AB$2,豚気温!$D$3:$AB$3)&amp;(_xlfn.XLOOKUP(豚モデル!$D123,豚気温!$C$6:$C$461,豚気温!$B$6:$B$461)))</f>
        <v>24.1</v>
      </c>
      <c r="B115">
        <v>115</v>
      </c>
      <c r="C115" s="62">
        <v>46010</v>
      </c>
      <c r="D115">
        <v>1.4</v>
      </c>
      <c r="E115">
        <v>1.1000000000000001</v>
      </c>
      <c r="F115">
        <v>2.6</v>
      </c>
      <c r="G115">
        <v>2.6</v>
      </c>
      <c r="H115">
        <v>3.2</v>
      </c>
      <c r="I115">
        <v>3.4</v>
      </c>
      <c r="J115">
        <v>4.9000000000000004</v>
      </c>
      <c r="K115">
        <v>3</v>
      </c>
      <c r="L115">
        <v>3.1</v>
      </c>
      <c r="M115">
        <v>5.0999999999999996</v>
      </c>
      <c r="N115">
        <v>6.5</v>
      </c>
      <c r="O115">
        <v>6.5</v>
      </c>
      <c r="P115">
        <v>5</v>
      </c>
      <c r="Q115">
        <v>5</v>
      </c>
      <c r="R115">
        <v>-0.1</v>
      </c>
      <c r="S115">
        <v>2.1</v>
      </c>
      <c r="T115">
        <v>1.8</v>
      </c>
      <c r="U115">
        <v>5.7</v>
      </c>
      <c r="V115">
        <v>-2.6</v>
      </c>
      <c r="W115">
        <v>1.1000000000000001</v>
      </c>
      <c r="X115">
        <v>0.5</v>
      </c>
      <c r="Y115">
        <v>-1.4</v>
      </c>
      <c r="Z115">
        <v>1.8</v>
      </c>
      <c r="AA115">
        <f>独自温度!C355</f>
        <v>30</v>
      </c>
      <c r="AB115">
        <f>独自温度!D355</f>
        <v>30</v>
      </c>
    </row>
    <row r="116" spans="1:28">
      <c r="A116" s="87" cm="1">
        <f t="array" aca="1" ref="A116" ca="1">INDIRECT(_xlfn.XLOOKUP(豚シート!$G$13,豚気温!$D$2:$AB$2,豚気温!$D$3:$AB$3)&amp;(_xlfn.XLOOKUP(豚モデル!$D124,豚気温!$C$6:$C$461,豚気温!$B$6:$B$461)))</f>
        <v>23.9</v>
      </c>
      <c r="B116">
        <v>116</v>
      </c>
      <c r="C116" s="62">
        <v>46011</v>
      </c>
      <c r="D116">
        <v>1.3</v>
      </c>
      <c r="E116">
        <v>1</v>
      </c>
      <c r="F116">
        <v>2.5</v>
      </c>
      <c r="G116">
        <v>2.5</v>
      </c>
      <c r="H116">
        <v>3.1</v>
      </c>
      <c r="I116">
        <v>3.3</v>
      </c>
      <c r="J116">
        <v>4.8</v>
      </c>
      <c r="K116">
        <v>2.9</v>
      </c>
      <c r="L116">
        <v>3</v>
      </c>
      <c r="M116">
        <v>5</v>
      </c>
      <c r="N116">
        <v>6.4</v>
      </c>
      <c r="O116">
        <v>6.4</v>
      </c>
      <c r="P116">
        <v>4.9000000000000004</v>
      </c>
      <c r="Q116">
        <v>4.9000000000000004</v>
      </c>
      <c r="R116">
        <v>-0.2</v>
      </c>
      <c r="S116">
        <v>2</v>
      </c>
      <c r="T116">
        <v>1.7</v>
      </c>
      <c r="U116">
        <v>5.6</v>
      </c>
      <c r="V116">
        <v>-2.8</v>
      </c>
      <c r="W116">
        <v>1</v>
      </c>
      <c r="X116">
        <v>0.4</v>
      </c>
      <c r="Y116">
        <v>-1.5</v>
      </c>
      <c r="Z116">
        <v>1.7</v>
      </c>
      <c r="AA116">
        <f>独自温度!C356</f>
        <v>30</v>
      </c>
      <c r="AB116">
        <f>独自温度!D356</f>
        <v>30</v>
      </c>
    </row>
    <row r="117" spans="1:28">
      <c r="A117" s="87" cm="1">
        <f t="array" aca="1" ref="A117" ca="1">INDIRECT(_xlfn.XLOOKUP(豚シート!$G$13,豚気温!$D$2:$AB$2,豚気温!$D$3:$AB$3)&amp;(_xlfn.XLOOKUP(豚モデル!$D125,豚気温!$C$6:$C$461,豚気温!$B$6:$B$461)))</f>
        <v>23.7</v>
      </c>
      <c r="B117">
        <v>117</v>
      </c>
      <c r="C117" s="62">
        <v>46012</v>
      </c>
      <c r="D117">
        <v>1.2</v>
      </c>
      <c r="E117">
        <v>0.9</v>
      </c>
      <c r="F117">
        <v>2.4</v>
      </c>
      <c r="G117">
        <v>2.4</v>
      </c>
      <c r="H117">
        <v>3</v>
      </c>
      <c r="I117">
        <v>3.2</v>
      </c>
      <c r="J117">
        <v>4.7</v>
      </c>
      <c r="K117">
        <v>2.8</v>
      </c>
      <c r="L117">
        <v>2.9</v>
      </c>
      <c r="M117">
        <v>4.9000000000000004</v>
      </c>
      <c r="N117">
        <v>6.3</v>
      </c>
      <c r="O117">
        <v>6.3</v>
      </c>
      <c r="P117">
        <v>4.8</v>
      </c>
      <c r="Q117">
        <v>4.8</v>
      </c>
      <c r="R117">
        <v>-0.4</v>
      </c>
      <c r="S117">
        <v>1.9</v>
      </c>
      <c r="T117">
        <v>1.6</v>
      </c>
      <c r="U117">
        <v>5.5</v>
      </c>
      <c r="V117">
        <v>-2.9</v>
      </c>
      <c r="W117">
        <v>0.9</v>
      </c>
      <c r="X117">
        <v>0.3</v>
      </c>
      <c r="Y117">
        <v>-1.7</v>
      </c>
      <c r="Z117">
        <v>1.6</v>
      </c>
      <c r="AA117">
        <f>独自温度!C357</f>
        <v>30</v>
      </c>
      <c r="AB117">
        <f>独自温度!D357</f>
        <v>30</v>
      </c>
    </row>
    <row r="118" spans="1:28">
      <c r="A118" s="87" cm="1">
        <f t="array" aca="1" ref="A118" ca="1">INDIRECT(_xlfn.XLOOKUP(豚シート!$G$13,豚気温!$D$2:$AB$2,豚気温!$D$3:$AB$3)&amp;(_xlfn.XLOOKUP(豚モデル!$D126,豚気温!$C$6:$C$461,豚気温!$B$6:$B$461)))</f>
        <v>23.5</v>
      </c>
      <c r="B118">
        <v>118</v>
      </c>
      <c r="C118" s="62">
        <v>46013</v>
      </c>
      <c r="D118">
        <v>1</v>
      </c>
      <c r="E118">
        <v>0.7</v>
      </c>
      <c r="F118">
        <v>2.2999999999999998</v>
      </c>
      <c r="G118">
        <v>2.2999999999999998</v>
      </c>
      <c r="H118">
        <v>2.9</v>
      </c>
      <c r="I118">
        <v>3.1</v>
      </c>
      <c r="J118">
        <v>4.5999999999999996</v>
      </c>
      <c r="K118">
        <v>2.7</v>
      </c>
      <c r="L118">
        <v>2.8</v>
      </c>
      <c r="M118">
        <v>4.8</v>
      </c>
      <c r="N118">
        <v>6.2</v>
      </c>
      <c r="O118">
        <v>6.2</v>
      </c>
      <c r="P118">
        <v>4.7</v>
      </c>
      <c r="Q118">
        <v>4.7</v>
      </c>
      <c r="R118">
        <v>-0.5</v>
      </c>
      <c r="S118">
        <v>1.8</v>
      </c>
      <c r="T118">
        <v>1.5</v>
      </c>
      <c r="U118">
        <v>5.4</v>
      </c>
      <c r="V118">
        <v>-3</v>
      </c>
      <c r="W118">
        <v>0.8</v>
      </c>
      <c r="X118">
        <v>0.2</v>
      </c>
      <c r="Y118">
        <v>-1.8</v>
      </c>
      <c r="Z118">
        <v>1.5</v>
      </c>
      <c r="AA118">
        <f>独自温度!C358</f>
        <v>30</v>
      </c>
      <c r="AB118">
        <f>独自温度!D358</f>
        <v>30</v>
      </c>
    </row>
    <row r="119" spans="1:28">
      <c r="A119" s="87" cm="1">
        <f t="array" aca="1" ref="A119" ca="1">INDIRECT(_xlfn.XLOOKUP(豚シート!$G$13,豚気温!$D$2:$AB$2,豚気温!$D$3:$AB$3)&amp;(_xlfn.XLOOKUP(豚モデル!$D127,豚気温!$C$6:$C$461,豚気温!$B$6:$B$461)))</f>
        <v>23.3</v>
      </c>
      <c r="B119">
        <v>119</v>
      </c>
      <c r="C119" s="62">
        <v>46014</v>
      </c>
      <c r="D119">
        <v>0.9</v>
      </c>
      <c r="E119">
        <v>0.6</v>
      </c>
      <c r="F119">
        <v>2.2000000000000002</v>
      </c>
      <c r="G119">
        <v>2.2000000000000002</v>
      </c>
      <c r="H119">
        <v>2.8</v>
      </c>
      <c r="I119">
        <v>3</v>
      </c>
      <c r="J119">
        <v>4.5</v>
      </c>
      <c r="K119">
        <v>2.6</v>
      </c>
      <c r="L119">
        <v>2.6</v>
      </c>
      <c r="M119">
        <v>4.7</v>
      </c>
      <c r="N119">
        <v>6.1</v>
      </c>
      <c r="O119">
        <v>6.1</v>
      </c>
      <c r="P119">
        <v>4.5999999999999996</v>
      </c>
      <c r="Q119">
        <v>4.5999999999999996</v>
      </c>
      <c r="R119">
        <v>-0.6</v>
      </c>
      <c r="S119">
        <v>1.7</v>
      </c>
      <c r="T119">
        <v>1.4</v>
      </c>
      <c r="U119">
        <v>5.3</v>
      </c>
      <c r="V119">
        <v>-3.1</v>
      </c>
      <c r="W119">
        <v>0.7</v>
      </c>
      <c r="X119">
        <v>0.1</v>
      </c>
      <c r="Y119">
        <v>-1.9</v>
      </c>
      <c r="Z119">
        <v>1.4</v>
      </c>
      <c r="AA119">
        <f>独自温度!C359</f>
        <v>30</v>
      </c>
      <c r="AB119">
        <f>独自温度!D359</f>
        <v>30</v>
      </c>
    </row>
    <row r="120" spans="1:28">
      <c r="A120" s="87" cm="1">
        <f t="array" aca="1" ref="A120" ca="1">INDIRECT(_xlfn.XLOOKUP(豚シート!$G$13,豚気温!$D$2:$AB$2,豚気温!$D$3:$AB$3)&amp;(_xlfn.XLOOKUP(豚モデル!$D128,豚気温!$C$6:$C$461,豚気温!$B$6:$B$461)))</f>
        <v>23</v>
      </c>
      <c r="B120">
        <v>120</v>
      </c>
      <c r="C120" s="62">
        <v>46015</v>
      </c>
      <c r="D120">
        <v>0.7</v>
      </c>
      <c r="E120">
        <v>0.5</v>
      </c>
      <c r="F120">
        <v>2.1</v>
      </c>
      <c r="G120">
        <v>2.1</v>
      </c>
      <c r="H120">
        <v>2.7</v>
      </c>
      <c r="I120">
        <v>2.9</v>
      </c>
      <c r="J120">
        <v>4.4000000000000004</v>
      </c>
      <c r="K120">
        <v>2.4</v>
      </c>
      <c r="L120">
        <v>2.5</v>
      </c>
      <c r="M120">
        <v>4.5999999999999996</v>
      </c>
      <c r="N120">
        <v>6</v>
      </c>
      <c r="O120">
        <v>6</v>
      </c>
      <c r="P120">
        <v>4.5</v>
      </c>
      <c r="Q120">
        <v>4.5</v>
      </c>
      <c r="R120">
        <v>-0.8</v>
      </c>
      <c r="S120">
        <v>1.6</v>
      </c>
      <c r="T120">
        <v>1.3</v>
      </c>
      <c r="U120">
        <v>5.2</v>
      </c>
      <c r="V120">
        <v>-3.3</v>
      </c>
      <c r="W120">
        <v>0.5</v>
      </c>
      <c r="X120">
        <v>-0.1</v>
      </c>
      <c r="Y120">
        <v>-2.1</v>
      </c>
      <c r="Z120">
        <v>1.3</v>
      </c>
      <c r="AA120">
        <f>独自温度!C360</f>
        <v>30</v>
      </c>
      <c r="AB120">
        <f>独自温度!D360</f>
        <v>30</v>
      </c>
    </row>
    <row r="121" spans="1:28">
      <c r="A121" s="87" cm="1">
        <f t="array" aca="1" ref="A121" ca="1">INDIRECT(_xlfn.XLOOKUP(豚シート!$G$13,豚気温!$D$2:$AB$2,豚気温!$D$3:$AB$3)&amp;(_xlfn.XLOOKUP(豚モデル!$D129,豚気温!$C$6:$C$461,豚気温!$B$6:$B$461)))</f>
        <v>22.8</v>
      </c>
      <c r="B121">
        <v>121</v>
      </c>
      <c r="C121" s="62">
        <v>46016</v>
      </c>
      <c r="D121">
        <v>0.6</v>
      </c>
      <c r="E121">
        <v>0.3</v>
      </c>
      <c r="F121">
        <v>2</v>
      </c>
      <c r="G121">
        <v>1.9</v>
      </c>
      <c r="H121">
        <v>2.5</v>
      </c>
      <c r="I121">
        <v>2.8</v>
      </c>
      <c r="J121">
        <v>4.3</v>
      </c>
      <c r="K121">
        <v>2.2999999999999998</v>
      </c>
      <c r="L121">
        <v>2.2999999999999998</v>
      </c>
      <c r="M121">
        <v>4.4000000000000004</v>
      </c>
      <c r="N121">
        <v>5.9</v>
      </c>
      <c r="O121">
        <v>5.8</v>
      </c>
      <c r="P121">
        <v>4.4000000000000004</v>
      </c>
      <c r="Q121">
        <v>4.4000000000000004</v>
      </c>
      <c r="R121">
        <v>-0.9</v>
      </c>
      <c r="S121">
        <v>1.5</v>
      </c>
      <c r="T121">
        <v>1.2</v>
      </c>
      <c r="U121">
        <v>5.0999999999999996</v>
      </c>
      <c r="V121">
        <v>-3.4</v>
      </c>
      <c r="W121">
        <v>0.4</v>
      </c>
      <c r="X121">
        <v>-0.2</v>
      </c>
      <c r="Y121">
        <v>-2.2000000000000002</v>
      </c>
      <c r="Z121">
        <v>1.2</v>
      </c>
      <c r="AA121">
        <f>独自温度!C361</f>
        <v>30</v>
      </c>
      <c r="AB121">
        <f>独自温度!D361</f>
        <v>30</v>
      </c>
    </row>
    <row r="122" spans="1:28">
      <c r="A122" s="87" cm="1">
        <f t="array" aca="1" ref="A122" ca="1">INDIRECT(_xlfn.XLOOKUP(豚シート!$G$13,豚気温!$D$2:$AB$2,豚気温!$D$3:$AB$3)&amp;(_xlfn.XLOOKUP(豚モデル!$D130,豚気温!$C$6:$C$461,豚気温!$B$6:$B$461)))</f>
        <v>22.6</v>
      </c>
      <c r="B122">
        <v>122</v>
      </c>
      <c r="C122" s="62">
        <v>46017</v>
      </c>
      <c r="D122">
        <v>0.5</v>
      </c>
      <c r="E122">
        <v>0.2</v>
      </c>
      <c r="F122">
        <v>1.9</v>
      </c>
      <c r="G122">
        <v>1.8</v>
      </c>
      <c r="H122">
        <v>2.4</v>
      </c>
      <c r="I122">
        <v>2.7</v>
      </c>
      <c r="J122">
        <v>4.2</v>
      </c>
      <c r="K122">
        <v>2.2000000000000002</v>
      </c>
      <c r="L122">
        <v>2.2000000000000002</v>
      </c>
      <c r="M122">
        <v>4.3</v>
      </c>
      <c r="N122">
        <v>5.8</v>
      </c>
      <c r="O122">
        <v>5.7</v>
      </c>
      <c r="P122">
        <v>4.3</v>
      </c>
      <c r="Q122">
        <v>4.3</v>
      </c>
      <c r="R122">
        <v>-1</v>
      </c>
      <c r="S122">
        <v>1.4</v>
      </c>
      <c r="T122">
        <v>1.1000000000000001</v>
      </c>
      <c r="U122">
        <v>5</v>
      </c>
      <c r="V122">
        <v>-3.5</v>
      </c>
      <c r="W122">
        <v>0.3</v>
      </c>
      <c r="X122">
        <v>-0.3</v>
      </c>
      <c r="Y122">
        <v>-2.4</v>
      </c>
      <c r="Z122">
        <v>1</v>
      </c>
      <c r="AA122">
        <f>独自温度!C362</f>
        <v>30</v>
      </c>
      <c r="AB122">
        <f>独自温度!D362</f>
        <v>30</v>
      </c>
    </row>
    <row r="123" spans="1:28">
      <c r="A123" s="87" cm="1">
        <f t="array" aca="1" ref="A123" ca="1">INDIRECT(_xlfn.XLOOKUP(豚シート!$G$13,豚気温!$D$2:$AB$2,豚気温!$D$3:$AB$3)&amp;(_xlfn.XLOOKUP(豚モデル!$D131,豚気温!$C$6:$C$461,豚気温!$B$6:$B$461)))</f>
        <v>22.4</v>
      </c>
      <c r="B123">
        <v>123</v>
      </c>
      <c r="C123" s="62">
        <v>46018</v>
      </c>
      <c r="D123">
        <v>0.3</v>
      </c>
      <c r="E123">
        <v>0</v>
      </c>
      <c r="F123">
        <v>1.7</v>
      </c>
      <c r="G123">
        <v>1.7</v>
      </c>
      <c r="H123">
        <v>2.2999999999999998</v>
      </c>
      <c r="I123">
        <v>2.6</v>
      </c>
      <c r="J123">
        <v>4.0999999999999996</v>
      </c>
      <c r="K123">
        <v>2.1</v>
      </c>
      <c r="L123">
        <v>2</v>
      </c>
      <c r="M123">
        <v>4.2</v>
      </c>
      <c r="N123">
        <v>5.7</v>
      </c>
      <c r="O123">
        <v>5.6</v>
      </c>
      <c r="P123">
        <v>4.2</v>
      </c>
      <c r="Q123">
        <v>4.0999999999999996</v>
      </c>
      <c r="R123">
        <v>-1.2</v>
      </c>
      <c r="S123">
        <v>1.3</v>
      </c>
      <c r="T123">
        <v>1</v>
      </c>
      <c r="U123">
        <v>4.8</v>
      </c>
      <c r="V123">
        <v>-3.6</v>
      </c>
      <c r="W123">
        <v>0.2</v>
      </c>
      <c r="X123">
        <v>-0.4</v>
      </c>
      <c r="Y123">
        <v>-2.5</v>
      </c>
      <c r="Z123">
        <v>0.9</v>
      </c>
      <c r="AA123">
        <f>独自温度!C363</f>
        <v>30</v>
      </c>
      <c r="AB123">
        <f>独自温度!D363</f>
        <v>30</v>
      </c>
    </row>
    <row r="124" spans="1:28">
      <c r="A124" s="87" cm="1">
        <f t="array" aca="1" ref="A124" ca="1">INDIRECT(_xlfn.XLOOKUP(豚シート!$G$13,豚気温!$D$2:$AB$2,豚気温!$D$3:$AB$3)&amp;(_xlfn.XLOOKUP(豚モデル!$D132,豚気温!$C$6:$C$461,豚気温!$B$6:$B$461)))</f>
        <v>22.2</v>
      </c>
      <c r="B124">
        <v>124</v>
      </c>
      <c r="C124" s="62">
        <v>46019</v>
      </c>
      <c r="D124">
        <v>0.2</v>
      </c>
      <c r="E124">
        <v>-0.1</v>
      </c>
      <c r="F124">
        <v>1.6</v>
      </c>
      <c r="G124">
        <v>1.6</v>
      </c>
      <c r="H124">
        <v>2.2000000000000002</v>
      </c>
      <c r="I124">
        <v>2.5</v>
      </c>
      <c r="J124">
        <v>3.9</v>
      </c>
      <c r="K124">
        <v>2</v>
      </c>
      <c r="L124">
        <v>1.8</v>
      </c>
      <c r="M124">
        <v>4.0999999999999996</v>
      </c>
      <c r="N124">
        <v>5.6</v>
      </c>
      <c r="O124">
        <v>5.5</v>
      </c>
      <c r="P124">
        <v>4.0999999999999996</v>
      </c>
      <c r="Q124">
        <v>4</v>
      </c>
      <c r="R124">
        <v>-1.3</v>
      </c>
      <c r="S124">
        <v>1.2</v>
      </c>
      <c r="T124">
        <v>0.9</v>
      </c>
      <c r="U124">
        <v>4.7</v>
      </c>
      <c r="V124">
        <v>-3.8</v>
      </c>
      <c r="W124">
        <v>0.1</v>
      </c>
      <c r="X124">
        <v>-0.6</v>
      </c>
      <c r="Y124">
        <v>-2.6</v>
      </c>
      <c r="Z124">
        <v>0.8</v>
      </c>
      <c r="AA124">
        <f>独自温度!C364</f>
        <v>30</v>
      </c>
      <c r="AB124">
        <f>独自温度!D364</f>
        <v>30</v>
      </c>
    </row>
    <row r="125" spans="1:28">
      <c r="A125" s="87" cm="1">
        <f t="array" aca="1" ref="A125" ca="1">INDIRECT(_xlfn.XLOOKUP(豚シート!$G$13,豚気温!$D$2:$AB$2,豚気温!$D$3:$AB$3)&amp;(_xlfn.XLOOKUP(豚モデル!$D133,豚気温!$C$6:$C$461,豚気温!$B$6:$B$461)))</f>
        <v>22</v>
      </c>
      <c r="B125">
        <v>125</v>
      </c>
      <c r="C125" s="62">
        <v>46020</v>
      </c>
      <c r="D125">
        <v>0.1</v>
      </c>
      <c r="E125">
        <v>-0.2</v>
      </c>
      <c r="F125">
        <v>1.5</v>
      </c>
      <c r="G125">
        <v>1.5</v>
      </c>
      <c r="H125">
        <v>2.1</v>
      </c>
      <c r="I125">
        <v>2.4</v>
      </c>
      <c r="J125">
        <v>3.8</v>
      </c>
      <c r="K125">
        <v>1.9</v>
      </c>
      <c r="L125">
        <v>1.7</v>
      </c>
      <c r="M125">
        <v>4</v>
      </c>
      <c r="N125">
        <v>5.5</v>
      </c>
      <c r="O125">
        <v>5.4</v>
      </c>
      <c r="P125">
        <v>4</v>
      </c>
      <c r="Q125">
        <v>3.9</v>
      </c>
      <c r="R125">
        <v>-1.4</v>
      </c>
      <c r="S125">
        <v>1.1000000000000001</v>
      </c>
      <c r="T125">
        <v>0.8</v>
      </c>
      <c r="U125">
        <v>4.5999999999999996</v>
      </c>
      <c r="V125">
        <v>-3.9</v>
      </c>
      <c r="W125">
        <v>0</v>
      </c>
      <c r="X125">
        <v>-0.7</v>
      </c>
      <c r="Y125">
        <v>-2.7</v>
      </c>
      <c r="Z125">
        <v>0.6</v>
      </c>
      <c r="AA125">
        <f>独自温度!C365</f>
        <v>30</v>
      </c>
      <c r="AB125">
        <f>独自温度!D365</f>
        <v>30</v>
      </c>
    </row>
    <row r="126" spans="1:28">
      <c r="A126" s="87" cm="1">
        <f t="array" aca="1" ref="A126" ca="1">INDIRECT(_xlfn.XLOOKUP(豚シート!$G$13,豚気温!$D$2:$AB$2,豚気温!$D$3:$AB$3)&amp;(_xlfn.XLOOKUP(豚モデル!$D134,豚気温!$C$6:$C$461,豚気温!$B$6:$B$461)))</f>
        <v>21.9</v>
      </c>
      <c r="B126">
        <v>126</v>
      </c>
      <c r="C126" s="62">
        <v>46021</v>
      </c>
      <c r="D126">
        <v>0</v>
      </c>
      <c r="E126">
        <v>-0.3</v>
      </c>
      <c r="F126">
        <v>1.4</v>
      </c>
      <c r="G126">
        <v>1.4</v>
      </c>
      <c r="H126">
        <v>2.1</v>
      </c>
      <c r="I126">
        <v>2.2999999999999998</v>
      </c>
      <c r="J126">
        <v>3.7</v>
      </c>
      <c r="K126">
        <v>1.7</v>
      </c>
      <c r="L126">
        <v>1.6</v>
      </c>
      <c r="M126">
        <v>3.9</v>
      </c>
      <c r="N126">
        <v>5.4</v>
      </c>
      <c r="O126">
        <v>5.3</v>
      </c>
      <c r="P126">
        <v>3.9</v>
      </c>
      <c r="Q126">
        <v>3.8</v>
      </c>
      <c r="R126">
        <v>-1.5</v>
      </c>
      <c r="S126">
        <v>1</v>
      </c>
      <c r="T126">
        <v>0.7</v>
      </c>
      <c r="U126">
        <v>4.5</v>
      </c>
      <c r="V126">
        <v>-4</v>
      </c>
      <c r="W126">
        <v>-0.1</v>
      </c>
      <c r="X126">
        <v>-0.8</v>
      </c>
      <c r="Y126">
        <v>-2.8</v>
      </c>
      <c r="Z126">
        <v>0.5</v>
      </c>
      <c r="AA126">
        <f>独自温度!C366</f>
        <v>30</v>
      </c>
      <c r="AB126">
        <f>独自温度!D366</f>
        <v>30</v>
      </c>
    </row>
    <row r="127" spans="1:28">
      <c r="A127" s="87" cm="1">
        <f t="array" aca="1" ref="A127" ca="1">INDIRECT(_xlfn.XLOOKUP(豚シート!$G$13,豚気温!$D$2:$AB$2,豚気温!$D$3:$AB$3)&amp;(_xlfn.XLOOKUP(豚モデル!$D135,豚気温!$C$6:$C$461,豚気温!$B$6:$B$461)))</f>
        <v>21.7</v>
      </c>
      <c r="B127">
        <v>127</v>
      </c>
      <c r="C127" s="62">
        <v>46022</v>
      </c>
      <c r="D127">
        <v>-0.1</v>
      </c>
      <c r="E127">
        <v>-0.4</v>
      </c>
      <c r="F127">
        <v>1.3</v>
      </c>
      <c r="G127">
        <v>1.3</v>
      </c>
      <c r="H127">
        <v>2</v>
      </c>
      <c r="I127">
        <v>2.2000000000000002</v>
      </c>
      <c r="J127">
        <v>3.6</v>
      </c>
      <c r="K127">
        <v>1.6</v>
      </c>
      <c r="L127">
        <v>1.4</v>
      </c>
      <c r="M127">
        <v>3.8</v>
      </c>
      <c r="N127">
        <v>5.3</v>
      </c>
      <c r="O127">
        <v>5.2</v>
      </c>
      <c r="P127">
        <v>3.8</v>
      </c>
      <c r="Q127">
        <v>3.7</v>
      </c>
      <c r="R127">
        <v>-1.6</v>
      </c>
      <c r="S127">
        <v>0.9</v>
      </c>
      <c r="T127">
        <v>0.6</v>
      </c>
      <c r="U127">
        <v>4.5</v>
      </c>
      <c r="V127">
        <v>-4.0999999999999996</v>
      </c>
      <c r="W127">
        <v>-0.2</v>
      </c>
      <c r="X127">
        <v>-0.9</v>
      </c>
      <c r="Y127">
        <v>-2.9</v>
      </c>
      <c r="Z127">
        <v>0.4</v>
      </c>
      <c r="AA127">
        <f>独自温度!C367</f>
        <v>30</v>
      </c>
      <c r="AB127">
        <f>独自温度!D367</f>
        <v>30</v>
      </c>
    </row>
    <row r="128" spans="1:28">
      <c r="A128" s="87" cm="1">
        <f t="array" aca="1" ref="A128" ca="1">INDIRECT(_xlfn.XLOOKUP(豚シート!$G$13,豚気温!$D$2:$AB$2,豚気温!$D$3:$AB$3)&amp;(_xlfn.XLOOKUP(豚モデル!$D136,豚気温!$C$6:$C$461,豚気温!$B$6:$B$461)))</f>
        <v>21.5</v>
      </c>
      <c r="B128">
        <v>128</v>
      </c>
      <c r="C128" s="62">
        <v>46023</v>
      </c>
      <c r="D128">
        <v>-0.2</v>
      </c>
      <c r="E128">
        <v>-0.5</v>
      </c>
      <c r="F128">
        <v>1.2</v>
      </c>
      <c r="G128">
        <v>1.3</v>
      </c>
      <c r="H128">
        <v>1.9</v>
      </c>
      <c r="I128">
        <v>2.1</v>
      </c>
      <c r="J128">
        <v>3.6</v>
      </c>
      <c r="K128">
        <v>1.6</v>
      </c>
      <c r="L128">
        <v>1.3</v>
      </c>
      <c r="M128">
        <v>3.7</v>
      </c>
      <c r="N128">
        <v>5.2</v>
      </c>
      <c r="O128">
        <v>5.0999999999999996</v>
      </c>
      <c r="P128">
        <v>3.7</v>
      </c>
      <c r="Q128">
        <v>3.6</v>
      </c>
      <c r="R128">
        <v>-1.7</v>
      </c>
      <c r="S128">
        <v>0.8</v>
      </c>
      <c r="T128">
        <v>0.5</v>
      </c>
      <c r="U128">
        <v>4.4000000000000004</v>
      </c>
      <c r="V128">
        <v>-4.2</v>
      </c>
      <c r="W128">
        <v>-0.3</v>
      </c>
      <c r="X128">
        <v>-0.9</v>
      </c>
      <c r="Y128">
        <v>-3</v>
      </c>
      <c r="Z128">
        <v>0.3</v>
      </c>
      <c r="AA128">
        <f>独自温度!C3</f>
        <v>30</v>
      </c>
      <c r="AB128">
        <f>独自温度!D3</f>
        <v>30</v>
      </c>
    </row>
    <row r="129" spans="1:28">
      <c r="A129" s="87" cm="1">
        <f t="array" aca="1" ref="A129" ca="1">INDIRECT(_xlfn.XLOOKUP(豚シート!$G$13,豚気温!$D$2:$AB$2,豚気温!$D$3:$AB$3)&amp;(_xlfn.XLOOKUP(豚モデル!$D137,豚気温!$C$6:$C$461,豚気温!$B$6:$B$461)))</f>
        <v>21.3</v>
      </c>
      <c r="B129">
        <v>129</v>
      </c>
      <c r="C129" s="62">
        <v>46024</v>
      </c>
      <c r="D129">
        <v>-0.3</v>
      </c>
      <c r="E129">
        <v>-0.6</v>
      </c>
      <c r="F129">
        <v>1.2</v>
      </c>
      <c r="G129">
        <v>1.2</v>
      </c>
      <c r="H129">
        <v>1.9</v>
      </c>
      <c r="I129">
        <v>2.1</v>
      </c>
      <c r="J129">
        <v>3.5</v>
      </c>
      <c r="K129">
        <v>1.5</v>
      </c>
      <c r="L129">
        <v>1.3</v>
      </c>
      <c r="M129">
        <v>3.6</v>
      </c>
      <c r="N129">
        <v>5.0999999999999996</v>
      </c>
      <c r="O129">
        <v>5.0999999999999996</v>
      </c>
      <c r="P129">
        <v>3.6</v>
      </c>
      <c r="Q129">
        <v>3.5</v>
      </c>
      <c r="R129">
        <v>-1.7</v>
      </c>
      <c r="S129">
        <v>0.7</v>
      </c>
      <c r="T129">
        <v>0.4</v>
      </c>
      <c r="U129">
        <v>4.3</v>
      </c>
      <c r="V129">
        <v>-4.3</v>
      </c>
      <c r="W129">
        <v>-0.4</v>
      </c>
      <c r="X129">
        <v>-1</v>
      </c>
      <c r="Y129">
        <v>-3.1</v>
      </c>
      <c r="Z129">
        <v>0.2</v>
      </c>
      <c r="AA129">
        <f>独自温度!C4</f>
        <v>30</v>
      </c>
      <c r="AB129">
        <f>独自温度!D4</f>
        <v>30</v>
      </c>
    </row>
    <row r="130" spans="1:28">
      <c r="A130" s="87" cm="1">
        <f t="array" aca="1" ref="A130" ca="1">INDIRECT(_xlfn.XLOOKUP(豚シート!$G$13,豚気温!$D$2:$AB$2,豚気温!$D$3:$AB$3)&amp;(_xlfn.XLOOKUP(豚モデル!$D138,豚気温!$C$6:$C$461,豚気温!$B$6:$B$461)))</f>
        <v>21.2</v>
      </c>
      <c r="B130">
        <v>130</v>
      </c>
      <c r="C130" s="62">
        <v>46025</v>
      </c>
      <c r="D130">
        <v>-0.4</v>
      </c>
      <c r="E130">
        <v>-0.7</v>
      </c>
      <c r="F130">
        <v>1.1000000000000001</v>
      </c>
      <c r="G130">
        <v>1.1000000000000001</v>
      </c>
      <c r="H130">
        <v>1.8</v>
      </c>
      <c r="I130">
        <v>2</v>
      </c>
      <c r="J130">
        <v>3.4</v>
      </c>
      <c r="K130">
        <v>1.4</v>
      </c>
      <c r="L130">
        <v>1.2</v>
      </c>
      <c r="M130">
        <v>3.6</v>
      </c>
      <c r="N130">
        <v>5.0999999999999996</v>
      </c>
      <c r="O130">
        <v>5</v>
      </c>
      <c r="P130">
        <v>3.5</v>
      </c>
      <c r="Q130">
        <v>3.5</v>
      </c>
      <c r="R130">
        <v>-1.8</v>
      </c>
      <c r="S130">
        <v>0.7</v>
      </c>
      <c r="T130">
        <v>0.4</v>
      </c>
      <c r="U130">
        <v>4.3</v>
      </c>
      <c r="V130">
        <v>-4.4000000000000004</v>
      </c>
      <c r="W130">
        <v>-0.4</v>
      </c>
      <c r="X130">
        <v>-1.1000000000000001</v>
      </c>
      <c r="Y130">
        <v>-3.2</v>
      </c>
      <c r="Z130">
        <v>0.2</v>
      </c>
      <c r="AA130">
        <f>独自温度!C5</f>
        <v>30</v>
      </c>
      <c r="AB130">
        <f>独自温度!D5</f>
        <v>30</v>
      </c>
    </row>
    <row r="131" spans="1:28">
      <c r="A131" s="87" cm="1">
        <f t="array" aca="1" ref="A131" ca="1">INDIRECT(_xlfn.XLOOKUP(豚シート!$G$13,豚気温!$D$2:$AB$2,豚気温!$D$3:$AB$3)&amp;(_xlfn.XLOOKUP(豚モデル!$D139,豚気温!$C$6:$C$461,豚気温!$B$6:$B$461)))</f>
        <v>21</v>
      </c>
      <c r="B131">
        <v>131</v>
      </c>
      <c r="C131" s="62">
        <v>46026</v>
      </c>
      <c r="D131">
        <v>-0.4</v>
      </c>
      <c r="E131">
        <v>-0.8</v>
      </c>
      <c r="F131">
        <v>1</v>
      </c>
      <c r="G131">
        <v>1.1000000000000001</v>
      </c>
      <c r="H131">
        <v>1.8</v>
      </c>
      <c r="I131">
        <v>1.9</v>
      </c>
      <c r="J131">
        <v>3.4</v>
      </c>
      <c r="K131">
        <v>1.4</v>
      </c>
      <c r="L131">
        <v>1.2</v>
      </c>
      <c r="M131">
        <v>3.5</v>
      </c>
      <c r="N131">
        <v>5</v>
      </c>
      <c r="O131">
        <v>4.9000000000000004</v>
      </c>
      <c r="P131">
        <v>3.5</v>
      </c>
      <c r="Q131">
        <v>3.4</v>
      </c>
      <c r="R131">
        <v>-1.9</v>
      </c>
      <c r="S131">
        <v>0.6</v>
      </c>
      <c r="T131">
        <v>0.3</v>
      </c>
      <c r="U131">
        <v>4.2</v>
      </c>
      <c r="V131">
        <v>-4.5</v>
      </c>
      <c r="W131">
        <v>-0.5</v>
      </c>
      <c r="X131">
        <v>-1.1000000000000001</v>
      </c>
      <c r="Y131">
        <v>-3.3</v>
      </c>
      <c r="Z131">
        <v>0.1</v>
      </c>
      <c r="AA131">
        <f>独自温度!C6</f>
        <v>30</v>
      </c>
      <c r="AB131">
        <f>独自温度!D6</f>
        <v>30</v>
      </c>
    </row>
    <row r="132" spans="1:28">
      <c r="A132" s="87" cm="1">
        <f t="array" aca="1" ref="A132" ca="1">INDIRECT(_xlfn.XLOOKUP(豚シート!$G$13,豚気温!$D$2:$AB$2,豚気温!$D$3:$AB$3)&amp;(_xlfn.XLOOKUP(豚モデル!$D140,豚気温!$C$6:$C$461,豚気温!$B$6:$B$461)))</f>
        <v>20.8</v>
      </c>
      <c r="B132">
        <v>132</v>
      </c>
      <c r="C132" s="62">
        <v>46027</v>
      </c>
      <c r="D132">
        <v>-0.5</v>
      </c>
      <c r="E132">
        <v>-0.8</v>
      </c>
      <c r="F132">
        <v>1</v>
      </c>
      <c r="G132">
        <v>1</v>
      </c>
      <c r="H132">
        <v>1.8</v>
      </c>
      <c r="I132">
        <v>1.9</v>
      </c>
      <c r="J132">
        <v>3.3</v>
      </c>
      <c r="K132">
        <v>1.3</v>
      </c>
      <c r="L132">
        <v>1.1000000000000001</v>
      </c>
      <c r="M132">
        <v>3.5</v>
      </c>
      <c r="N132">
        <v>5</v>
      </c>
      <c r="O132">
        <v>4.9000000000000004</v>
      </c>
      <c r="P132">
        <v>3.4</v>
      </c>
      <c r="Q132">
        <v>3.4</v>
      </c>
      <c r="R132">
        <v>-1.9</v>
      </c>
      <c r="S132">
        <v>0.6</v>
      </c>
      <c r="T132">
        <v>0.3</v>
      </c>
      <c r="U132">
        <v>4.2</v>
      </c>
      <c r="V132">
        <v>-4.5999999999999996</v>
      </c>
      <c r="W132">
        <v>-0.5</v>
      </c>
      <c r="X132">
        <v>-1.2</v>
      </c>
      <c r="Y132">
        <v>-3.4</v>
      </c>
      <c r="Z132">
        <v>0.1</v>
      </c>
      <c r="AA132">
        <f>独自温度!C7</f>
        <v>30</v>
      </c>
      <c r="AB132">
        <f>独自温度!D7</f>
        <v>30</v>
      </c>
    </row>
    <row r="133" spans="1:28">
      <c r="A133" s="87" cm="1">
        <f t="array" aca="1" ref="A133" ca="1">INDIRECT(_xlfn.XLOOKUP(豚シート!$G$13,豚気温!$D$2:$AB$2,豚気温!$D$3:$AB$3)&amp;(_xlfn.XLOOKUP(豚モデル!$D141,豚気温!$C$6:$C$461,豚気温!$B$6:$B$461)))</f>
        <v>20.7</v>
      </c>
      <c r="B133">
        <v>133</v>
      </c>
      <c r="C133" s="62">
        <v>46028</v>
      </c>
      <c r="D133">
        <v>-0.5</v>
      </c>
      <c r="E133">
        <v>-0.9</v>
      </c>
      <c r="F133">
        <v>0.9</v>
      </c>
      <c r="G133">
        <v>1</v>
      </c>
      <c r="H133">
        <v>1.7</v>
      </c>
      <c r="I133">
        <v>1.8</v>
      </c>
      <c r="J133">
        <v>3.3</v>
      </c>
      <c r="K133">
        <v>1.3</v>
      </c>
      <c r="L133">
        <v>1.1000000000000001</v>
      </c>
      <c r="M133">
        <v>3.5</v>
      </c>
      <c r="N133">
        <v>4.9000000000000004</v>
      </c>
      <c r="O133">
        <v>4.8</v>
      </c>
      <c r="P133">
        <v>3.4</v>
      </c>
      <c r="Q133">
        <v>3.3</v>
      </c>
      <c r="R133">
        <v>-2</v>
      </c>
      <c r="S133">
        <v>0.5</v>
      </c>
      <c r="T133">
        <v>0.2</v>
      </c>
      <c r="U133">
        <v>4.0999999999999996</v>
      </c>
      <c r="V133">
        <v>-4.7</v>
      </c>
      <c r="W133">
        <v>-0.5</v>
      </c>
      <c r="X133">
        <v>-1.2</v>
      </c>
      <c r="Y133">
        <v>-3.4</v>
      </c>
      <c r="Z133">
        <v>0</v>
      </c>
      <c r="AA133">
        <f>独自温度!C8</f>
        <v>30</v>
      </c>
      <c r="AB133">
        <f>独自温度!D8</f>
        <v>30</v>
      </c>
    </row>
    <row r="134" spans="1:28">
      <c r="A134" s="87" cm="1">
        <f t="array" aca="1" ref="A134" ca="1">INDIRECT(_xlfn.XLOOKUP(豚シート!$G$13,豚気温!$D$2:$AB$2,豚気温!$D$3:$AB$3)&amp;(_xlfn.XLOOKUP(豚モデル!$D142,豚気温!$C$6:$C$461,豚気温!$B$6:$B$461)))</f>
        <v>20.5</v>
      </c>
      <c r="B134">
        <v>134</v>
      </c>
      <c r="C134" s="62">
        <v>46029</v>
      </c>
      <c r="D134">
        <v>-0.6</v>
      </c>
      <c r="E134">
        <v>-0.9</v>
      </c>
      <c r="F134">
        <v>0.9</v>
      </c>
      <c r="G134">
        <v>0.9</v>
      </c>
      <c r="H134">
        <v>1.7</v>
      </c>
      <c r="I134">
        <v>1.8</v>
      </c>
      <c r="J134">
        <v>3.2</v>
      </c>
      <c r="K134">
        <v>1.3</v>
      </c>
      <c r="L134">
        <v>1.1000000000000001</v>
      </c>
      <c r="M134">
        <v>3.4</v>
      </c>
      <c r="N134">
        <v>4.9000000000000004</v>
      </c>
      <c r="O134">
        <v>4.8</v>
      </c>
      <c r="P134">
        <v>3.3</v>
      </c>
      <c r="Q134">
        <v>3.3</v>
      </c>
      <c r="R134">
        <v>-2</v>
      </c>
      <c r="S134">
        <v>0.5</v>
      </c>
      <c r="T134">
        <v>0.2</v>
      </c>
      <c r="U134">
        <v>4.0999999999999996</v>
      </c>
      <c r="V134">
        <v>-4.8</v>
      </c>
      <c r="W134">
        <v>-0.6</v>
      </c>
      <c r="X134">
        <v>-1.3</v>
      </c>
      <c r="Y134">
        <v>-3.5</v>
      </c>
      <c r="Z134">
        <v>0</v>
      </c>
      <c r="AA134">
        <f>独自温度!C9</f>
        <v>30</v>
      </c>
      <c r="AB134">
        <f>独自温度!D9</f>
        <v>30</v>
      </c>
    </row>
    <row r="135" spans="1:28">
      <c r="A135" s="87" cm="1">
        <f t="array" aca="1" ref="A135" ca="1">INDIRECT(_xlfn.XLOOKUP(豚シート!$G$13,豚気温!$D$2:$AB$2,豚気温!$D$3:$AB$3)&amp;(_xlfn.XLOOKUP(豚モデル!$D143,豚気温!$C$6:$C$461,豚気温!$B$6:$B$461)))</f>
        <v>20.3</v>
      </c>
      <c r="B135">
        <v>135</v>
      </c>
      <c r="C135" s="62">
        <v>46030</v>
      </c>
      <c r="D135">
        <v>-0.6</v>
      </c>
      <c r="E135">
        <v>-1</v>
      </c>
      <c r="F135">
        <v>0.8</v>
      </c>
      <c r="G135">
        <v>0.9</v>
      </c>
      <c r="H135">
        <v>1.6</v>
      </c>
      <c r="I135">
        <v>1.8</v>
      </c>
      <c r="J135">
        <v>3.2</v>
      </c>
      <c r="K135">
        <v>1.2</v>
      </c>
      <c r="L135">
        <v>1.1000000000000001</v>
      </c>
      <c r="M135">
        <v>3.4</v>
      </c>
      <c r="N135">
        <v>4.9000000000000004</v>
      </c>
      <c r="O135">
        <v>4.8</v>
      </c>
      <c r="P135">
        <v>3.3</v>
      </c>
      <c r="Q135">
        <v>3.3</v>
      </c>
      <c r="R135">
        <v>-2.1</v>
      </c>
      <c r="S135">
        <v>0.4</v>
      </c>
      <c r="T135">
        <v>0.1</v>
      </c>
      <c r="U135">
        <v>4.0999999999999996</v>
      </c>
      <c r="V135">
        <v>-4.8</v>
      </c>
      <c r="W135">
        <v>-0.6</v>
      </c>
      <c r="X135">
        <v>-1.3</v>
      </c>
      <c r="Y135">
        <v>-3.6</v>
      </c>
      <c r="Z135">
        <v>0</v>
      </c>
      <c r="AA135">
        <f>独自温度!C10</f>
        <v>30</v>
      </c>
      <c r="AB135">
        <f>独自温度!D10</f>
        <v>30</v>
      </c>
    </row>
    <row r="136" spans="1:28">
      <c r="A136" s="87" cm="1">
        <f t="array" aca="1" ref="A136" ca="1">INDIRECT(_xlfn.XLOOKUP(豚シート!$G$13,豚気温!$D$2:$AB$2,豚気温!$D$3:$AB$3)&amp;(_xlfn.XLOOKUP(豚モデル!$D144,豚気温!$C$6:$C$461,豚気温!$B$6:$B$461)))</f>
        <v>20.2</v>
      </c>
      <c r="B136">
        <v>136</v>
      </c>
      <c r="C136" s="62">
        <v>46031</v>
      </c>
      <c r="D136">
        <v>-0.7</v>
      </c>
      <c r="E136">
        <v>-1</v>
      </c>
      <c r="F136">
        <v>0.8</v>
      </c>
      <c r="G136">
        <v>0.8</v>
      </c>
      <c r="H136">
        <v>1.6</v>
      </c>
      <c r="I136">
        <v>1.8</v>
      </c>
      <c r="J136">
        <v>3.2</v>
      </c>
      <c r="K136">
        <v>1.2</v>
      </c>
      <c r="L136">
        <v>1.1000000000000001</v>
      </c>
      <c r="M136">
        <v>3.4</v>
      </c>
      <c r="N136">
        <v>4.9000000000000004</v>
      </c>
      <c r="O136">
        <v>4.8</v>
      </c>
      <c r="P136">
        <v>3.3</v>
      </c>
      <c r="Q136">
        <v>3.2</v>
      </c>
      <c r="R136">
        <v>-2.1</v>
      </c>
      <c r="S136">
        <v>0.4</v>
      </c>
      <c r="T136">
        <v>0.1</v>
      </c>
      <c r="U136">
        <v>4</v>
      </c>
      <c r="V136">
        <v>-4.9000000000000004</v>
      </c>
      <c r="W136">
        <v>-0.7</v>
      </c>
      <c r="X136">
        <v>-1.3</v>
      </c>
      <c r="Y136">
        <v>-3.6</v>
      </c>
      <c r="Z136">
        <v>0</v>
      </c>
      <c r="AA136">
        <f>独自温度!C11</f>
        <v>30</v>
      </c>
      <c r="AB136">
        <f>独自温度!D11</f>
        <v>30</v>
      </c>
    </row>
    <row r="137" spans="1:28">
      <c r="A137" s="87" cm="1">
        <f t="array" aca="1" ref="A137" ca="1">INDIRECT(_xlfn.XLOOKUP(豚シート!$G$13,豚気温!$D$2:$AB$2,豚気温!$D$3:$AB$3)&amp;(_xlfn.XLOOKUP(豚モデル!$D145,豚気温!$C$6:$C$461,豚気温!$B$6:$B$461)))</f>
        <v>20</v>
      </c>
      <c r="B137">
        <v>137</v>
      </c>
      <c r="C137" s="62">
        <v>46032</v>
      </c>
      <c r="D137">
        <v>-0.7</v>
      </c>
      <c r="E137">
        <v>-1.1000000000000001</v>
      </c>
      <c r="F137">
        <v>0.8</v>
      </c>
      <c r="G137">
        <v>0.8</v>
      </c>
      <c r="H137">
        <v>1.6</v>
      </c>
      <c r="I137">
        <v>1.7</v>
      </c>
      <c r="J137">
        <v>3.2</v>
      </c>
      <c r="K137">
        <v>1.2</v>
      </c>
      <c r="L137">
        <v>1.1000000000000001</v>
      </c>
      <c r="M137">
        <v>3.3</v>
      </c>
      <c r="N137">
        <v>4.8</v>
      </c>
      <c r="O137">
        <v>4.7</v>
      </c>
      <c r="P137">
        <v>3.3</v>
      </c>
      <c r="Q137">
        <v>3.2</v>
      </c>
      <c r="R137">
        <v>-2.1</v>
      </c>
      <c r="S137">
        <v>0.4</v>
      </c>
      <c r="T137">
        <v>0</v>
      </c>
      <c r="U137">
        <v>4</v>
      </c>
      <c r="V137">
        <v>-5</v>
      </c>
      <c r="W137">
        <v>-0.7</v>
      </c>
      <c r="X137">
        <v>-1.4</v>
      </c>
      <c r="Y137">
        <v>-3.7</v>
      </c>
      <c r="Z137">
        <v>-0.1</v>
      </c>
      <c r="AA137">
        <f>独自温度!C12</f>
        <v>30</v>
      </c>
      <c r="AB137">
        <f>独自温度!D12</f>
        <v>30</v>
      </c>
    </row>
    <row r="138" spans="1:28">
      <c r="A138" s="87" cm="1">
        <f t="array" aca="1" ref="A138" ca="1">INDIRECT(_xlfn.XLOOKUP(豚シート!$G$13,豚気温!$D$2:$AB$2,豚気温!$D$3:$AB$3)&amp;(_xlfn.XLOOKUP(豚モデル!$D146,豚気温!$C$6:$C$461,豚気温!$B$6:$B$461)))</f>
        <v>19.8</v>
      </c>
      <c r="B138">
        <v>138</v>
      </c>
      <c r="C138" s="62">
        <v>46033</v>
      </c>
      <c r="D138">
        <v>-0.7</v>
      </c>
      <c r="E138">
        <v>-1.1000000000000001</v>
      </c>
      <c r="F138">
        <v>0.7</v>
      </c>
      <c r="G138">
        <v>0.8</v>
      </c>
      <c r="H138">
        <v>1.5</v>
      </c>
      <c r="I138">
        <v>1.7</v>
      </c>
      <c r="J138">
        <v>3.2</v>
      </c>
      <c r="K138">
        <v>1.2</v>
      </c>
      <c r="L138">
        <v>1.1000000000000001</v>
      </c>
      <c r="M138">
        <v>3.3</v>
      </c>
      <c r="N138">
        <v>4.8</v>
      </c>
      <c r="O138">
        <v>4.7</v>
      </c>
      <c r="P138">
        <v>3.2</v>
      </c>
      <c r="Q138">
        <v>3.2</v>
      </c>
      <c r="R138">
        <v>-2.2000000000000002</v>
      </c>
      <c r="S138">
        <v>0.3</v>
      </c>
      <c r="T138">
        <v>0</v>
      </c>
      <c r="U138">
        <v>4</v>
      </c>
      <c r="V138">
        <v>-5</v>
      </c>
      <c r="W138">
        <v>-0.8</v>
      </c>
      <c r="X138">
        <v>-1.4</v>
      </c>
      <c r="Y138">
        <v>-3.7</v>
      </c>
      <c r="Z138">
        <v>-0.1</v>
      </c>
      <c r="AA138">
        <f>独自温度!C13</f>
        <v>30</v>
      </c>
      <c r="AB138">
        <f>独自温度!D13</f>
        <v>30</v>
      </c>
    </row>
    <row r="139" spans="1:28">
      <c r="A139" s="87" cm="1">
        <f t="array" aca="1" ref="A139" ca="1">INDIRECT(_xlfn.XLOOKUP(豚シート!$G$13,豚気温!$D$2:$AB$2,豚気温!$D$3:$AB$3)&amp;(_xlfn.XLOOKUP(豚モデル!$D147,豚気温!$C$6:$C$461,豚気温!$B$6:$B$461)))</f>
        <v>19.600000000000001</v>
      </c>
      <c r="B139">
        <v>139</v>
      </c>
      <c r="C139" s="62">
        <v>46034</v>
      </c>
      <c r="D139">
        <v>-0.8</v>
      </c>
      <c r="E139">
        <v>-1.2</v>
      </c>
      <c r="F139">
        <v>0.7</v>
      </c>
      <c r="G139">
        <v>0.8</v>
      </c>
      <c r="H139">
        <v>1.5</v>
      </c>
      <c r="I139">
        <v>1.7</v>
      </c>
      <c r="J139">
        <v>3.2</v>
      </c>
      <c r="K139">
        <v>1.2</v>
      </c>
      <c r="L139">
        <v>1.1000000000000001</v>
      </c>
      <c r="M139">
        <v>3.3</v>
      </c>
      <c r="N139">
        <v>4.8</v>
      </c>
      <c r="O139">
        <v>4.7</v>
      </c>
      <c r="P139">
        <v>3.2</v>
      </c>
      <c r="Q139">
        <v>3.2</v>
      </c>
      <c r="R139">
        <v>-2.2000000000000002</v>
      </c>
      <c r="S139">
        <v>0.3</v>
      </c>
      <c r="T139">
        <v>0</v>
      </c>
      <c r="U139">
        <v>3.9</v>
      </c>
      <c r="V139">
        <v>-5</v>
      </c>
      <c r="W139">
        <v>-0.9</v>
      </c>
      <c r="X139">
        <v>-1.4</v>
      </c>
      <c r="Y139">
        <v>-3.8</v>
      </c>
      <c r="Z139">
        <v>-0.1</v>
      </c>
      <c r="AA139">
        <f>独自温度!C14</f>
        <v>30</v>
      </c>
      <c r="AB139">
        <f>独自温度!D14</f>
        <v>30</v>
      </c>
    </row>
    <row r="140" spans="1:28">
      <c r="A140" s="87" cm="1">
        <f t="array" aca="1" ref="A140" ca="1">INDIRECT(_xlfn.XLOOKUP(豚シート!$G$13,豚気温!$D$2:$AB$2,豚気温!$D$3:$AB$3)&amp;(_xlfn.XLOOKUP(豚モデル!$D148,豚気温!$C$6:$C$461,豚気温!$B$6:$B$461)))</f>
        <v>19.399999999999999</v>
      </c>
      <c r="B140">
        <v>140</v>
      </c>
      <c r="C140" s="62">
        <v>46035</v>
      </c>
      <c r="D140">
        <v>-0.8</v>
      </c>
      <c r="E140">
        <v>-1.2</v>
      </c>
      <c r="F140">
        <v>0.7</v>
      </c>
      <c r="G140">
        <v>0.7</v>
      </c>
      <c r="H140">
        <v>1.5</v>
      </c>
      <c r="I140">
        <v>1.7</v>
      </c>
      <c r="J140">
        <v>3.2</v>
      </c>
      <c r="K140">
        <v>1.2</v>
      </c>
      <c r="L140">
        <v>1.1000000000000001</v>
      </c>
      <c r="M140">
        <v>3.2</v>
      </c>
      <c r="N140">
        <v>4.8</v>
      </c>
      <c r="O140">
        <v>4.7</v>
      </c>
      <c r="P140">
        <v>3.2</v>
      </c>
      <c r="Q140">
        <v>3.2</v>
      </c>
      <c r="R140">
        <v>-2.2000000000000002</v>
      </c>
      <c r="S140">
        <v>0.3</v>
      </c>
      <c r="T140">
        <v>-0.1</v>
      </c>
      <c r="U140">
        <v>3.9</v>
      </c>
      <c r="V140">
        <v>-5.0999999999999996</v>
      </c>
      <c r="W140">
        <v>-0.9</v>
      </c>
      <c r="X140">
        <v>-1.5</v>
      </c>
      <c r="Y140">
        <v>-3.8</v>
      </c>
      <c r="Z140">
        <v>-0.1</v>
      </c>
      <c r="AA140">
        <f>独自温度!C15</f>
        <v>30</v>
      </c>
      <c r="AB140">
        <f>独自温度!D15</f>
        <v>30</v>
      </c>
    </row>
    <row r="141" spans="1:28">
      <c r="A141" s="87" cm="1">
        <f t="array" aca="1" ref="A141" ca="1">INDIRECT(_xlfn.XLOOKUP(豚シート!$G$13,豚気温!$D$2:$AB$2,豚気温!$D$3:$AB$3)&amp;(_xlfn.XLOOKUP(豚モデル!$D149,豚気温!$C$6:$C$461,豚気温!$B$6:$B$461)))</f>
        <v>19.2</v>
      </c>
      <c r="B141">
        <v>141</v>
      </c>
      <c r="C141" s="62">
        <v>46036</v>
      </c>
      <c r="D141">
        <v>-0.8</v>
      </c>
      <c r="E141">
        <v>-1.2</v>
      </c>
      <c r="F141">
        <v>0.7</v>
      </c>
      <c r="G141">
        <v>0.7</v>
      </c>
      <c r="H141">
        <v>1.4</v>
      </c>
      <c r="I141">
        <v>1.7</v>
      </c>
      <c r="J141">
        <v>3.1</v>
      </c>
      <c r="K141">
        <v>1.3</v>
      </c>
      <c r="L141">
        <v>1.1000000000000001</v>
      </c>
      <c r="M141">
        <v>3.2</v>
      </c>
      <c r="N141">
        <v>4.7</v>
      </c>
      <c r="O141">
        <v>4.5999999999999996</v>
      </c>
      <c r="P141">
        <v>3.2</v>
      </c>
      <c r="Q141">
        <v>3.2</v>
      </c>
      <c r="R141">
        <v>-2.2000000000000002</v>
      </c>
      <c r="S141">
        <v>0.3</v>
      </c>
      <c r="T141">
        <v>-0.1</v>
      </c>
      <c r="U141">
        <v>3.9</v>
      </c>
      <c r="V141">
        <v>-5.0999999999999996</v>
      </c>
      <c r="W141">
        <v>-1</v>
      </c>
      <c r="X141">
        <v>-1.5</v>
      </c>
      <c r="Y141">
        <v>-3.8</v>
      </c>
      <c r="Z141">
        <v>0</v>
      </c>
      <c r="AA141">
        <f>独自温度!C16</f>
        <v>30</v>
      </c>
      <c r="AB141">
        <f>独自温度!D16</f>
        <v>30</v>
      </c>
    </row>
    <row r="142" spans="1:28">
      <c r="A142" s="87" cm="1">
        <f t="array" aca="1" ref="A142" ca="1">INDIRECT(_xlfn.XLOOKUP(豚シート!$G$13,豚気温!$D$2:$AB$2,豚気温!$D$3:$AB$3)&amp;(_xlfn.XLOOKUP(豚モデル!$D150,豚気温!$C$6:$C$461,豚気温!$B$6:$B$461)))</f>
        <v>19</v>
      </c>
      <c r="B142">
        <v>142</v>
      </c>
      <c r="C142" s="62">
        <v>46037</v>
      </c>
      <c r="D142">
        <v>-0.8</v>
      </c>
      <c r="E142">
        <v>-1.2</v>
      </c>
      <c r="F142">
        <v>0.6</v>
      </c>
      <c r="G142">
        <v>0.7</v>
      </c>
      <c r="H142">
        <v>1.4</v>
      </c>
      <c r="I142">
        <v>1.7</v>
      </c>
      <c r="J142">
        <v>3.1</v>
      </c>
      <c r="K142">
        <v>1.3</v>
      </c>
      <c r="L142">
        <v>1.1000000000000001</v>
      </c>
      <c r="M142">
        <v>3.2</v>
      </c>
      <c r="N142">
        <v>4.7</v>
      </c>
      <c r="O142">
        <v>4.5999999999999996</v>
      </c>
      <c r="P142">
        <v>3.2</v>
      </c>
      <c r="Q142">
        <v>3.2</v>
      </c>
      <c r="R142">
        <v>-2.2999999999999998</v>
      </c>
      <c r="S142">
        <v>0.3</v>
      </c>
      <c r="T142">
        <v>-0.1</v>
      </c>
      <c r="U142">
        <v>3.9</v>
      </c>
      <c r="V142">
        <v>-5.0999999999999996</v>
      </c>
      <c r="W142">
        <v>-1</v>
      </c>
      <c r="X142">
        <v>-1.5</v>
      </c>
      <c r="Y142">
        <v>-3.8</v>
      </c>
      <c r="Z142">
        <v>0</v>
      </c>
      <c r="AA142">
        <f>独自温度!C17</f>
        <v>30</v>
      </c>
      <c r="AB142">
        <f>独自温度!D17</f>
        <v>30</v>
      </c>
    </row>
    <row r="143" spans="1:28">
      <c r="A143" s="87" cm="1">
        <f t="array" aca="1" ref="A143" ca="1">INDIRECT(_xlfn.XLOOKUP(豚シート!$G$13,豚気温!$D$2:$AB$2,豚気温!$D$3:$AB$3)&amp;(_xlfn.XLOOKUP(豚モデル!$D151,豚気温!$C$6:$C$461,豚気温!$B$6:$B$461)))</f>
        <v>18.7</v>
      </c>
      <c r="B143">
        <v>143</v>
      </c>
      <c r="C143" s="62">
        <v>46038</v>
      </c>
      <c r="D143">
        <v>-0.8</v>
      </c>
      <c r="E143">
        <v>-1.3</v>
      </c>
      <c r="F143">
        <v>0.6</v>
      </c>
      <c r="G143">
        <v>0.7</v>
      </c>
      <c r="H143">
        <v>1.3</v>
      </c>
      <c r="I143">
        <v>1.7</v>
      </c>
      <c r="J143">
        <v>3.1</v>
      </c>
      <c r="K143">
        <v>1.3</v>
      </c>
      <c r="L143">
        <v>1.1000000000000001</v>
      </c>
      <c r="M143">
        <v>3.1</v>
      </c>
      <c r="N143">
        <v>4.7</v>
      </c>
      <c r="O143">
        <v>4.5999999999999996</v>
      </c>
      <c r="P143">
        <v>3.2</v>
      </c>
      <c r="Q143">
        <v>3.2</v>
      </c>
      <c r="R143">
        <v>-2.2999999999999998</v>
      </c>
      <c r="S143">
        <v>0.3</v>
      </c>
      <c r="T143">
        <v>-0.2</v>
      </c>
      <c r="U143">
        <v>3.8</v>
      </c>
      <c r="V143">
        <v>-5.2</v>
      </c>
      <c r="W143">
        <v>-1.1000000000000001</v>
      </c>
      <c r="X143">
        <v>-1.6</v>
      </c>
      <c r="Y143">
        <v>-3.9</v>
      </c>
      <c r="Z143">
        <v>0</v>
      </c>
      <c r="AA143">
        <f>独自温度!C18</f>
        <v>30</v>
      </c>
      <c r="AB143">
        <f>独自温度!D18</f>
        <v>30</v>
      </c>
    </row>
    <row r="144" spans="1:28">
      <c r="A144" s="87" cm="1">
        <f t="array" aca="1" ref="A144" ca="1">INDIRECT(_xlfn.XLOOKUP(豚シート!$G$13,豚気温!$D$2:$AB$2,豚気温!$D$3:$AB$3)&amp;(_xlfn.XLOOKUP(豚モデル!$D152,豚気温!$C$6:$C$461,豚気温!$B$6:$B$461)))</f>
        <v>18.5</v>
      </c>
      <c r="B144">
        <v>144</v>
      </c>
      <c r="C144" s="62">
        <v>46039</v>
      </c>
      <c r="D144">
        <v>-0.9</v>
      </c>
      <c r="E144">
        <v>-1.3</v>
      </c>
      <c r="F144">
        <v>0.6</v>
      </c>
      <c r="G144">
        <v>0.7</v>
      </c>
      <c r="H144">
        <v>1.3</v>
      </c>
      <c r="I144">
        <v>1.7</v>
      </c>
      <c r="J144">
        <v>3.1</v>
      </c>
      <c r="K144">
        <v>1.3</v>
      </c>
      <c r="L144">
        <v>1.1000000000000001</v>
      </c>
      <c r="M144">
        <v>3.1</v>
      </c>
      <c r="N144">
        <v>4.5999999999999996</v>
      </c>
      <c r="O144">
        <v>4.5999999999999996</v>
      </c>
      <c r="P144">
        <v>3.2</v>
      </c>
      <c r="Q144">
        <v>3.2</v>
      </c>
      <c r="R144">
        <v>-2.2999999999999998</v>
      </c>
      <c r="S144">
        <v>0.3</v>
      </c>
      <c r="T144">
        <v>-0.2</v>
      </c>
      <c r="U144">
        <v>3.8</v>
      </c>
      <c r="V144">
        <v>-5.2</v>
      </c>
      <c r="W144">
        <v>-1.1000000000000001</v>
      </c>
      <c r="X144">
        <v>-1.6</v>
      </c>
      <c r="Y144">
        <v>-3.9</v>
      </c>
      <c r="Z144">
        <v>0</v>
      </c>
      <c r="AA144">
        <f>独自温度!C19</f>
        <v>30</v>
      </c>
      <c r="AB144">
        <f>独自温度!D19</f>
        <v>30</v>
      </c>
    </row>
    <row r="145" spans="1:28">
      <c r="A145" s="87" cm="1">
        <f t="array" aca="1" ref="A145" ca="1">INDIRECT(_xlfn.XLOOKUP(豚シート!$G$13,豚気温!$D$2:$AB$2,豚気温!$D$3:$AB$3)&amp;(_xlfn.XLOOKUP(豚モデル!$D153,豚気温!$C$6:$C$461,豚気温!$B$6:$B$461)))</f>
        <v>18.3</v>
      </c>
      <c r="B145">
        <v>145</v>
      </c>
      <c r="C145" s="62">
        <v>46040</v>
      </c>
      <c r="D145">
        <v>-0.9</v>
      </c>
      <c r="E145">
        <v>-1.3</v>
      </c>
      <c r="F145">
        <v>0.6</v>
      </c>
      <c r="G145">
        <v>0.6</v>
      </c>
      <c r="H145">
        <v>1.3</v>
      </c>
      <c r="I145">
        <v>1.7</v>
      </c>
      <c r="J145">
        <v>3.1</v>
      </c>
      <c r="K145">
        <v>1.3</v>
      </c>
      <c r="L145">
        <v>1.1000000000000001</v>
      </c>
      <c r="M145">
        <v>3.1</v>
      </c>
      <c r="N145">
        <v>4.5999999999999996</v>
      </c>
      <c r="O145">
        <v>4.5999999999999996</v>
      </c>
      <c r="P145">
        <v>3.2</v>
      </c>
      <c r="Q145">
        <v>3.2</v>
      </c>
      <c r="R145">
        <v>-2.2999999999999998</v>
      </c>
      <c r="S145">
        <v>0.2</v>
      </c>
      <c r="T145">
        <v>-0.3</v>
      </c>
      <c r="U145">
        <v>3.8</v>
      </c>
      <c r="V145">
        <v>-5.2</v>
      </c>
      <c r="W145">
        <v>-1.2</v>
      </c>
      <c r="X145">
        <v>-1.6</v>
      </c>
      <c r="Y145">
        <v>-3.9</v>
      </c>
      <c r="Z145">
        <v>0</v>
      </c>
      <c r="AA145">
        <f>独自温度!C20</f>
        <v>30</v>
      </c>
      <c r="AB145">
        <f>独自温度!D20</f>
        <v>30</v>
      </c>
    </row>
    <row r="146" spans="1:28">
      <c r="A146" s="87" cm="1">
        <f t="array" aca="1" ref="A146" ca="1">INDIRECT(_xlfn.XLOOKUP(豚シート!$G$13,豚気温!$D$2:$AB$2,豚気温!$D$3:$AB$3)&amp;(_xlfn.XLOOKUP(豚モデル!$D154,豚気温!$C$6:$C$461,豚気温!$B$6:$B$461)))</f>
        <v>18.100000000000001</v>
      </c>
      <c r="B146">
        <v>146</v>
      </c>
      <c r="C146" s="62">
        <v>46041</v>
      </c>
      <c r="D146">
        <v>-0.9</v>
      </c>
      <c r="E146">
        <v>-1.3</v>
      </c>
      <c r="F146">
        <v>0.5</v>
      </c>
      <c r="G146">
        <v>0.6</v>
      </c>
      <c r="H146">
        <v>1.2</v>
      </c>
      <c r="I146">
        <v>1.6</v>
      </c>
      <c r="J146">
        <v>3.1</v>
      </c>
      <c r="K146">
        <v>1.3</v>
      </c>
      <c r="L146">
        <v>1.1000000000000001</v>
      </c>
      <c r="M146">
        <v>3</v>
      </c>
      <c r="N146">
        <v>4.5999999999999996</v>
      </c>
      <c r="O146">
        <v>4.5</v>
      </c>
      <c r="P146">
        <v>3.1</v>
      </c>
      <c r="Q146">
        <v>3.2</v>
      </c>
      <c r="R146">
        <v>-2.4</v>
      </c>
      <c r="S146">
        <v>0.2</v>
      </c>
      <c r="T146">
        <v>-0.3</v>
      </c>
      <c r="U146">
        <v>3.8</v>
      </c>
      <c r="V146">
        <v>-5.2</v>
      </c>
      <c r="W146">
        <v>-1.2</v>
      </c>
      <c r="X146">
        <v>-1.7</v>
      </c>
      <c r="Y146">
        <v>-3.9</v>
      </c>
      <c r="Z146">
        <v>0</v>
      </c>
      <c r="AA146">
        <f>独自温度!C21</f>
        <v>30</v>
      </c>
      <c r="AB146">
        <f>独自温度!D21</f>
        <v>30</v>
      </c>
    </row>
    <row r="147" spans="1:28">
      <c r="A147" s="87" cm="1">
        <f t="array" aca="1" ref="A147" ca="1">INDIRECT(_xlfn.XLOOKUP(豚シート!$G$13,豚気温!$D$2:$AB$2,豚気温!$D$3:$AB$3)&amp;(_xlfn.XLOOKUP(豚モデル!$D155,豚気温!$C$6:$C$461,豚気温!$B$6:$B$461)))</f>
        <v>17.899999999999999</v>
      </c>
      <c r="B147">
        <v>147</v>
      </c>
      <c r="C147" s="62">
        <v>46042</v>
      </c>
      <c r="D147">
        <v>-0.9</v>
      </c>
      <c r="E147">
        <v>-1.4</v>
      </c>
      <c r="F147">
        <v>0.5</v>
      </c>
      <c r="G147">
        <v>0.6</v>
      </c>
      <c r="H147">
        <v>1.2</v>
      </c>
      <c r="I147">
        <v>1.6</v>
      </c>
      <c r="J147">
        <v>3</v>
      </c>
      <c r="K147">
        <v>1.2</v>
      </c>
      <c r="L147">
        <v>1.1000000000000001</v>
      </c>
      <c r="M147">
        <v>3</v>
      </c>
      <c r="N147">
        <v>4.5</v>
      </c>
      <c r="O147">
        <v>4.5</v>
      </c>
      <c r="P147">
        <v>3.1</v>
      </c>
      <c r="Q147">
        <v>3.2</v>
      </c>
      <c r="R147">
        <v>-2.4</v>
      </c>
      <c r="S147">
        <v>0.2</v>
      </c>
      <c r="T147">
        <v>-0.3</v>
      </c>
      <c r="U147">
        <v>3.7</v>
      </c>
      <c r="V147">
        <v>-5.3</v>
      </c>
      <c r="W147">
        <v>-1.3</v>
      </c>
      <c r="X147">
        <v>-1.7</v>
      </c>
      <c r="Y147">
        <v>-4</v>
      </c>
      <c r="Z147">
        <v>0</v>
      </c>
      <c r="AA147">
        <f>独自温度!C22</f>
        <v>30</v>
      </c>
      <c r="AB147">
        <f>独自温度!D22</f>
        <v>30</v>
      </c>
    </row>
    <row r="148" spans="1:28">
      <c r="A148" s="87" cm="1">
        <f t="array" aca="1" ref="A148" ca="1">INDIRECT(_xlfn.XLOOKUP(豚シート!$G$13,豚気温!$D$2:$AB$2,豚気温!$D$3:$AB$3)&amp;(_xlfn.XLOOKUP(豚モデル!$D156,豚気温!$C$6:$C$461,豚気温!$B$6:$B$461)))</f>
        <v>17.600000000000001</v>
      </c>
      <c r="B148">
        <v>148</v>
      </c>
      <c r="C148" s="62">
        <v>46043</v>
      </c>
      <c r="D148">
        <v>-1</v>
      </c>
      <c r="E148">
        <v>-1.4</v>
      </c>
      <c r="F148">
        <v>0.5</v>
      </c>
      <c r="G148">
        <v>0.6</v>
      </c>
      <c r="H148">
        <v>1.2</v>
      </c>
      <c r="I148">
        <v>1.6</v>
      </c>
      <c r="J148">
        <v>3</v>
      </c>
      <c r="K148">
        <v>1.2</v>
      </c>
      <c r="L148">
        <v>1.1000000000000001</v>
      </c>
      <c r="M148">
        <v>2.9</v>
      </c>
      <c r="N148">
        <v>4.5</v>
      </c>
      <c r="O148">
        <v>4.5</v>
      </c>
      <c r="P148">
        <v>3.1</v>
      </c>
      <c r="Q148">
        <v>3.2</v>
      </c>
      <c r="R148">
        <v>-2.4</v>
      </c>
      <c r="S148">
        <v>0.1</v>
      </c>
      <c r="T148">
        <v>-0.4</v>
      </c>
      <c r="U148">
        <v>3.7</v>
      </c>
      <c r="V148">
        <v>-5.3</v>
      </c>
      <c r="W148">
        <v>-1.3</v>
      </c>
      <c r="X148">
        <v>-1.7</v>
      </c>
      <c r="Y148">
        <v>-4</v>
      </c>
      <c r="Z148">
        <v>0</v>
      </c>
      <c r="AA148">
        <f>独自温度!C23</f>
        <v>30</v>
      </c>
      <c r="AB148">
        <f>独自温度!D23</f>
        <v>30</v>
      </c>
    </row>
    <row r="149" spans="1:28">
      <c r="A149" s="87" cm="1">
        <f t="array" aca="1" ref="A149" ca="1">INDIRECT(_xlfn.XLOOKUP(豚シート!$G$13,豚気温!$D$2:$AB$2,豚気温!$D$3:$AB$3)&amp;(_xlfn.XLOOKUP(豚モデル!$D157,豚気温!$C$6:$C$461,豚気温!$B$6:$B$461)))</f>
        <v>17.399999999999999</v>
      </c>
      <c r="B149">
        <v>149</v>
      </c>
      <c r="C149" s="62">
        <v>46044</v>
      </c>
      <c r="D149">
        <v>-1</v>
      </c>
      <c r="E149">
        <v>-1.4</v>
      </c>
      <c r="F149">
        <v>0.4</v>
      </c>
      <c r="G149">
        <v>0.5</v>
      </c>
      <c r="H149">
        <v>1.1000000000000001</v>
      </c>
      <c r="I149">
        <v>1.6</v>
      </c>
      <c r="J149">
        <v>3</v>
      </c>
      <c r="K149">
        <v>1.2</v>
      </c>
      <c r="L149">
        <v>1.1000000000000001</v>
      </c>
      <c r="M149">
        <v>2.9</v>
      </c>
      <c r="N149">
        <v>4.5</v>
      </c>
      <c r="O149">
        <v>4.4000000000000004</v>
      </c>
      <c r="P149">
        <v>3</v>
      </c>
      <c r="Q149">
        <v>3.1</v>
      </c>
      <c r="R149">
        <v>-2.5</v>
      </c>
      <c r="S149">
        <v>0.1</v>
      </c>
      <c r="T149">
        <v>-0.4</v>
      </c>
      <c r="U149">
        <v>3.7</v>
      </c>
      <c r="V149">
        <v>-5.3</v>
      </c>
      <c r="W149">
        <v>-1.3</v>
      </c>
      <c r="X149">
        <v>-1.8</v>
      </c>
      <c r="Y149">
        <v>-4.0999999999999996</v>
      </c>
      <c r="Z149">
        <v>0</v>
      </c>
      <c r="AA149">
        <f>独自温度!C24</f>
        <v>30</v>
      </c>
      <c r="AB149">
        <f>独自温度!D24</f>
        <v>30</v>
      </c>
    </row>
    <row r="150" spans="1:28">
      <c r="A150" s="87" cm="1">
        <f t="array" aca="1" ref="A150" ca="1">INDIRECT(_xlfn.XLOOKUP(豚シート!$G$13,豚気温!$D$2:$AB$2,豚気温!$D$3:$AB$3)&amp;(_xlfn.XLOOKUP(豚モデル!$D158,豚気温!$C$6:$C$461,豚気温!$B$6:$B$461)))</f>
        <v>17.2</v>
      </c>
      <c r="B150">
        <v>150</v>
      </c>
      <c r="C150" s="62">
        <v>46045</v>
      </c>
      <c r="D150">
        <v>-1</v>
      </c>
      <c r="E150">
        <v>-1.4</v>
      </c>
      <c r="F150">
        <v>0.4</v>
      </c>
      <c r="G150">
        <v>0.5</v>
      </c>
      <c r="H150">
        <v>1.1000000000000001</v>
      </c>
      <c r="I150">
        <v>1.5</v>
      </c>
      <c r="J150">
        <v>3</v>
      </c>
      <c r="K150">
        <v>1.1000000000000001</v>
      </c>
      <c r="L150">
        <v>1.1000000000000001</v>
      </c>
      <c r="M150">
        <v>2.8</v>
      </c>
      <c r="N150">
        <v>4.4000000000000004</v>
      </c>
      <c r="O150">
        <v>4.4000000000000004</v>
      </c>
      <c r="P150">
        <v>3</v>
      </c>
      <c r="Q150">
        <v>3.1</v>
      </c>
      <c r="R150">
        <v>-2.5</v>
      </c>
      <c r="S150">
        <v>0.1</v>
      </c>
      <c r="T150">
        <v>-0.5</v>
      </c>
      <c r="U150">
        <v>3.6</v>
      </c>
      <c r="V150">
        <v>-5.4</v>
      </c>
      <c r="W150">
        <v>-1.3</v>
      </c>
      <c r="X150">
        <v>-1.8</v>
      </c>
      <c r="Y150">
        <v>-4.0999999999999996</v>
      </c>
      <c r="Z150">
        <v>-0.1</v>
      </c>
      <c r="AA150">
        <f>独自温度!C25</f>
        <v>30</v>
      </c>
      <c r="AB150">
        <f>独自温度!D25</f>
        <v>30</v>
      </c>
    </row>
    <row r="151" spans="1:28">
      <c r="A151" s="87" cm="1">
        <f t="array" aca="1" ref="A151" ca="1">INDIRECT(_xlfn.XLOOKUP(豚シート!$G$13,豚気温!$D$2:$AB$2,豚気温!$D$3:$AB$3)&amp;(_xlfn.XLOOKUP(豚モデル!$D159,豚気温!$C$6:$C$461,豚気温!$B$6:$B$461)))</f>
        <v>17</v>
      </c>
      <c r="B151">
        <v>151</v>
      </c>
      <c r="C151" s="62">
        <v>46046</v>
      </c>
      <c r="D151">
        <v>-1.1000000000000001</v>
      </c>
      <c r="E151">
        <v>-1.5</v>
      </c>
      <c r="F151">
        <v>0.4</v>
      </c>
      <c r="G151">
        <v>0.5</v>
      </c>
      <c r="H151">
        <v>1.1000000000000001</v>
      </c>
      <c r="I151">
        <v>1.5</v>
      </c>
      <c r="J151">
        <v>2.9</v>
      </c>
      <c r="K151">
        <v>1.1000000000000001</v>
      </c>
      <c r="L151">
        <v>1.1000000000000001</v>
      </c>
      <c r="M151">
        <v>2.8</v>
      </c>
      <c r="N151">
        <v>4.4000000000000004</v>
      </c>
      <c r="O151">
        <v>4.4000000000000004</v>
      </c>
      <c r="P151">
        <v>3</v>
      </c>
      <c r="Q151">
        <v>3.1</v>
      </c>
      <c r="R151">
        <v>-2.5</v>
      </c>
      <c r="S151">
        <v>0</v>
      </c>
      <c r="T151">
        <v>-0.5</v>
      </c>
      <c r="U151">
        <v>3.6</v>
      </c>
      <c r="V151">
        <v>-5.4</v>
      </c>
      <c r="W151">
        <v>-1.4</v>
      </c>
      <c r="X151">
        <v>-1.8</v>
      </c>
      <c r="Y151">
        <v>-4.2</v>
      </c>
      <c r="Z151">
        <v>-0.1</v>
      </c>
      <c r="AA151">
        <f>独自温度!C26</f>
        <v>30</v>
      </c>
      <c r="AB151">
        <f>独自温度!D26</f>
        <v>30</v>
      </c>
    </row>
    <row r="152" spans="1:28">
      <c r="A152" s="87" cm="1">
        <f t="array" aca="1" ref="A152" ca="1">INDIRECT(_xlfn.XLOOKUP(豚シート!$G$13,豚気温!$D$2:$AB$2,豚気温!$D$3:$AB$3)&amp;(_xlfn.XLOOKUP(豚モデル!$D160,豚気温!$C$6:$C$461,豚気温!$B$6:$B$461)))</f>
        <v>16.7</v>
      </c>
      <c r="B152">
        <v>152</v>
      </c>
      <c r="C152" s="62">
        <v>46047</v>
      </c>
      <c r="D152">
        <v>-1.1000000000000001</v>
      </c>
      <c r="E152">
        <v>-1.5</v>
      </c>
      <c r="F152">
        <v>0.3</v>
      </c>
      <c r="G152">
        <v>0.5</v>
      </c>
      <c r="H152">
        <v>1</v>
      </c>
      <c r="I152">
        <v>1.5</v>
      </c>
      <c r="J152">
        <v>2.9</v>
      </c>
      <c r="K152">
        <v>1</v>
      </c>
      <c r="L152">
        <v>1.1000000000000001</v>
      </c>
      <c r="M152">
        <v>2.8</v>
      </c>
      <c r="N152">
        <v>4.4000000000000004</v>
      </c>
      <c r="O152">
        <v>4.3</v>
      </c>
      <c r="P152">
        <v>3</v>
      </c>
      <c r="Q152">
        <v>3</v>
      </c>
      <c r="R152">
        <v>-2.6</v>
      </c>
      <c r="S152">
        <v>0</v>
      </c>
      <c r="T152">
        <v>-0.5</v>
      </c>
      <c r="U152">
        <v>3.6</v>
      </c>
      <c r="V152">
        <v>-5.4</v>
      </c>
      <c r="W152">
        <v>-1.4</v>
      </c>
      <c r="X152">
        <v>-1.8</v>
      </c>
      <c r="Y152">
        <v>-4.2</v>
      </c>
      <c r="Z152">
        <v>-0.1</v>
      </c>
      <c r="AA152">
        <f>独自温度!C27</f>
        <v>30</v>
      </c>
      <c r="AB152">
        <f>独自温度!D27</f>
        <v>30</v>
      </c>
    </row>
    <row r="153" spans="1:28">
      <c r="A153" s="87" cm="1">
        <f t="array" aca="1" ref="A153" ca="1">INDIRECT(_xlfn.XLOOKUP(豚シート!$G$13,豚気温!$D$2:$AB$2,豚気温!$D$3:$AB$3)&amp;(_xlfn.XLOOKUP(豚モデル!$D161,豚気温!$C$6:$C$461,豚気温!$B$6:$B$461)))</f>
        <v>16.5</v>
      </c>
      <c r="B153">
        <v>153</v>
      </c>
      <c r="C153" s="62">
        <v>46048</v>
      </c>
      <c r="D153">
        <v>-1.1000000000000001</v>
      </c>
      <c r="E153">
        <v>-1.5</v>
      </c>
      <c r="F153">
        <v>0.3</v>
      </c>
      <c r="G153">
        <v>0.5</v>
      </c>
      <c r="H153">
        <v>1</v>
      </c>
      <c r="I153">
        <v>1.4</v>
      </c>
      <c r="J153">
        <v>2.9</v>
      </c>
      <c r="K153">
        <v>1</v>
      </c>
      <c r="L153">
        <v>1.1000000000000001</v>
      </c>
      <c r="M153">
        <v>2.7</v>
      </c>
      <c r="N153">
        <v>4.3</v>
      </c>
      <c r="O153">
        <v>4.3</v>
      </c>
      <c r="P153">
        <v>2.9</v>
      </c>
      <c r="Q153">
        <v>3</v>
      </c>
      <c r="R153">
        <v>-2.6</v>
      </c>
      <c r="S153">
        <v>0</v>
      </c>
      <c r="T153">
        <v>-0.5</v>
      </c>
      <c r="U153">
        <v>3.5</v>
      </c>
      <c r="V153">
        <v>-5.5</v>
      </c>
      <c r="W153">
        <v>-1.4</v>
      </c>
      <c r="X153">
        <v>-1.8</v>
      </c>
      <c r="Y153">
        <v>-4.3</v>
      </c>
      <c r="Z153">
        <v>-0.1</v>
      </c>
      <c r="AA153">
        <f>独自温度!C28</f>
        <v>30</v>
      </c>
      <c r="AB153">
        <f>独自温度!D28</f>
        <v>30</v>
      </c>
    </row>
    <row r="154" spans="1:28">
      <c r="A154" s="87" cm="1">
        <f t="array" aca="1" ref="A154" ca="1">INDIRECT(_xlfn.XLOOKUP(豚シート!$G$13,豚気温!$D$2:$AB$2,豚気温!$D$3:$AB$3)&amp;(_xlfn.XLOOKUP(豚モデル!$D162,豚気温!$C$6:$C$461,豚気温!$B$6:$B$461)))</f>
        <v>16.3</v>
      </c>
      <c r="B154">
        <v>154</v>
      </c>
      <c r="C154" s="62">
        <v>46049</v>
      </c>
      <c r="D154">
        <v>-1.1000000000000001</v>
      </c>
      <c r="E154">
        <v>-1.5</v>
      </c>
      <c r="F154">
        <v>0.3</v>
      </c>
      <c r="G154">
        <v>0.5</v>
      </c>
      <c r="H154">
        <v>1</v>
      </c>
      <c r="I154">
        <v>1.4</v>
      </c>
      <c r="J154">
        <v>2.9</v>
      </c>
      <c r="K154">
        <v>1</v>
      </c>
      <c r="L154">
        <v>1.1000000000000001</v>
      </c>
      <c r="M154">
        <v>2.7</v>
      </c>
      <c r="N154">
        <v>4.3</v>
      </c>
      <c r="O154">
        <v>4.3</v>
      </c>
      <c r="P154">
        <v>2.9</v>
      </c>
      <c r="Q154">
        <v>3</v>
      </c>
      <c r="R154">
        <v>-2.6</v>
      </c>
      <c r="S154">
        <v>0</v>
      </c>
      <c r="T154">
        <v>-0.5</v>
      </c>
      <c r="U154">
        <v>3.5</v>
      </c>
      <c r="V154">
        <v>-5.5</v>
      </c>
      <c r="W154">
        <v>-1.4</v>
      </c>
      <c r="X154">
        <v>-1.8</v>
      </c>
      <c r="Y154">
        <v>-4.3</v>
      </c>
      <c r="Z154">
        <v>-0.1</v>
      </c>
      <c r="AA154">
        <f>独自温度!C29</f>
        <v>30</v>
      </c>
      <c r="AB154">
        <f>独自温度!D29</f>
        <v>30</v>
      </c>
    </row>
    <row r="155" spans="1:28">
      <c r="A155" s="87" cm="1">
        <f t="array" aca="1" ref="A155" ca="1">INDIRECT(_xlfn.XLOOKUP(豚シート!$G$13,豚気温!$D$2:$AB$2,豚気温!$D$3:$AB$3)&amp;(_xlfn.XLOOKUP(豚モデル!$D163,豚気温!$C$6:$C$461,豚気温!$B$6:$B$461)))</f>
        <v>16.100000000000001</v>
      </c>
      <c r="B155">
        <v>155</v>
      </c>
      <c r="C155" s="62">
        <v>46050</v>
      </c>
      <c r="D155">
        <v>-1.1000000000000001</v>
      </c>
      <c r="E155">
        <v>-1.5</v>
      </c>
      <c r="F155">
        <v>0.3</v>
      </c>
      <c r="G155">
        <v>0.5</v>
      </c>
      <c r="H155">
        <v>1</v>
      </c>
      <c r="I155">
        <v>1.4</v>
      </c>
      <c r="J155">
        <v>2.8</v>
      </c>
      <c r="K155">
        <v>1</v>
      </c>
      <c r="L155">
        <v>1.1000000000000001</v>
      </c>
      <c r="M155">
        <v>2.7</v>
      </c>
      <c r="N155">
        <v>4.3</v>
      </c>
      <c r="O155">
        <v>4.3</v>
      </c>
      <c r="P155">
        <v>2.9</v>
      </c>
      <c r="Q155">
        <v>3</v>
      </c>
      <c r="R155">
        <v>-2.6</v>
      </c>
      <c r="S155">
        <v>-0.1</v>
      </c>
      <c r="T155">
        <v>-0.6</v>
      </c>
      <c r="U155">
        <v>3.5</v>
      </c>
      <c r="V155">
        <v>-5.5</v>
      </c>
      <c r="W155">
        <v>-1.4</v>
      </c>
      <c r="X155">
        <v>-1.8</v>
      </c>
      <c r="Y155">
        <v>-4.4000000000000004</v>
      </c>
      <c r="Z155">
        <v>-0.1</v>
      </c>
      <c r="AA155">
        <f>独自温度!C30</f>
        <v>30</v>
      </c>
      <c r="AB155">
        <f>独自温度!D30</f>
        <v>30</v>
      </c>
    </row>
    <row r="156" spans="1:28">
      <c r="A156" s="87" cm="1">
        <f t="array" aca="1" ref="A156" ca="1">INDIRECT(_xlfn.XLOOKUP(豚シート!$G$13,豚気温!$D$2:$AB$2,豚気温!$D$3:$AB$3)&amp;(_xlfn.XLOOKUP(豚モデル!$D164,豚気温!$C$6:$C$461,豚気温!$B$6:$B$461)))</f>
        <v>15.9</v>
      </c>
      <c r="B156">
        <v>156</v>
      </c>
      <c r="C156" s="62">
        <v>46051</v>
      </c>
      <c r="D156">
        <v>-1.2</v>
      </c>
      <c r="E156">
        <v>-1.5</v>
      </c>
      <c r="F156">
        <v>0.3</v>
      </c>
      <c r="G156">
        <v>0.5</v>
      </c>
      <c r="H156">
        <v>1</v>
      </c>
      <c r="I156">
        <v>1.4</v>
      </c>
      <c r="J156">
        <v>2.8</v>
      </c>
      <c r="K156">
        <v>0.9</v>
      </c>
      <c r="L156">
        <v>1.1000000000000001</v>
      </c>
      <c r="M156">
        <v>2.7</v>
      </c>
      <c r="N156">
        <v>4.3</v>
      </c>
      <c r="O156">
        <v>4.3</v>
      </c>
      <c r="P156">
        <v>2.9</v>
      </c>
      <c r="Q156">
        <v>3</v>
      </c>
      <c r="R156">
        <v>-2.7</v>
      </c>
      <c r="S156">
        <v>-0.1</v>
      </c>
      <c r="T156">
        <v>-0.6</v>
      </c>
      <c r="U156">
        <v>3.5</v>
      </c>
      <c r="V156">
        <v>-5.5</v>
      </c>
      <c r="W156">
        <v>-1.5</v>
      </c>
      <c r="X156">
        <v>-1.8</v>
      </c>
      <c r="Y156">
        <v>-4.4000000000000004</v>
      </c>
      <c r="Z156">
        <v>-0.1</v>
      </c>
      <c r="AA156">
        <f>独自温度!C31</f>
        <v>30</v>
      </c>
      <c r="AB156">
        <f>独自温度!D31</f>
        <v>30</v>
      </c>
    </row>
    <row r="157" spans="1:28">
      <c r="A157" s="87" cm="1">
        <f t="array" aca="1" ref="A157" ca="1">INDIRECT(_xlfn.XLOOKUP(豚シート!$G$13,豚気温!$D$2:$AB$2,豚気温!$D$3:$AB$3)&amp;(_xlfn.XLOOKUP(豚モデル!$D165,豚気温!$C$6:$C$461,豚気温!$B$6:$B$461)))</f>
        <v>15.7</v>
      </c>
      <c r="B157">
        <v>157</v>
      </c>
      <c r="C157" s="62">
        <v>46052</v>
      </c>
      <c r="D157">
        <v>-1.2</v>
      </c>
      <c r="E157">
        <v>-1.5</v>
      </c>
      <c r="F157">
        <v>0.3</v>
      </c>
      <c r="G157">
        <v>0.5</v>
      </c>
      <c r="H157">
        <v>1</v>
      </c>
      <c r="I157">
        <v>1.4</v>
      </c>
      <c r="J157">
        <v>2.8</v>
      </c>
      <c r="K157">
        <v>0.9</v>
      </c>
      <c r="L157">
        <v>1.2</v>
      </c>
      <c r="M157">
        <v>2.7</v>
      </c>
      <c r="N157">
        <v>4.3</v>
      </c>
      <c r="O157">
        <v>4.3</v>
      </c>
      <c r="P157">
        <v>2.9</v>
      </c>
      <c r="Q157">
        <v>3</v>
      </c>
      <c r="R157">
        <v>-2.7</v>
      </c>
      <c r="S157">
        <v>-0.1</v>
      </c>
      <c r="T157">
        <v>-0.5</v>
      </c>
      <c r="U157">
        <v>3.5</v>
      </c>
      <c r="V157">
        <v>-5.5</v>
      </c>
      <c r="W157">
        <v>-1.5</v>
      </c>
      <c r="X157">
        <v>-1.8</v>
      </c>
      <c r="Y157">
        <v>-4.4000000000000004</v>
      </c>
      <c r="Z157">
        <v>-0.1</v>
      </c>
      <c r="AA157">
        <f>独自温度!C32</f>
        <v>30</v>
      </c>
      <c r="AB157">
        <f>独自温度!D32</f>
        <v>30</v>
      </c>
    </row>
    <row r="158" spans="1:28">
      <c r="A158" s="87" cm="1">
        <f t="array" aca="1" ref="A158" ca="1">INDIRECT(_xlfn.XLOOKUP(豚シート!$G$13,豚気温!$D$2:$AB$2,豚気温!$D$3:$AB$3)&amp;(_xlfn.XLOOKUP(豚モデル!$D166,豚気温!$C$6:$C$461,豚気温!$B$6:$B$461)))</f>
        <v>15.5</v>
      </c>
      <c r="B158">
        <v>158</v>
      </c>
      <c r="C158" s="62">
        <v>46053</v>
      </c>
      <c r="D158">
        <v>-1.2</v>
      </c>
      <c r="E158">
        <v>-1.5</v>
      </c>
      <c r="F158">
        <v>0.3</v>
      </c>
      <c r="G158">
        <v>0.5</v>
      </c>
      <c r="H158">
        <v>1</v>
      </c>
      <c r="I158">
        <v>1.4</v>
      </c>
      <c r="J158">
        <v>2.9</v>
      </c>
      <c r="K158">
        <v>0.9</v>
      </c>
      <c r="L158">
        <v>1.2</v>
      </c>
      <c r="M158">
        <v>2.7</v>
      </c>
      <c r="N158">
        <v>4.3</v>
      </c>
      <c r="O158">
        <v>4.3</v>
      </c>
      <c r="P158">
        <v>2.9</v>
      </c>
      <c r="Q158">
        <v>3</v>
      </c>
      <c r="R158">
        <v>-2.7</v>
      </c>
      <c r="S158">
        <v>0</v>
      </c>
      <c r="T158">
        <v>-0.5</v>
      </c>
      <c r="U158">
        <v>3.5</v>
      </c>
      <c r="V158">
        <v>-5.5</v>
      </c>
      <c r="W158">
        <v>-1.5</v>
      </c>
      <c r="X158">
        <v>-1.8</v>
      </c>
      <c r="Y158">
        <v>-4.4000000000000004</v>
      </c>
      <c r="Z158">
        <v>-0.1</v>
      </c>
      <c r="AA158">
        <f>独自温度!C33</f>
        <v>30</v>
      </c>
      <c r="AB158">
        <f>独自温度!D33</f>
        <v>30</v>
      </c>
    </row>
    <row r="159" spans="1:28">
      <c r="A159" s="87" cm="1">
        <f t="array" aca="1" ref="A159" ca="1">INDIRECT(_xlfn.XLOOKUP(豚シート!$G$13,豚気温!$D$2:$AB$2,豚気温!$D$3:$AB$3)&amp;(_xlfn.XLOOKUP(豚モデル!$D167,豚気温!$C$6:$C$461,豚気温!$B$6:$B$461)))</f>
        <v>15.3</v>
      </c>
      <c r="B159">
        <v>159</v>
      </c>
      <c r="C159" s="62">
        <v>46054</v>
      </c>
      <c r="D159">
        <v>-1.2</v>
      </c>
      <c r="E159">
        <v>-1.5</v>
      </c>
      <c r="F159">
        <v>0.3</v>
      </c>
      <c r="G159">
        <v>0.5</v>
      </c>
      <c r="H159">
        <v>1</v>
      </c>
      <c r="I159">
        <v>1.4</v>
      </c>
      <c r="J159">
        <v>2.9</v>
      </c>
      <c r="K159">
        <v>1</v>
      </c>
      <c r="L159">
        <v>1.2</v>
      </c>
      <c r="M159">
        <v>2.7</v>
      </c>
      <c r="N159">
        <v>4.3</v>
      </c>
      <c r="O159">
        <v>4.3</v>
      </c>
      <c r="P159">
        <v>2.9</v>
      </c>
      <c r="Q159">
        <v>3</v>
      </c>
      <c r="R159">
        <v>-2.7</v>
      </c>
      <c r="S159">
        <v>0</v>
      </c>
      <c r="T159">
        <v>-0.5</v>
      </c>
      <c r="U159">
        <v>3.5</v>
      </c>
      <c r="V159">
        <v>-5.6</v>
      </c>
      <c r="W159">
        <v>-1.5</v>
      </c>
      <c r="X159">
        <v>-1.8</v>
      </c>
      <c r="Y159">
        <v>-4.4000000000000004</v>
      </c>
      <c r="Z159">
        <v>-0.1</v>
      </c>
      <c r="AA159">
        <f>独自温度!C34</f>
        <v>30</v>
      </c>
      <c r="AB159">
        <f>独自温度!D34</f>
        <v>30</v>
      </c>
    </row>
    <row r="160" spans="1:28">
      <c r="A160" s="87" cm="1">
        <f t="array" aca="1" ref="A160" ca="1">INDIRECT(_xlfn.XLOOKUP(豚シート!$G$13,豚気温!$D$2:$AB$2,豚気温!$D$3:$AB$3)&amp;(_xlfn.XLOOKUP(豚モデル!$D168,豚気温!$C$6:$C$461,豚気温!$B$6:$B$461)))</f>
        <v>15.1</v>
      </c>
      <c r="B160">
        <v>160</v>
      </c>
      <c r="C160" s="62">
        <v>46055</v>
      </c>
      <c r="D160">
        <v>-1.2</v>
      </c>
      <c r="E160">
        <v>-1.5</v>
      </c>
      <c r="F160">
        <v>0.3</v>
      </c>
      <c r="G160">
        <v>0.5</v>
      </c>
      <c r="H160">
        <v>1</v>
      </c>
      <c r="I160">
        <v>1.4</v>
      </c>
      <c r="J160">
        <v>2.9</v>
      </c>
      <c r="K160">
        <v>1</v>
      </c>
      <c r="L160">
        <v>1.3</v>
      </c>
      <c r="M160">
        <v>2.7</v>
      </c>
      <c r="N160">
        <v>4.3</v>
      </c>
      <c r="O160">
        <v>4.4000000000000004</v>
      </c>
      <c r="P160">
        <v>3</v>
      </c>
      <c r="Q160">
        <v>3</v>
      </c>
      <c r="R160">
        <v>-2.6</v>
      </c>
      <c r="S160">
        <v>0</v>
      </c>
      <c r="T160">
        <v>-0.5</v>
      </c>
      <c r="U160">
        <v>3.5</v>
      </c>
      <c r="V160">
        <v>-5.6</v>
      </c>
      <c r="W160">
        <v>-1.5</v>
      </c>
      <c r="X160">
        <v>-1.8</v>
      </c>
      <c r="Y160">
        <v>-4.4000000000000004</v>
      </c>
      <c r="Z160">
        <v>0</v>
      </c>
      <c r="AA160">
        <f>独自温度!C35</f>
        <v>30</v>
      </c>
      <c r="AB160">
        <f>独自温度!D35</f>
        <v>30</v>
      </c>
    </row>
    <row r="161" spans="1:28">
      <c r="A161" s="87" cm="1">
        <f t="array" aca="1" ref="A161" ca="1">INDIRECT(_xlfn.XLOOKUP(豚シート!$G$13,豚気温!$D$2:$AB$2,豚気温!$D$3:$AB$3)&amp;(_xlfn.XLOOKUP(豚モデル!$D169,豚気温!$C$6:$C$461,豚気温!$B$6:$B$461)))</f>
        <v>15</v>
      </c>
      <c r="B161">
        <v>161</v>
      </c>
      <c r="C161" s="62">
        <v>46056</v>
      </c>
      <c r="D161">
        <v>-1.2</v>
      </c>
      <c r="E161">
        <v>-1.5</v>
      </c>
      <c r="F161">
        <v>0.3</v>
      </c>
      <c r="G161">
        <v>0.5</v>
      </c>
      <c r="H161">
        <v>1</v>
      </c>
      <c r="I161">
        <v>1.5</v>
      </c>
      <c r="J161">
        <v>2.9</v>
      </c>
      <c r="K161">
        <v>1</v>
      </c>
      <c r="L161">
        <v>1.3</v>
      </c>
      <c r="M161">
        <v>2.7</v>
      </c>
      <c r="N161">
        <v>4.4000000000000004</v>
      </c>
      <c r="O161">
        <v>4.4000000000000004</v>
      </c>
      <c r="P161">
        <v>3</v>
      </c>
      <c r="Q161">
        <v>3.1</v>
      </c>
      <c r="R161">
        <v>-2.6</v>
      </c>
      <c r="S161">
        <v>0</v>
      </c>
      <c r="T161">
        <v>-0.5</v>
      </c>
      <c r="U161">
        <v>3.6</v>
      </c>
      <c r="V161">
        <v>-5.5</v>
      </c>
      <c r="W161">
        <v>-1.5</v>
      </c>
      <c r="X161">
        <v>-1.8</v>
      </c>
      <c r="Y161">
        <v>-4.4000000000000004</v>
      </c>
      <c r="Z161">
        <v>0</v>
      </c>
      <c r="AA161">
        <f>独自温度!C36</f>
        <v>30</v>
      </c>
      <c r="AB161">
        <f>独自温度!D36</f>
        <v>30</v>
      </c>
    </row>
    <row r="162" spans="1:28">
      <c r="A162" s="87" cm="1">
        <f t="array" aca="1" ref="A162" ca="1">INDIRECT(_xlfn.XLOOKUP(豚シート!$G$13,豚気温!$D$2:$AB$2,豚気温!$D$3:$AB$3)&amp;(_xlfn.XLOOKUP(豚モデル!$D170,豚気温!$C$6:$C$461,豚気温!$B$6:$B$461)))</f>
        <v>14.8</v>
      </c>
      <c r="B162">
        <v>162</v>
      </c>
      <c r="C162" s="62">
        <v>46057</v>
      </c>
      <c r="D162">
        <v>-1.1000000000000001</v>
      </c>
      <c r="E162">
        <v>-1.5</v>
      </c>
      <c r="F162">
        <v>0.4</v>
      </c>
      <c r="G162">
        <v>0.6</v>
      </c>
      <c r="H162">
        <v>1</v>
      </c>
      <c r="I162">
        <v>1.5</v>
      </c>
      <c r="J162">
        <v>3</v>
      </c>
      <c r="K162">
        <v>1.1000000000000001</v>
      </c>
      <c r="L162">
        <v>1.3</v>
      </c>
      <c r="M162">
        <v>2.8</v>
      </c>
      <c r="N162">
        <v>4.4000000000000004</v>
      </c>
      <c r="O162">
        <v>4.4000000000000004</v>
      </c>
      <c r="P162">
        <v>3.1</v>
      </c>
      <c r="Q162">
        <v>3.2</v>
      </c>
      <c r="R162">
        <v>-2.6</v>
      </c>
      <c r="S162">
        <v>0.1</v>
      </c>
      <c r="T162">
        <v>-0.5</v>
      </c>
      <c r="U162">
        <v>3.6</v>
      </c>
      <c r="V162">
        <v>-5.5</v>
      </c>
      <c r="W162">
        <v>-1.5</v>
      </c>
      <c r="X162">
        <v>-1.8</v>
      </c>
      <c r="Y162">
        <v>-4.4000000000000004</v>
      </c>
      <c r="Z162">
        <v>0</v>
      </c>
      <c r="AA162">
        <f>独自温度!C37</f>
        <v>30</v>
      </c>
      <c r="AB162">
        <f>独自温度!D37</f>
        <v>30</v>
      </c>
    </row>
    <row r="163" spans="1:28">
      <c r="A163" s="87" cm="1">
        <f t="array" aca="1" ref="A163" ca="1">INDIRECT(_xlfn.XLOOKUP(豚シート!$G$13,豚気温!$D$2:$AB$2,豚気温!$D$3:$AB$3)&amp;(_xlfn.XLOOKUP(豚モデル!$D171,豚気温!$C$6:$C$461,豚気温!$B$6:$B$461)))</f>
        <v>14.6</v>
      </c>
      <c r="B163">
        <v>163</v>
      </c>
      <c r="C163" s="62">
        <v>46058</v>
      </c>
      <c r="D163">
        <v>-1.1000000000000001</v>
      </c>
      <c r="E163">
        <v>-1.4</v>
      </c>
      <c r="F163">
        <v>0.4</v>
      </c>
      <c r="G163">
        <v>0.6</v>
      </c>
      <c r="H163">
        <v>1.1000000000000001</v>
      </c>
      <c r="I163">
        <v>1.6</v>
      </c>
      <c r="J163">
        <v>3.1</v>
      </c>
      <c r="K163">
        <v>1.1000000000000001</v>
      </c>
      <c r="L163">
        <v>1.3</v>
      </c>
      <c r="M163">
        <v>2.8</v>
      </c>
      <c r="N163">
        <v>4.5</v>
      </c>
      <c r="O163">
        <v>4.5</v>
      </c>
      <c r="P163">
        <v>3.1</v>
      </c>
      <c r="Q163">
        <v>3.2</v>
      </c>
      <c r="R163">
        <v>-2.5</v>
      </c>
      <c r="S163">
        <v>0.1</v>
      </c>
      <c r="T163">
        <v>-0.4</v>
      </c>
      <c r="U163">
        <v>3.7</v>
      </c>
      <c r="V163">
        <v>-5.5</v>
      </c>
      <c r="W163">
        <v>-1.5</v>
      </c>
      <c r="X163">
        <v>-1.8</v>
      </c>
      <c r="Y163">
        <v>-4.3</v>
      </c>
      <c r="Z163">
        <v>0</v>
      </c>
      <c r="AA163">
        <f>独自温度!C38</f>
        <v>30</v>
      </c>
      <c r="AB163">
        <f>独自温度!D38</f>
        <v>30</v>
      </c>
    </row>
    <row r="164" spans="1:28">
      <c r="A164" s="87" cm="1">
        <f t="array" aca="1" ref="A164" ca="1">INDIRECT(_xlfn.XLOOKUP(豚シート!$G$13,豚気温!$D$2:$AB$2,豚気温!$D$3:$AB$3)&amp;(_xlfn.XLOOKUP(豚モデル!$D172,豚気温!$C$6:$C$461,豚気温!$B$6:$B$461)))</f>
        <v>14.5</v>
      </c>
      <c r="B164">
        <v>164</v>
      </c>
      <c r="C164" s="62">
        <v>46059</v>
      </c>
      <c r="D164">
        <v>-1.1000000000000001</v>
      </c>
      <c r="E164">
        <v>-1.4</v>
      </c>
      <c r="F164">
        <v>0.4</v>
      </c>
      <c r="G164">
        <v>0.7</v>
      </c>
      <c r="H164">
        <v>1.1000000000000001</v>
      </c>
      <c r="I164">
        <v>1.6</v>
      </c>
      <c r="J164">
        <v>3.1</v>
      </c>
      <c r="K164">
        <v>1.2</v>
      </c>
      <c r="L164">
        <v>1.2</v>
      </c>
      <c r="M164">
        <v>2.9</v>
      </c>
      <c r="N164">
        <v>4.5</v>
      </c>
      <c r="O164">
        <v>4.5999999999999996</v>
      </c>
      <c r="P164">
        <v>3.2</v>
      </c>
      <c r="Q164">
        <v>3.3</v>
      </c>
      <c r="R164">
        <v>-2.5</v>
      </c>
      <c r="S164">
        <v>0.2</v>
      </c>
      <c r="T164">
        <v>-0.4</v>
      </c>
      <c r="U164">
        <v>3.7</v>
      </c>
      <c r="V164">
        <v>-5.4</v>
      </c>
      <c r="W164">
        <v>-1.5</v>
      </c>
      <c r="X164">
        <v>-1.8</v>
      </c>
      <c r="Y164">
        <v>-4.3</v>
      </c>
      <c r="Z164">
        <v>0.1</v>
      </c>
      <c r="AA164">
        <f>独自温度!C39</f>
        <v>30</v>
      </c>
      <c r="AB164">
        <f>独自温度!D39</f>
        <v>30</v>
      </c>
    </row>
    <row r="165" spans="1:28">
      <c r="A165" s="87" cm="1">
        <f t="array" aca="1" ref="A165" ca="1">INDIRECT(_xlfn.XLOOKUP(豚シート!$G$13,豚気温!$D$2:$AB$2,豚気温!$D$3:$AB$3)&amp;(_xlfn.XLOOKUP(豚モデル!$D173,豚気温!$C$6:$C$461,豚気温!$B$6:$B$461)))</f>
        <v>14.3</v>
      </c>
      <c r="B165">
        <v>165</v>
      </c>
      <c r="C165" s="62">
        <v>46060</v>
      </c>
      <c r="D165">
        <v>-1</v>
      </c>
      <c r="E165">
        <v>-1.3</v>
      </c>
      <c r="F165">
        <v>0.5</v>
      </c>
      <c r="G165">
        <v>0.7</v>
      </c>
      <c r="H165">
        <v>1.1000000000000001</v>
      </c>
      <c r="I165">
        <v>1.7</v>
      </c>
      <c r="J165">
        <v>3.2</v>
      </c>
      <c r="K165">
        <v>1.3</v>
      </c>
      <c r="L165">
        <v>1.2</v>
      </c>
      <c r="M165">
        <v>2.9</v>
      </c>
      <c r="N165">
        <v>4.5999999999999996</v>
      </c>
      <c r="O165">
        <v>4.5999999999999996</v>
      </c>
      <c r="P165">
        <v>3.2</v>
      </c>
      <c r="Q165">
        <v>3.4</v>
      </c>
      <c r="R165">
        <v>-2.4</v>
      </c>
      <c r="S165">
        <v>0.2</v>
      </c>
      <c r="T165">
        <v>-0.3</v>
      </c>
      <c r="U165">
        <v>3.8</v>
      </c>
      <c r="V165">
        <v>-5.4</v>
      </c>
      <c r="W165">
        <v>-1.4</v>
      </c>
      <c r="X165">
        <v>-1.8</v>
      </c>
      <c r="Y165">
        <v>-4.2</v>
      </c>
      <c r="Z165">
        <v>0.1</v>
      </c>
      <c r="AA165">
        <f>独自温度!C40</f>
        <v>30</v>
      </c>
      <c r="AB165">
        <f>独自温度!D40</f>
        <v>30</v>
      </c>
    </row>
    <row r="166" spans="1:28">
      <c r="A166" s="87" cm="1">
        <f t="array" aca="1" ref="A166" ca="1">INDIRECT(_xlfn.XLOOKUP(豚シート!$G$13,豚気温!$D$2:$AB$2,豚気温!$D$3:$AB$3)&amp;(_xlfn.XLOOKUP(豚モデル!$D174,豚気温!$C$6:$C$461,豚気温!$B$6:$B$461)))</f>
        <v>14.1</v>
      </c>
      <c r="B166">
        <v>166</v>
      </c>
      <c r="C166" s="62">
        <v>46061</v>
      </c>
      <c r="D166">
        <v>-1</v>
      </c>
      <c r="E166">
        <v>-1.3</v>
      </c>
      <c r="F166">
        <v>0.5</v>
      </c>
      <c r="G166">
        <v>0.8</v>
      </c>
      <c r="H166">
        <v>1.2</v>
      </c>
      <c r="I166">
        <v>1.7</v>
      </c>
      <c r="J166">
        <v>3.3</v>
      </c>
      <c r="K166">
        <v>1.4</v>
      </c>
      <c r="L166">
        <v>1.2</v>
      </c>
      <c r="M166">
        <v>3</v>
      </c>
      <c r="N166">
        <v>4.5999999999999996</v>
      </c>
      <c r="O166">
        <v>4.7</v>
      </c>
      <c r="P166">
        <v>3.3</v>
      </c>
      <c r="Q166">
        <v>3.5</v>
      </c>
      <c r="R166">
        <v>-2.4</v>
      </c>
      <c r="S166">
        <v>0.3</v>
      </c>
      <c r="T166">
        <v>-0.3</v>
      </c>
      <c r="U166">
        <v>3.8</v>
      </c>
      <c r="V166">
        <v>-5.3</v>
      </c>
      <c r="W166">
        <v>-1.4</v>
      </c>
      <c r="X166">
        <v>-1.7</v>
      </c>
      <c r="Y166">
        <v>-4.0999999999999996</v>
      </c>
      <c r="Z166">
        <v>0.2</v>
      </c>
      <c r="AA166">
        <f>独自温度!C41</f>
        <v>30</v>
      </c>
      <c r="AB166">
        <f>独自温度!D41</f>
        <v>30</v>
      </c>
    </row>
    <row r="167" spans="1:28">
      <c r="A167" s="87" cm="1">
        <f t="array" aca="1" ref="A167" ca="1">INDIRECT(_xlfn.XLOOKUP(豚シート!$G$13,豚気温!$D$2:$AB$2,豚気温!$D$3:$AB$3)&amp;(_xlfn.XLOOKUP(豚モデル!$D175,豚気温!$C$6:$C$461,豚気温!$B$6:$B$461)))</f>
        <v>13.9</v>
      </c>
      <c r="B167">
        <v>167</v>
      </c>
      <c r="C167" s="62">
        <v>46062</v>
      </c>
      <c r="D167">
        <v>-0.9</v>
      </c>
      <c r="E167">
        <v>-1.2</v>
      </c>
      <c r="F167">
        <v>0.6</v>
      </c>
      <c r="G167">
        <v>0.9</v>
      </c>
      <c r="H167">
        <v>1.3</v>
      </c>
      <c r="I167">
        <v>1.8</v>
      </c>
      <c r="J167">
        <v>3.4</v>
      </c>
      <c r="K167">
        <v>1.5</v>
      </c>
      <c r="L167">
        <v>1.3</v>
      </c>
      <c r="M167">
        <v>3</v>
      </c>
      <c r="N167">
        <v>4.7</v>
      </c>
      <c r="O167">
        <v>4.8</v>
      </c>
      <c r="P167">
        <v>3.4</v>
      </c>
      <c r="Q167">
        <v>3.6</v>
      </c>
      <c r="R167">
        <v>-2.2999999999999998</v>
      </c>
      <c r="S167">
        <v>0.4</v>
      </c>
      <c r="T167">
        <v>-0.2</v>
      </c>
      <c r="U167">
        <v>3.9</v>
      </c>
      <c r="V167">
        <v>-5.3</v>
      </c>
      <c r="W167">
        <v>-1.3</v>
      </c>
      <c r="X167">
        <v>-1.7</v>
      </c>
      <c r="Y167">
        <v>-4.0999999999999996</v>
      </c>
      <c r="Z167">
        <v>0.2</v>
      </c>
      <c r="AA167">
        <f>独自温度!C42</f>
        <v>30</v>
      </c>
      <c r="AB167">
        <f>独自温度!D42</f>
        <v>30</v>
      </c>
    </row>
    <row r="168" spans="1:28">
      <c r="A168" s="87" cm="1">
        <f t="array" aca="1" ref="A168" ca="1">INDIRECT(_xlfn.XLOOKUP(豚シート!$G$13,豚気温!$D$2:$AB$2,豚気温!$D$3:$AB$3)&amp;(_xlfn.XLOOKUP(豚モデル!$D176,豚気温!$C$6:$C$461,豚気温!$B$6:$B$461)))</f>
        <v>13.7</v>
      </c>
      <c r="B168">
        <v>168</v>
      </c>
      <c r="C168" s="62">
        <v>46063</v>
      </c>
      <c r="D168">
        <v>-0.9</v>
      </c>
      <c r="E168">
        <v>-1.1000000000000001</v>
      </c>
      <c r="F168">
        <v>0.7</v>
      </c>
      <c r="G168">
        <v>1</v>
      </c>
      <c r="H168">
        <v>1.3</v>
      </c>
      <c r="I168">
        <v>1.9</v>
      </c>
      <c r="J168">
        <v>3.4</v>
      </c>
      <c r="K168">
        <v>1.6</v>
      </c>
      <c r="L168">
        <v>1.3</v>
      </c>
      <c r="M168">
        <v>3.1</v>
      </c>
      <c r="N168">
        <v>4.8</v>
      </c>
      <c r="O168">
        <v>4.8</v>
      </c>
      <c r="P168">
        <v>3.5</v>
      </c>
      <c r="Q168">
        <v>3.7</v>
      </c>
      <c r="R168">
        <v>-2.2999999999999998</v>
      </c>
      <c r="S168">
        <v>0.5</v>
      </c>
      <c r="T168">
        <v>-0.1</v>
      </c>
      <c r="U168">
        <v>4</v>
      </c>
      <c r="V168">
        <v>-5.2</v>
      </c>
      <c r="W168">
        <v>-1.3</v>
      </c>
      <c r="X168">
        <v>-1.6</v>
      </c>
      <c r="Y168">
        <v>-4</v>
      </c>
      <c r="Z168">
        <v>0.3</v>
      </c>
      <c r="AA168">
        <f>独自温度!C43</f>
        <v>30</v>
      </c>
      <c r="AB168">
        <f>独自温度!D43</f>
        <v>30</v>
      </c>
    </row>
    <row r="169" spans="1:28">
      <c r="A169" s="87" cm="1">
        <f t="array" aca="1" ref="A169" ca="1">INDIRECT(_xlfn.XLOOKUP(豚シート!$G$13,豚気温!$D$2:$AB$2,豚気温!$D$3:$AB$3)&amp;(_xlfn.XLOOKUP(豚モデル!$D177,豚気温!$C$6:$C$461,豚気温!$B$6:$B$461)))</f>
        <v>13.5</v>
      </c>
      <c r="B169">
        <v>169</v>
      </c>
      <c r="C169" s="62">
        <v>46064</v>
      </c>
      <c r="D169">
        <v>-0.8</v>
      </c>
      <c r="E169">
        <v>-1.1000000000000001</v>
      </c>
      <c r="F169">
        <v>0.8</v>
      </c>
      <c r="G169">
        <v>1.1000000000000001</v>
      </c>
      <c r="H169">
        <v>1.4</v>
      </c>
      <c r="I169">
        <v>2</v>
      </c>
      <c r="J169">
        <v>3.5</v>
      </c>
      <c r="K169">
        <v>1.7</v>
      </c>
      <c r="L169">
        <v>1.4</v>
      </c>
      <c r="M169">
        <v>3.2</v>
      </c>
      <c r="N169">
        <v>4.9000000000000004</v>
      </c>
      <c r="O169">
        <v>4.9000000000000004</v>
      </c>
      <c r="P169">
        <v>3.6</v>
      </c>
      <c r="Q169">
        <v>3.8</v>
      </c>
      <c r="R169">
        <v>-2.2000000000000002</v>
      </c>
      <c r="S169">
        <v>0.6</v>
      </c>
      <c r="T169">
        <v>-0.1</v>
      </c>
      <c r="U169">
        <v>4.0999999999999996</v>
      </c>
      <c r="V169">
        <v>-5.0999999999999996</v>
      </c>
      <c r="W169">
        <v>-1.2</v>
      </c>
      <c r="X169">
        <v>-1.6</v>
      </c>
      <c r="Y169">
        <v>-3.9</v>
      </c>
      <c r="Z169">
        <v>0.4</v>
      </c>
      <c r="AA169">
        <f>独自温度!C44</f>
        <v>30</v>
      </c>
      <c r="AB169">
        <f>独自温度!D44</f>
        <v>30</v>
      </c>
    </row>
    <row r="170" spans="1:28">
      <c r="A170" s="87" cm="1">
        <f t="array" aca="1" ref="A170" ca="1">INDIRECT(_xlfn.XLOOKUP(豚シート!$G$13,豚気温!$D$2:$AB$2,豚気温!$D$3:$AB$3)&amp;(_xlfn.XLOOKUP(豚モデル!$D178,豚気温!$C$6:$C$461,豚気温!$B$6:$B$461)))</f>
        <v>13.3</v>
      </c>
      <c r="B170">
        <v>170</v>
      </c>
      <c r="C170" s="62">
        <v>46065</v>
      </c>
      <c r="D170">
        <v>-0.7</v>
      </c>
      <c r="E170">
        <v>-1</v>
      </c>
      <c r="F170">
        <v>0.9</v>
      </c>
      <c r="G170">
        <v>1.2</v>
      </c>
      <c r="H170">
        <v>1.5</v>
      </c>
      <c r="I170">
        <v>2.1</v>
      </c>
      <c r="J170">
        <v>3.6</v>
      </c>
      <c r="K170">
        <v>1.8</v>
      </c>
      <c r="L170">
        <v>1.5</v>
      </c>
      <c r="M170">
        <v>3.3</v>
      </c>
      <c r="N170">
        <v>5</v>
      </c>
      <c r="O170">
        <v>5</v>
      </c>
      <c r="P170">
        <v>3.7</v>
      </c>
      <c r="Q170">
        <v>3.9</v>
      </c>
      <c r="R170">
        <v>-2.1</v>
      </c>
      <c r="S170">
        <v>0.7</v>
      </c>
      <c r="T170">
        <v>0</v>
      </c>
      <c r="U170">
        <v>4.2</v>
      </c>
      <c r="V170">
        <v>-5</v>
      </c>
      <c r="W170">
        <v>-1.1000000000000001</v>
      </c>
      <c r="X170">
        <v>-1.5</v>
      </c>
      <c r="Y170">
        <v>-3.8</v>
      </c>
      <c r="Z170">
        <v>0.5</v>
      </c>
      <c r="AA170">
        <f>独自温度!C45</f>
        <v>30</v>
      </c>
      <c r="AB170">
        <f>独自温度!D45</f>
        <v>30</v>
      </c>
    </row>
    <row r="171" spans="1:28">
      <c r="A171" s="87" cm="1">
        <f t="array" aca="1" ref="A171" ca="1">INDIRECT(_xlfn.XLOOKUP(豚シート!$G$13,豚気温!$D$2:$AB$2,豚気温!$D$3:$AB$3)&amp;(_xlfn.XLOOKUP(豚モデル!$D179,豚気温!$C$6:$C$461,豚気温!$B$6:$B$461)))</f>
        <v>13</v>
      </c>
      <c r="B171">
        <v>171</v>
      </c>
      <c r="C171" s="62">
        <v>46066</v>
      </c>
      <c r="D171">
        <v>-0.7</v>
      </c>
      <c r="E171">
        <v>-0.9</v>
      </c>
      <c r="F171">
        <v>1</v>
      </c>
      <c r="G171">
        <v>1.3</v>
      </c>
      <c r="H171">
        <v>1.6</v>
      </c>
      <c r="I171">
        <v>2.2000000000000002</v>
      </c>
      <c r="J171">
        <v>3.7</v>
      </c>
      <c r="K171">
        <v>1.9</v>
      </c>
      <c r="L171">
        <v>1.6</v>
      </c>
      <c r="M171">
        <v>3.4</v>
      </c>
      <c r="N171">
        <v>5</v>
      </c>
      <c r="O171">
        <v>5.0999999999999996</v>
      </c>
      <c r="P171">
        <v>3.7</v>
      </c>
      <c r="Q171">
        <v>4</v>
      </c>
      <c r="R171">
        <v>-2</v>
      </c>
      <c r="S171">
        <v>0.8</v>
      </c>
      <c r="T171">
        <v>0.1</v>
      </c>
      <c r="U171">
        <v>4.3</v>
      </c>
      <c r="V171">
        <v>-4.9000000000000004</v>
      </c>
      <c r="W171">
        <v>-1.1000000000000001</v>
      </c>
      <c r="X171">
        <v>-1.4</v>
      </c>
      <c r="Y171">
        <v>-3.7</v>
      </c>
      <c r="Z171">
        <v>0.6</v>
      </c>
      <c r="AA171">
        <f>独自温度!C46</f>
        <v>30</v>
      </c>
      <c r="AB171">
        <f>独自温度!D46</f>
        <v>30</v>
      </c>
    </row>
    <row r="172" spans="1:28">
      <c r="A172" s="87" cm="1">
        <f t="array" aca="1" ref="A172" ca="1">INDIRECT(_xlfn.XLOOKUP(豚シート!$G$13,豚気温!$D$2:$AB$2,豚気温!$D$3:$AB$3)&amp;(_xlfn.XLOOKUP(豚モデル!$D180,豚気温!$C$6:$C$461,豚気温!$B$6:$B$461)))</f>
        <v>12.8</v>
      </c>
      <c r="B172">
        <v>172</v>
      </c>
      <c r="C172" s="62">
        <v>46067</v>
      </c>
      <c r="D172">
        <v>-0.6</v>
      </c>
      <c r="E172">
        <v>-0.8</v>
      </c>
      <c r="F172">
        <v>1.1000000000000001</v>
      </c>
      <c r="G172">
        <v>1.4</v>
      </c>
      <c r="H172">
        <v>1.7</v>
      </c>
      <c r="I172">
        <v>2.2999999999999998</v>
      </c>
      <c r="J172">
        <v>3.8</v>
      </c>
      <c r="K172">
        <v>2</v>
      </c>
      <c r="L172">
        <v>1.7</v>
      </c>
      <c r="M172">
        <v>3.4</v>
      </c>
      <c r="N172">
        <v>5.0999999999999996</v>
      </c>
      <c r="O172">
        <v>5.2</v>
      </c>
      <c r="P172">
        <v>3.8</v>
      </c>
      <c r="Q172">
        <v>4.0999999999999996</v>
      </c>
      <c r="R172">
        <v>-2</v>
      </c>
      <c r="S172">
        <v>0.9</v>
      </c>
      <c r="T172">
        <v>0.2</v>
      </c>
      <c r="U172">
        <v>4.4000000000000004</v>
      </c>
      <c r="V172">
        <v>-4.8</v>
      </c>
      <c r="W172">
        <v>-1</v>
      </c>
      <c r="X172">
        <v>-1.4</v>
      </c>
      <c r="Y172">
        <v>-3.6</v>
      </c>
      <c r="Z172">
        <v>0.7</v>
      </c>
      <c r="AA172">
        <f>独自温度!C47</f>
        <v>30</v>
      </c>
      <c r="AB172">
        <f>独自温度!D47</f>
        <v>30</v>
      </c>
    </row>
    <row r="173" spans="1:28">
      <c r="A173" s="87" cm="1">
        <f t="array" aca="1" ref="A173" ca="1">INDIRECT(_xlfn.XLOOKUP(豚シート!$G$13,豚気温!$D$2:$AB$2,豚気温!$D$3:$AB$3)&amp;(_xlfn.XLOOKUP(豚モデル!$D181,豚気温!$C$6:$C$461,豚気温!$B$6:$B$461)))</f>
        <v>12.5</v>
      </c>
      <c r="B173">
        <v>173</v>
      </c>
      <c r="C173" s="62">
        <v>46068</v>
      </c>
      <c r="D173">
        <v>-0.5</v>
      </c>
      <c r="E173">
        <v>-0.7</v>
      </c>
      <c r="F173">
        <v>1.2</v>
      </c>
      <c r="G173">
        <v>1.5</v>
      </c>
      <c r="H173">
        <v>1.8</v>
      </c>
      <c r="I173">
        <v>2.4</v>
      </c>
      <c r="J173">
        <v>3.9</v>
      </c>
      <c r="K173">
        <v>2.1</v>
      </c>
      <c r="L173">
        <v>1.9</v>
      </c>
      <c r="M173">
        <v>3.5</v>
      </c>
      <c r="N173">
        <v>5.2</v>
      </c>
      <c r="O173">
        <v>5.3</v>
      </c>
      <c r="P173">
        <v>3.9</v>
      </c>
      <c r="Q173">
        <v>4.2</v>
      </c>
      <c r="R173">
        <v>-1.9</v>
      </c>
      <c r="S173">
        <v>1</v>
      </c>
      <c r="T173">
        <v>0.2</v>
      </c>
      <c r="U173">
        <v>4.5</v>
      </c>
      <c r="V173">
        <v>-4.7</v>
      </c>
      <c r="W173">
        <v>-0.9</v>
      </c>
      <c r="X173">
        <v>-1.3</v>
      </c>
      <c r="Y173">
        <v>-3.5</v>
      </c>
      <c r="Z173">
        <v>0.8</v>
      </c>
      <c r="AA173">
        <f>独自温度!C48</f>
        <v>30</v>
      </c>
      <c r="AB173">
        <f>独自温度!D48</f>
        <v>30</v>
      </c>
    </row>
    <row r="174" spans="1:28">
      <c r="A174" s="87" cm="1">
        <f t="array" aca="1" ref="A174" ca="1">INDIRECT(_xlfn.XLOOKUP(豚シート!$G$13,豚気温!$D$2:$AB$2,豚気温!$D$3:$AB$3)&amp;(_xlfn.XLOOKUP(豚モデル!$D182,豚気温!$C$6:$C$461,豚気温!$B$6:$B$461)))</f>
        <v>12.3</v>
      </c>
      <c r="B174">
        <v>174</v>
      </c>
      <c r="C174" s="62">
        <v>46069</v>
      </c>
      <c r="D174">
        <v>-0.4</v>
      </c>
      <c r="E174">
        <v>-0.6</v>
      </c>
      <c r="F174">
        <v>1.3</v>
      </c>
      <c r="G174">
        <v>1.6</v>
      </c>
      <c r="H174">
        <v>1.9</v>
      </c>
      <c r="I174">
        <v>2.5</v>
      </c>
      <c r="J174">
        <v>4.0999999999999996</v>
      </c>
      <c r="K174">
        <v>2.2000000000000002</v>
      </c>
      <c r="L174">
        <v>2.1</v>
      </c>
      <c r="M174">
        <v>3.6</v>
      </c>
      <c r="N174">
        <v>5.3</v>
      </c>
      <c r="O174">
        <v>5.4</v>
      </c>
      <c r="P174">
        <v>4.0999999999999996</v>
      </c>
      <c r="Q174">
        <v>4.3</v>
      </c>
      <c r="R174">
        <v>-1.8</v>
      </c>
      <c r="S174">
        <v>1.1000000000000001</v>
      </c>
      <c r="T174">
        <v>0.3</v>
      </c>
      <c r="U174">
        <v>4.5999999999999996</v>
      </c>
      <c r="V174">
        <v>-4.5999999999999996</v>
      </c>
      <c r="W174">
        <v>-0.8</v>
      </c>
      <c r="X174">
        <v>-1.2</v>
      </c>
      <c r="Y174">
        <v>-3.4</v>
      </c>
      <c r="Z174">
        <v>1</v>
      </c>
      <c r="AA174">
        <f>独自温度!C49</f>
        <v>30</v>
      </c>
      <c r="AB174">
        <f>独自温度!D49</f>
        <v>30</v>
      </c>
    </row>
    <row r="175" spans="1:28">
      <c r="A175" s="87" cm="1">
        <f t="array" aca="1" ref="A175" ca="1">INDIRECT(_xlfn.XLOOKUP(豚シート!$G$13,豚気温!$D$2:$AB$2,豚気温!$D$3:$AB$3)&amp;(_xlfn.XLOOKUP(豚モデル!$D183,豚気温!$C$6:$C$461,豚気温!$B$6:$B$461)))</f>
        <v>12.1</v>
      </c>
      <c r="B175">
        <v>175</v>
      </c>
      <c r="C175" s="62">
        <v>46070</v>
      </c>
      <c r="D175">
        <v>-0.4</v>
      </c>
      <c r="E175">
        <v>-0.5</v>
      </c>
      <c r="F175">
        <v>1.5</v>
      </c>
      <c r="G175">
        <v>1.7</v>
      </c>
      <c r="H175">
        <v>2</v>
      </c>
      <c r="I175">
        <v>2.6</v>
      </c>
      <c r="J175">
        <v>4.2</v>
      </c>
      <c r="K175">
        <v>2.4</v>
      </c>
      <c r="L175">
        <v>2.2999999999999998</v>
      </c>
      <c r="M175">
        <v>3.7</v>
      </c>
      <c r="N175">
        <v>5.4</v>
      </c>
      <c r="O175">
        <v>5.5</v>
      </c>
      <c r="P175">
        <v>4.2</v>
      </c>
      <c r="Q175">
        <v>4.4000000000000004</v>
      </c>
      <c r="R175">
        <v>-1.7</v>
      </c>
      <c r="S175">
        <v>1.2</v>
      </c>
      <c r="T175">
        <v>0.4</v>
      </c>
      <c r="U175">
        <v>4.7</v>
      </c>
      <c r="V175">
        <v>-4.5</v>
      </c>
      <c r="W175">
        <v>-0.7</v>
      </c>
      <c r="X175">
        <v>-1.1000000000000001</v>
      </c>
      <c r="Y175">
        <v>-3.3</v>
      </c>
      <c r="Z175">
        <v>1.1000000000000001</v>
      </c>
      <c r="AA175">
        <f>独自温度!C50</f>
        <v>30</v>
      </c>
      <c r="AB175">
        <f>独自温度!D50</f>
        <v>30</v>
      </c>
    </row>
    <row r="176" spans="1:28">
      <c r="A176" s="87" cm="1">
        <f t="array" aca="1" ref="A176" ca="1">INDIRECT(_xlfn.XLOOKUP(豚シート!$G$13,豚気温!$D$2:$AB$2,豚気温!$D$3:$AB$3)&amp;(_xlfn.XLOOKUP(豚モデル!$D184,豚気温!$C$6:$C$461,豚気温!$B$6:$B$461)))</f>
        <v>11.9</v>
      </c>
      <c r="B176">
        <v>176</v>
      </c>
      <c r="C176" s="62">
        <v>46071</v>
      </c>
      <c r="D176">
        <v>-0.3</v>
      </c>
      <c r="E176">
        <v>-0.4</v>
      </c>
      <c r="F176">
        <v>1.6</v>
      </c>
      <c r="G176">
        <v>1.8</v>
      </c>
      <c r="H176">
        <v>2.1</v>
      </c>
      <c r="I176">
        <v>2.8</v>
      </c>
      <c r="J176">
        <v>4.3</v>
      </c>
      <c r="K176">
        <v>2.5</v>
      </c>
      <c r="L176">
        <v>2.5</v>
      </c>
      <c r="M176">
        <v>3.9</v>
      </c>
      <c r="N176">
        <v>5.5</v>
      </c>
      <c r="O176">
        <v>5.7</v>
      </c>
      <c r="P176">
        <v>4.3</v>
      </c>
      <c r="Q176">
        <v>4.5</v>
      </c>
      <c r="R176">
        <v>-1.7</v>
      </c>
      <c r="S176">
        <v>1.3</v>
      </c>
      <c r="T176">
        <v>0.5</v>
      </c>
      <c r="U176">
        <v>4.9000000000000004</v>
      </c>
      <c r="V176">
        <v>-4.4000000000000004</v>
      </c>
      <c r="W176">
        <v>-0.6</v>
      </c>
      <c r="X176">
        <v>-1</v>
      </c>
      <c r="Y176">
        <v>-3.2</v>
      </c>
      <c r="Z176">
        <v>1.3</v>
      </c>
      <c r="AA176">
        <f>独自温度!C51</f>
        <v>30</v>
      </c>
      <c r="AB176">
        <f>独自温度!D51</f>
        <v>30</v>
      </c>
    </row>
    <row r="177" spans="1:28">
      <c r="A177" s="87" cm="1">
        <f t="array" aca="1" ref="A177" ca="1">INDIRECT(_xlfn.XLOOKUP(豚シート!$G$13,豚気温!$D$2:$AB$2,豚気温!$D$3:$AB$3)&amp;(_xlfn.XLOOKUP(豚モデル!$D185,豚気温!$C$6:$C$461,豚気温!$B$6:$B$461)))</f>
        <v>11.7</v>
      </c>
      <c r="B177">
        <v>177</v>
      </c>
      <c r="C177" s="62">
        <v>46072</v>
      </c>
      <c r="D177">
        <v>-0.1</v>
      </c>
      <c r="E177">
        <v>-0.3</v>
      </c>
      <c r="F177">
        <v>1.7</v>
      </c>
      <c r="G177">
        <v>2</v>
      </c>
      <c r="H177">
        <v>2.2000000000000002</v>
      </c>
      <c r="I177">
        <v>2.9</v>
      </c>
      <c r="J177">
        <v>4.4000000000000004</v>
      </c>
      <c r="K177">
        <v>2.6</v>
      </c>
      <c r="L177">
        <v>2.7</v>
      </c>
      <c r="M177">
        <v>4</v>
      </c>
      <c r="N177">
        <v>5.7</v>
      </c>
      <c r="O177">
        <v>5.8</v>
      </c>
      <c r="P177">
        <v>4.4000000000000004</v>
      </c>
      <c r="Q177">
        <v>4.7</v>
      </c>
      <c r="R177">
        <v>-1.6</v>
      </c>
      <c r="S177">
        <v>1.5</v>
      </c>
      <c r="T177">
        <v>0.6</v>
      </c>
      <c r="U177">
        <v>5</v>
      </c>
      <c r="V177">
        <v>-4.2</v>
      </c>
      <c r="W177">
        <v>-0.5</v>
      </c>
      <c r="X177">
        <v>-0.9</v>
      </c>
      <c r="Y177">
        <v>-3.1</v>
      </c>
      <c r="Z177">
        <v>1.5</v>
      </c>
      <c r="AA177">
        <f>独自温度!C52</f>
        <v>30</v>
      </c>
      <c r="AB177">
        <f>独自温度!D52</f>
        <v>30</v>
      </c>
    </row>
    <row r="178" spans="1:28">
      <c r="A178" s="87" cm="1">
        <f t="array" aca="1" ref="A178" ca="1">INDIRECT(_xlfn.XLOOKUP(豚シート!$G$13,豚気温!$D$2:$AB$2,豚気温!$D$3:$AB$3)&amp;(_xlfn.XLOOKUP(豚モデル!$D186,豚気温!$C$6:$C$461,豚気温!$B$6:$B$461)))</f>
        <v>11.5</v>
      </c>
      <c r="B178">
        <v>178</v>
      </c>
      <c r="C178" s="62">
        <v>46073</v>
      </c>
      <c r="D178">
        <v>0</v>
      </c>
      <c r="E178">
        <v>-0.2</v>
      </c>
      <c r="F178">
        <v>1.9</v>
      </c>
      <c r="G178">
        <v>2.1</v>
      </c>
      <c r="H178">
        <v>2.2999999999999998</v>
      </c>
      <c r="I178">
        <v>3</v>
      </c>
      <c r="J178">
        <v>4.5999999999999996</v>
      </c>
      <c r="K178">
        <v>2.8</v>
      </c>
      <c r="L178">
        <v>3</v>
      </c>
      <c r="M178">
        <v>4.0999999999999996</v>
      </c>
      <c r="N178">
        <v>5.8</v>
      </c>
      <c r="O178">
        <v>5.9</v>
      </c>
      <c r="P178">
        <v>4.5999999999999996</v>
      </c>
      <c r="Q178">
        <v>4.8</v>
      </c>
      <c r="R178">
        <v>-1.5</v>
      </c>
      <c r="S178">
        <v>1.6</v>
      </c>
      <c r="T178">
        <v>0.7</v>
      </c>
      <c r="U178">
        <v>5.0999999999999996</v>
      </c>
      <c r="V178">
        <v>-4.0999999999999996</v>
      </c>
      <c r="W178">
        <v>-0.4</v>
      </c>
      <c r="X178">
        <v>-0.8</v>
      </c>
      <c r="Y178">
        <v>-3</v>
      </c>
      <c r="Z178">
        <v>1.7</v>
      </c>
      <c r="AA178">
        <f>独自温度!C53</f>
        <v>30</v>
      </c>
      <c r="AB178">
        <f>独自温度!D53</f>
        <v>30</v>
      </c>
    </row>
    <row r="179" spans="1:28">
      <c r="A179" s="87" cm="1">
        <f t="array" aca="1" ref="A179" ca="1">INDIRECT(_xlfn.XLOOKUP(豚シート!$G$13,豚気温!$D$2:$AB$2,豚気温!$D$3:$AB$3)&amp;(_xlfn.XLOOKUP(豚モデル!$D187,豚気温!$C$6:$C$461,豚気温!$B$6:$B$461)))</f>
        <v>11.3</v>
      </c>
      <c r="B179">
        <v>179</v>
      </c>
      <c r="C179" s="62">
        <v>46074</v>
      </c>
      <c r="D179">
        <v>0.1</v>
      </c>
      <c r="E179">
        <v>0</v>
      </c>
      <c r="F179">
        <v>2</v>
      </c>
      <c r="G179">
        <v>2.2000000000000002</v>
      </c>
      <c r="H179">
        <v>2.4</v>
      </c>
      <c r="I179">
        <v>3.2</v>
      </c>
      <c r="J179">
        <v>4.7</v>
      </c>
      <c r="K179">
        <v>2.9</v>
      </c>
      <c r="L179">
        <v>3.2</v>
      </c>
      <c r="M179">
        <v>4.3</v>
      </c>
      <c r="N179">
        <v>5.9</v>
      </c>
      <c r="O179">
        <v>6.1</v>
      </c>
      <c r="P179">
        <v>4.7</v>
      </c>
      <c r="Q179">
        <v>4.9000000000000004</v>
      </c>
      <c r="R179">
        <v>-1.3</v>
      </c>
      <c r="S179">
        <v>1.8</v>
      </c>
      <c r="T179">
        <v>0.9</v>
      </c>
      <c r="U179">
        <v>5.3</v>
      </c>
      <c r="V179">
        <v>-3.9</v>
      </c>
      <c r="W179">
        <v>-0.3</v>
      </c>
      <c r="X179">
        <v>-0.7</v>
      </c>
      <c r="Y179">
        <v>-2.9</v>
      </c>
      <c r="Z179">
        <v>1.9</v>
      </c>
      <c r="AA179">
        <f>独自温度!C54</f>
        <v>30</v>
      </c>
      <c r="AB179">
        <f>独自温度!D54</f>
        <v>30</v>
      </c>
    </row>
    <row r="180" spans="1:28">
      <c r="A180" s="87" cm="1">
        <f t="array" aca="1" ref="A180" ca="1">INDIRECT(_xlfn.XLOOKUP(豚シート!$G$13,豚気温!$D$2:$AB$2,豚気温!$D$3:$AB$3)&amp;(_xlfn.XLOOKUP(豚モデル!$D188,豚気温!$C$6:$C$461,豚気温!$B$6:$B$461)))</f>
        <v>11.1</v>
      </c>
      <c r="B180">
        <v>180</v>
      </c>
      <c r="C180" s="62">
        <v>46075</v>
      </c>
      <c r="D180">
        <v>0.2</v>
      </c>
      <c r="E180">
        <v>0.1</v>
      </c>
      <c r="F180">
        <v>2.2000000000000002</v>
      </c>
      <c r="G180">
        <v>2.4</v>
      </c>
      <c r="H180">
        <v>2.6</v>
      </c>
      <c r="I180">
        <v>3.3</v>
      </c>
      <c r="J180">
        <v>4.9000000000000004</v>
      </c>
      <c r="K180">
        <v>3.1</v>
      </c>
      <c r="L180">
        <v>3.4</v>
      </c>
      <c r="M180">
        <v>4.4000000000000004</v>
      </c>
      <c r="N180">
        <v>6.1</v>
      </c>
      <c r="O180">
        <v>6.2</v>
      </c>
      <c r="P180">
        <v>4.9000000000000004</v>
      </c>
      <c r="Q180">
        <v>5.0999999999999996</v>
      </c>
      <c r="R180">
        <v>-1.2</v>
      </c>
      <c r="S180">
        <v>1.9</v>
      </c>
      <c r="T180">
        <v>1</v>
      </c>
      <c r="U180">
        <v>5.4</v>
      </c>
      <c r="V180">
        <v>-3.8</v>
      </c>
      <c r="W180">
        <v>-0.2</v>
      </c>
      <c r="X180">
        <v>-0.6</v>
      </c>
      <c r="Y180">
        <v>-2.7</v>
      </c>
      <c r="Z180">
        <v>2.1</v>
      </c>
      <c r="AA180">
        <f>独自温度!C55</f>
        <v>30</v>
      </c>
      <c r="AB180">
        <f>独自温度!D55</f>
        <v>30</v>
      </c>
    </row>
    <row r="181" spans="1:28">
      <c r="A181" s="87" cm="1">
        <f t="array" aca="1" ref="A181" ca="1">INDIRECT(_xlfn.XLOOKUP(豚シート!$G$13,豚気温!$D$2:$AB$2,豚気温!$D$3:$AB$3)&amp;(_xlfn.XLOOKUP(豚モデル!$D189,豚気温!$C$6:$C$461,豚気温!$B$6:$B$461)))</f>
        <v>11</v>
      </c>
      <c r="B181">
        <v>181</v>
      </c>
      <c r="C181" s="62">
        <v>46076</v>
      </c>
      <c r="D181">
        <v>0.4</v>
      </c>
      <c r="E181">
        <v>0.3</v>
      </c>
      <c r="F181">
        <v>2.2999999999999998</v>
      </c>
      <c r="G181">
        <v>2.6</v>
      </c>
      <c r="H181">
        <v>2.7</v>
      </c>
      <c r="I181">
        <v>3.5</v>
      </c>
      <c r="J181">
        <v>5.0999999999999996</v>
      </c>
      <c r="K181">
        <v>3.3</v>
      </c>
      <c r="L181">
        <v>3.7</v>
      </c>
      <c r="M181">
        <v>4.5999999999999996</v>
      </c>
      <c r="N181">
        <v>6.2</v>
      </c>
      <c r="O181">
        <v>6.4</v>
      </c>
      <c r="P181">
        <v>5</v>
      </c>
      <c r="Q181">
        <v>5.3</v>
      </c>
      <c r="R181">
        <v>-1.1000000000000001</v>
      </c>
      <c r="S181">
        <v>2.1</v>
      </c>
      <c r="T181">
        <v>1.1000000000000001</v>
      </c>
      <c r="U181">
        <v>5.6</v>
      </c>
      <c r="V181">
        <v>-3.6</v>
      </c>
      <c r="W181">
        <v>0</v>
      </c>
      <c r="X181">
        <v>-0.5</v>
      </c>
      <c r="Y181">
        <v>-2.5</v>
      </c>
      <c r="Z181">
        <v>2.2999999999999998</v>
      </c>
      <c r="AA181">
        <f>独自温度!C56</f>
        <v>30</v>
      </c>
      <c r="AB181">
        <f>独自温度!D56</f>
        <v>30</v>
      </c>
    </row>
    <row r="182" spans="1:28">
      <c r="A182" s="87" cm="1">
        <f t="array" aca="1" ref="A182" ca="1">INDIRECT(_xlfn.XLOOKUP(豚シート!$G$13,豚気温!$D$2:$AB$2,豚気温!$D$3:$AB$3)&amp;(_xlfn.XLOOKUP(豚モデル!$D190,豚気温!$C$6:$C$461,豚気温!$B$6:$B$461)))</f>
        <v>10.8</v>
      </c>
      <c r="B182">
        <v>182</v>
      </c>
      <c r="C182" s="62">
        <v>46077</v>
      </c>
      <c r="D182">
        <v>0.5</v>
      </c>
      <c r="E182">
        <v>0.4</v>
      </c>
      <c r="F182">
        <v>2.5</v>
      </c>
      <c r="G182">
        <v>2.7</v>
      </c>
      <c r="H182">
        <v>2.8</v>
      </c>
      <c r="I182">
        <v>3.7</v>
      </c>
      <c r="J182">
        <v>5.2</v>
      </c>
      <c r="K182">
        <v>3.5</v>
      </c>
      <c r="L182">
        <v>3.9</v>
      </c>
      <c r="M182">
        <v>4.7</v>
      </c>
      <c r="N182">
        <v>6.4</v>
      </c>
      <c r="O182">
        <v>6.5</v>
      </c>
      <c r="P182">
        <v>5.2</v>
      </c>
      <c r="Q182">
        <v>5.4</v>
      </c>
      <c r="R182">
        <v>-0.9</v>
      </c>
      <c r="S182">
        <v>2.2000000000000002</v>
      </c>
      <c r="T182">
        <v>1.3</v>
      </c>
      <c r="U182">
        <v>5.7</v>
      </c>
      <c r="V182">
        <v>-3.4</v>
      </c>
      <c r="W182">
        <v>0.1</v>
      </c>
      <c r="X182">
        <v>-0.3</v>
      </c>
      <c r="Y182">
        <v>-2.4</v>
      </c>
      <c r="Z182">
        <v>2.4</v>
      </c>
      <c r="AA182">
        <f>独自温度!C57</f>
        <v>30</v>
      </c>
      <c r="AB182">
        <f>独自温度!D57</f>
        <v>30</v>
      </c>
    </row>
    <row r="183" spans="1:28">
      <c r="A183" s="87" cm="1">
        <f t="array" aca="1" ref="A183" ca="1">INDIRECT(_xlfn.XLOOKUP(豚シート!$G$13,豚気温!$D$2:$AB$2,豚気温!$D$3:$AB$3)&amp;(_xlfn.XLOOKUP(豚モデル!$D191,豚気温!$C$6:$C$461,豚気温!$B$6:$B$461)))</f>
        <v>10.7</v>
      </c>
      <c r="B183">
        <v>183</v>
      </c>
      <c r="C183" s="62">
        <v>46078</v>
      </c>
      <c r="D183">
        <v>0.7</v>
      </c>
      <c r="E183">
        <v>0.6</v>
      </c>
      <c r="F183">
        <v>2.7</v>
      </c>
      <c r="G183">
        <v>2.9</v>
      </c>
      <c r="H183">
        <v>3</v>
      </c>
      <c r="I183">
        <v>3.8</v>
      </c>
      <c r="J183">
        <v>5.4</v>
      </c>
      <c r="K183">
        <v>3.6</v>
      </c>
      <c r="L183">
        <v>4.0999999999999996</v>
      </c>
      <c r="M183">
        <v>4.9000000000000004</v>
      </c>
      <c r="N183">
        <v>6.5</v>
      </c>
      <c r="O183">
        <v>6.7</v>
      </c>
      <c r="P183">
        <v>5.3</v>
      </c>
      <c r="Q183">
        <v>5.6</v>
      </c>
      <c r="R183">
        <v>-0.8</v>
      </c>
      <c r="S183">
        <v>2.4</v>
      </c>
      <c r="T183">
        <v>1.4</v>
      </c>
      <c r="U183">
        <v>5.9</v>
      </c>
      <c r="V183">
        <v>-3.2</v>
      </c>
      <c r="W183">
        <v>0.2</v>
      </c>
      <c r="X183">
        <v>-0.2</v>
      </c>
      <c r="Y183">
        <v>-2.2000000000000002</v>
      </c>
      <c r="Z183">
        <v>2.6</v>
      </c>
      <c r="AA183">
        <f>独自温度!C58</f>
        <v>30</v>
      </c>
      <c r="AB183">
        <f>独自温度!D58</f>
        <v>30</v>
      </c>
    </row>
    <row r="184" spans="1:28">
      <c r="A184" s="87" cm="1">
        <f t="array" aca="1" ref="A184" ca="1">INDIRECT(_xlfn.XLOOKUP(豚シート!$G$13,豚気温!$D$2:$AB$2,豚気温!$D$3:$AB$3)&amp;(_xlfn.XLOOKUP(豚モデル!$D192,豚気温!$C$6:$C$461,豚気温!$B$6:$B$461)))</f>
        <v>10.6</v>
      </c>
      <c r="B184">
        <v>184</v>
      </c>
      <c r="C184" s="62">
        <v>46079</v>
      </c>
      <c r="D184">
        <v>0.8</v>
      </c>
      <c r="E184">
        <v>0.8</v>
      </c>
      <c r="F184">
        <v>2.8</v>
      </c>
      <c r="G184">
        <v>3</v>
      </c>
      <c r="H184">
        <v>3.1</v>
      </c>
      <c r="I184">
        <v>4</v>
      </c>
      <c r="J184">
        <v>5.6</v>
      </c>
      <c r="K184">
        <v>3.8</v>
      </c>
      <c r="L184">
        <v>4.3</v>
      </c>
      <c r="M184">
        <v>5</v>
      </c>
      <c r="N184">
        <v>6.7</v>
      </c>
      <c r="O184">
        <v>6.8</v>
      </c>
      <c r="P184">
        <v>5.5</v>
      </c>
      <c r="Q184">
        <v>5.8</v>
      </c>
      <c r="R184">
        <v>-0.6</v>
      </c>
      <c r="S184">
        <v>2.6</v>
      </c>
      <c r="T184">
        <v>1.6</v>
      </c>
      <c r="U184">
        <v>6</v>
      </c>
      <c r="V184">
        <v>-3.1</v>
      </c>
      <c r="W184">
        <v>0.4</v>
      </c>
      <c r="X184">
        <v>0</v>
      </c>
      <c r="Y184">
        <v>-2</v>
      </c>
      <c r="Z184">
        <v>2.8</v>
      </c>
      <c r="AA184">
        <f>独自温度!C59</f>
        <v>30</v>
      </c>
      <c r="AB184">
        <f>独自温度!D59</f>
        <v>30</v>
      </c>
    </row>
    <row r="185" spans="1:28">
      <c r="A185" s="87" cm="1">
        <f t="array" aca="1" ref="A185" ca="1">INDIRECT(_xlfn.XLOOKUP(豚シート!$G$13,豚気温!$D$2:$AB$2,豚気温!$D$3:$AB$3)&amp;(_xlfn.XLOOKUP(豚モデル!$D193,豚気温!$C$6:$C$461,豚気温!$B$6:$B$461)))</f>
        <v>10.4</v>
      </c>
      <c r="B185">
        <v>185</v>
      </c>
      <c r="C185" s="62">
        <v>46080</v>
      </c>
      <c r="D185">
        <v>1</v>
      </c>
      <c r="E185">
        <v>1</v>
      </c>
      <c r="F185">
        <v>3</v>
      </c>
      <c r="G185">
        <v>3.2</v>
      </c>
      <c r="H185">
        <v>3.3</v>
      </c>
      <c r="I185">
        <v>4.0999999999999996</v>
      </c>
      <c r="J185">
        <v>5.7</v>
      </c>
      <c r="K185">
        <v>4</v>
      </c>
      <c r="L185">
        <v>4.5</v>
      </c>
      <c r="M185">
        <v>5.0999999999999996</v>
      </c>
      <c r="N185">
        <v>6.8</v>
      </c>
      <c r="O185">
        <v>7</v>
      </c>
      <c r="P185">
        <v>5.6</v>
      </c>
      <c r="Q185">
        <v>5.9</v>
      </c>
      <c r="R185">
        <v>-0.4</v>
      </c>
      <c r="S185">
        <v>2.7</v>
      </c>
      <c r="T185">
        <v>1.7</v>
      </c>
      <c r="U185">
        <v>6.2</v>
      </c>
      <c r="V185">
        <v>-2.9</v>
      </c>
      <c r="W185">
        <v>0.5</v>
      </c>
      <c r="X185">
        <v>0.1</v>
      </c>
      <c r="Y185">
        <v>-1.8</v>
      </c>
      <c r="Z185">
        <v>2.9</v>
      </c>
      <c r="AA185">
        <f>独自温度!C60</f>
        <v>30</v>
      </c>
      <c r="AB185">
        <f>独自温度!D60</f>
        <v>30</v>
      </c>
    </row>
    <row r="186" spans="1:28">
      <c r="A186" s="87" cm="1">
        <f t="array" aca="1" ref="A186" ca="1">INDIRECT(_xlfn.XLOOKUP(豚シート!$G$13,豚気温!$D$2:$AB$2,豚気温!$D$3:$AB$3)&amp;(_xlfn.XLOOKUP(豚モデル!$D194,豚気温!$C$6:$C$461,豚気温!$B$6:$B$461)))</f>
        <v>10.199999999999999</v>
      </c>
      <c r="B186">
        <v>186</v>
      </c>
      <c r="C186" s="62">
        <v>46081</v>
      </c>
      <c r="D186">
        <v>1.2</v>
      </c>
      <c r="E186">
        <v>1.1000000000000001</v>
      </c>
      <c r="F186">
        <v>3.1</v>
      </c>
      <c r="G186">
        <v>3.4</v>
      </c>
      <c r="H186">
        <v>3.4</v>
      </c>
      <c r="I186">
        <v>4.3</v>
      </c>
      <c r="J186">
        <v>5.8</v>
      </c>
      <c r="K186">
        <v>4.0999999999999996</v>
      </c>
      <c r="L186">
        <v>4.7</v>
      </c>
      <c r="M186">
        <v>5.3</v>
      </c>
      <c r="N186">
        <v>6.9</v>
      </c>
      <c r="O186">
        <v>7.1</v>
      </c>
      <c r="P186">
        <v>5.8</v>
      </c>
      <c r="Q186">
        <v>6.1</v>
      </c>
      <c r="R186">
        <v>-0.3</v>
      </c>
      <c r="S186">
        <v>2.9</v>
      </c>
      <c r="T186">
        <v>1.8</v>
      </c>
      <c r="U186">
        <v>6.3</v>
      </c>
      <c r="V186">
        <v>-2.7</v>
      </c>
      <c r="W186">
        <v>0.6</v>
      </c>
      <c r="X186">
        <v>0.2</v>
      </c>
      <c r="Y186">
        <v>-1.7</v>
      </c>
      <c r="Z186">
        <v>3</v>
      </c>
      <c r="AA186">
        <f>独自温度!C61</f>
        <v>30</v>
      </c>
      <c r="AB186">
        <f>独自温度!D61</f>
        <v>30</v>
      </c>
    </row>
    <row r="187" spans="1:28">
      <c r="A187" s="87" cm="1">
        <f t="array" aca="1" ref="A187" ca="1">INDIRECT(_xlfn.XLOOKUP(豚シート!$G$13,豚気温!$D$2:$AB$2,豚気温!$D$3:$AB$3)&amp;(_xlfn.XLOOKUP(豚モデル!$D195,豚気温!$C$6:$C$461,豚気温!$B$6:$B$461)))</f>
        <v>10.1</v>
      </c>
      <c r="B187">
        <v>187</v>
      </c>
      <c r="C187" s="62">
        <v>46082</v>
      </c>
      <c r="D187">
        <v>1.3</v>
      </c>
      <c r="E187">
        <v>1.3</v>
      </c>
      <c r="F187">
        <v>3.3</v>
      </c>
      <c r="G187">
        <v>3.5</v>
      </c>
      <c r="H187">
        <v>3.6</v>
      </c>
      <c r="I187">
        <v>4.4000000000000004</v>
      </c>
      <c r="J187">
        <v>6</v>
      </c>
      <c r="K187">
        <v>4.3</v>
      </c>
      <c r="L187">
        <v>4.9000000000000004</v>
      </c>
      <c r="M187">
        <v>5.4</v>
      </c>
      <c r="N187">
        <v>7</v>
      </c>
      <c r="O187">
        <v>7.2</v>
      </c>
      <c r="P187">
        <v>5.9</v>
      </c>
      <c r="Q187">
        <v>6.2</v>
      </c>
      <c r="R187">
        <v>-0.1</v>
      </c>
      <c r="S187">
        <v>3</v>
      </c>
      <c r="T187">
        <v>2</v>
      </c>
      <c r="U187">
        <v>6.4</v>
      </c>
      <c r="V187">
        <v>-2.6</v>
      </c>
      <c r="W187">
        <v>0.8</v>
      </c>
      <c r="X187">
        <v>0.4</v>
      </c>
      <c r="Y187">
        <v>-1.5</v>
      </c>
      <c r="Z187">
        <v>3.2</v>
      </c>
      <c r="AA187">
        <f>独自温度!C62</f>
        <v>30</v>
      </c>
      <c r="AB187">
        <f>独自温度!D62</f>
        <v>30</v>
      </c>
    </row>
    <row r="188" spans="1:28">
      <c r="A188" s="87" cm="1">
        <f t="array" aca="1" ref="A188" ca="1">INDIRECT(_xlfn.XLOOKUP(豚シート!$G$13,豚気温!$D$2:$AB$2,豚気温!$D$3:$AB$3)&amp;(_xlfn.XLOOKUP(豚モデル!$D196,豚気温!$C$6:$C$461,豚気温!$B$6:$B$461)))</f>
        <v>9.9</v>
      </c>
      <c r="B188">
        <v>188</v>
      </c>
      <c r="C188" s="62">
        <v>46083</v>
      </c>
      <c r="D188">
        <v>1.5</v>
      </c>
      <c r="E188">
        <v>1.4</v>
      </c>
      <c r="F188">
        <v>3.4</v>
      </c>
      <c r="G188">
        <v>3.6</v>
      </c>
      <c r="H188">
        <v>3.7</v>
      </c>
      <c r="I188">
        <v>4.5</v>
      </c>
      <c r="J188">
        <v>6.1</v>
      </c>
      <c r="K188">
        <v>4.4000000000000004</v>
      </c>
      <c r="L188">
        <v>5.0999999999999996</v>
      </c>
      <c r="M188">
        <v>5.5</v>
      </c>
      <c r="N188">
        <v>7.1</v>
      </c>
      <c r="O188">
        <v>7.3</v>
      </c>
      <c r="P188">
        <v>6</v>
      </c>
      <c r="Q188">
        <v>6.4</v>
      </c>
      <c r="R188">
        <v>0</v>
      </c>
      <c r="S188">
        <v>3.1</v>
      </c>
      <c r="T188">
        <v>2.1</v>
      </c>
      <c r="U188">
        <v>6.5</v>
      </c>
      <c r="V188">
        <v>-2.5</v>
      </c>
      <c r="W188">
        <v>0.9</v>
      </c>
      <c r="X188">
        <v>0.5</v>
      </c>
      <c r="Y188">
        <v>-1.4</v>
      </c>
      <c r="Z188">
        <v>3.3</v>
      </c>
      <c r="AA188">
        <f>独自温度!C63</f>
        <v>30</v>
      </c>
      <c r="AB188">
        <f>独自温度!D63</f>
        <v>30</v>
      </c>
    </row>
    <row r="189" spans="1:28">
      <c r="A189" s="87" t="e" cm="1">
        <f t="array" aca="1" ref="A189" ca="1">INDIRECT(_xlfn.XLOOKUP(豚シート!$G$13,豚気温!$D$2:$AB$2,豚気温!$D$3:$AB$3)&amp;(_xlfn.XLOOKUP(豚モデル!$D197,豚気温!$C$6:$C$461,豚気温!$B$6:$B$461)))</f>
        <v>#N/A</v>
      </c>
      <c r="B189">
        <v>189</v>
      </c>
      <c r="C189" s="62">
        <v>46084</v>
      </c>
      <c r="D189">
        <v>1.6</v>
      </c>
      <c r="E189">
        <v>1.6</v>
      </c>
      <c r="F189">
        <v>3.5</v>
      </c>
      <c r="G189">
        <v>3.8</v>
      </c>
      <c r="H189">
        <v>3.8</v>
      </c>
      <c r="I189">
        <v>4.7</v>
      </c>
      <c r="J189">
        <v>6.2</v>
      </c>
      <c r="K189">
        <v>4.5999999999999996</v>
      </c>
      <c r="L189">
        <v>5.2</v>
      </c>
      <c r="M189">
        <v>5.6</v>
      </c>
      <c r="N189">
        <v>7.2</v>
      </c>
      <c r="O189">
        <v>7.4</v>
      </c>
      <c r="P189">
        <v>6.1</v>
      </c>
      <c r="Q189">
        <v>6.5</v>
      </c>
      <c r="R189">
        <v>0.2</v>
      </c>
      <c r="S189">
        <v>3.3</v>
      </c>
      <c r="T189">
        <v>2.2000000000000002</v>
      </c>
      <c r="U189">
        <v>6.6</v>
      </c>
      <c r="V189">
        <v>-2.2999999999999998</v>
      </c>
      <c r="W189">
        <v>1</v>
      </c>
      <c r="X189">
        <v>0.6</v>
      </c>
      <c r="Y189">
        <v>-1.2</v>
      </c>
      <c r="Z189">
        <v>3.3</v>
      </c>
      <c r="AA189">
        <f>独自温度!C64</f>
        <v>30</v>
      </c>
      <c r="AB189">
        <f>独自温度!D64</f>
        <v>30</v>
      </c>
    </row>
    <row r="190" spans="1:28">
      <c r="A190" s="87" t="e" cm="1">
        <f t="array" aca="1" ref="A190" ca="1">INDIRECT(_xlfn.XLOOKUP(豚シート!$G$13,豚気温!$D$2:$AB$2,豚気温!$D$3:$AB$3)&amp;(_xlfn.XLOOKUP(豚モデル!$D198,豚気温!$C$6:$C$461,豚気温!$B$6:$B$461)))</f>
        <v>#N/A</v>
      </c>
      <c r="B190">
        <v>190</v>
      </c>
      <c r="C190" s="62">
        <v>46085</v>
      </c>
      <c r="D190">
        <v>1.7</v>
      </c>
      <c r="E190">
        <v>1.7</v>
      </c>
      <c r="F190">
        <v>3.6</v>
      </c>
      <c r="G190">
        <v>3.9</v>
      </c>
      <c r="H190">
        <v>3.9</v>
      </c>
      <c r="I190">
        <v>4.8</v>
      </c>
      <c r="J190">
        <v>6.3</v>
      </c>
      <c r="K190">
        <v>4.7</v>
      </c>
      <c r="L190">
        <v>5.3</v>
      </c>
      <c r="M190">
        <v>5.7</v>
      </c>
      <c r="N190">
        <v>7.3</v>
      </c>
      <c r="O190">
        <v>7.5</v>
      </c>
      <c r="P190">
        <v>6.2</v>
      </c>
      <c r="Q190">
        <v>6.6</v>
      </c>
      <c r="R190">
        <v>0.3</v>
      </c>
      <c r="S190">
        <v>3.4</v>
      </c>
      <c r="T190">
        <v>2.2999999999999998</v>
      </c>
      <c r="U190">
        <v>6.7</v>
      </c>
      <c r="V190">
        <v>-2.2000000000000002</v>
      </c>
      <c r="W190">
        <v>1.1000000000000001</v>
      </c>
      <c r="X190">
        <v>0.7</v>
      </c>
      <c r="Y190">
        <v>-1.1000000000000001</v>
      </c>
      <c r="Z190">
        <v>3.4</v>
      </c>
      <c r="AA190">
        <f>独自温度!C65</f>
        <v>30</v>
      </c>
      <c r="AB190">
        <f>独自温度!D65</f>
        <v>30</v>
      </c>
    </row>
    <row r="191" spans="1:28">
      <c r="A191" s="87" t="e" cm="1">
        <f t="array" aca="1" ref="A191" ca="1">INDIRECT(_xlfn.XLOOKUP(豚シート!$G$13,豚気温!$D$2:$AB$2,豚気温!$D$3:$AB$3)&amp;(_xlfn.XLOOKUP(豚モデル!$D199,豚気温!$C$6:$C$461,豚気温!$B$6:$B$461)))</f>
        <v>#N/A</v>
      </c>
      <c r="B191">
        <v>191</v>
      </c>
      <c r="C191" s="62">
        <v>46086</v>
      </c>
      <c r="D191">
        <v>1.8</v>
      </c>
      <c r="E191">
        <v>1.8</v>
      </c>
      <c r="F191">
        <v>3.7</v>
      </c>
      <c r="G191">
        <v>4</v>
      </c>
      <c r="H191">
        <v>4</v>
      </c>
      <c r="I191">
        <v>4.8</v>
      </c>
      <c r="J191">
        <v>6.4</v>
      </c>
      <c r="K191">
        <v>4.8</v>
      </c>
      <c r="L191">
        <v>5.4</v>
      </c>
      <c r="M191">
        <v>5.8</v>
      </c>
      <c r="N191">
        <v>7.4</v>
      </c>
      <c r="O191">
        <v>7.6</v>
      </c>
      <c r="P191">
        <v>6.3</v>
      </c>
      <c r="Q191">
        <v>6.7</v>
      </c>
      <c r="R191">
        <v>0.4</v>
      </c>
      <c r="S191">
        <v>3.5</v>
      </c>
      <c r="T191">
        <v>2.4</v>
      </c>
      <c r="U191">
        <v>6.8</v>
      </c>
      <c r="V191">
        <v>-2.1</v>
      </c>
      <c r="W191">
        <v>1.2</v>
      </c>
      <c r="X191">
        <v>0.8</v>
      </c>
      <c r="Y191">
        <v>-1</v>
      </c>
      <c r="Z191">
        <v>3.4</v>
      </c>
      <c r="AA191">
        <f>独自温度!C66</f>
        <v>30</v>
      </c>
      <c r="AB191">
        <f>独自温度!D66</f>
        <v>30</v>
      </c>
    </row>
    <row r="192" spans="1:28">
      <c r="A192" s="87" t="e" cm="1">
        <f t="array" aca="1" ref="A192" ca="1">INDIRECT(_xlfn.XLOOKUP(豚シート!$G$13,豚気温!$D$2:$AB$2,豚気温!$D$3:$AB$3)&amp;(_xlfn.XLOOKUP(豚モデル!$D200,豚気温!$C$6:$C$461,豚気温!$B$6:$B$461)))</f>
        <v>#N/A</v>
      </c>
      <c r="B192">
        <v>192</v>
      </c>
      <c r="C192" s="62">
        <v>46087</v>
      </c>
      <c r="D192">
        <v>1.9</v>
      </c>
      <c r="E192">
        <v>1.9</v>
      </c>
      <c r="F192">
        <v>3.8</v>
      </c>
      <c r="G192">
        <v>4</v>
      </c>
      <c r="H192">
        <v>4.0999999999999996</v>
      </c>
      <c r="I192">
        <v>4.9000000000000004</v>
      </c>
      <c r="J192">
        <v>6.5</v>
      </c>
      <c r="K192">
        <v>4.9000000000000004</v>
      </c>
      <c r="L192">
        <v>5.5</v>
      </c>
      <c r="M192">
        <v>5.8</v>
      </c>
      <c r="N192">
        <v>7.5</v>
      </c>
      <c r="O192">
        <v>7.7</v>
      </c>
      <c r="P192">
        <v>6.4</v>
      </c>
      <c r="Q192">
        <v>6.8</v>
      </c>
      <c r="R192">
        <v>0.5</v>
      </c>
      <c r="S192">
        <v>3.5</v>
      </c>
      <c r="T192">
        <v>2.4</v>
      </c>
      <c r="U192">
        <v>6.9</v>
      </c>
      <c r="V192">
        <v>-2.1</v>
      </c>
      <c r="W192">
        <v>1.3</v>
      </c>
      <c r="X192">
        <v>0.9</v>
      </c>
      <c r="Y192">
        <v>-0.9</v>
      </c>
      <c r="Z192">
        <v>3.5</v>
      </c>
      <c r="AA192">
        <f>独自温度!C67</f>
        <v>30</v>
      </c>
      <c r="AB192">
        <f>独自温度!D67</f>
        <v>30</v>
      </c>
    </row>
    <row r="193" spans="1:28">
      <c r="A193" s="87" t="e" cm="1">
        <f t="array" aca="1" ref="A193" ca="1">INDIRECT(_xlfn.XLOOKUP(豚シート!$G$13,豚気温!$D$2:$AB$2,豚気温!$D$3:$AB$3)&amp;(_xlfn.XLOOKUP(豚モデル!$D201,豚気温!$C$6:$C$461,豚気温!$B$6:$B$461)))</f>
        <v>#N/A</v>
      </c>
      <c r="B193">
        <v>193</v>
      </c>
      <c r="C193" s="62">
        <v>46088</v>
      </c>
      <c r="D193">
        <v>2</v>
      </c>
      <c r="E193">
        <v>2</v>
      </c>
      <c r="F193">
        <v>3.8</v>
      </c>
      <c r="G193">
        <v>4.0999999999999996</v>
      </c>
      <c r="H193">
        <v>4.2</v>
      </c>
      <c r="I193">
        <v>5</v>
      </c>
      <c r="J193">
        <v>6.5</v>
      </c>
      <c r="K193">
        <v>4.9000000000000004</v>
      </c>
      <c r="L193">
        <v>5.5</v>
      </c>
      <c r="M193">
        <v>5.9</v>
      </c>
      <c r="N193">
        <v>7.6</v>
      </c>
      <c r="O193">
        <v>7.7</v>
      </c>
      <c r="P193">
        <v>6.5</v>
      </c>
      <c r="Q193">
        <v>6.9</v>
      </c>
      <c r="R193">
        <v>0.6</v>
      </c>
      <c r="S193">
        <v>3.6</v>
      </c>
      <c r="T193">
        <v>2.5</v>
      </c>
      <c r="U193">
        <v>7</v>
      </c>
      <c r="V193">
        <v>-2</v>
      </c>
      <c r="W193">
        <v>1.3</v>
      </c>
      <c r="X193">
        <v>1</v>
      </c>
      <c r="Y193">
        <v>-0.8</v>
      </c>
      <c r="Z193">
        <v>3.5</v>
      </c>
      <c r="AA193">
        <f>独自温度!C68</f>
        <v>30</v>
      </c>
      <c r="AB193">
        <f>独自温度!D68</f>
        <v>30</v>
      </c>
    </row>
    <row r="194" spans="1:28">
      <c r="A194" s="87" t="e" cm="1">
        <f t="array" aca="1" ref="A194" ca="1">INDIRECT(_xlfn.XLOOKUP(豚シート!$G$13,豚気温!$D$2:$AB$2,豚気温!$D$3:$AB$3)&amp;(_xlfn.XLOOKUP(豚モデル!$D202,豚気温!$C$6:$C$461,豚気温!$B$6:$B$461)))</f>
        <v>#N/A</v>
      </c>
      <c r="B194">
        <v>194</v>
      </c>
      <c r="C194" s="62">
        <v>46089</v>
      </c>
      <c r="D194">
        <v>2.1</v>
      </c>
      <c r="E194">
        <v>2.2000000000000002</v>
      </c>
      <c r="F194">
        <v>3.9</v>
      </c>
      <c r="G194">
        <v>4.2</v>
      </c>
      <c r="H194">
        <v>4.3</v>
      </c>
      <c r="I194">
        <v>5.0999999999999996</v>
      </c>
      <c r="J194">
        <v>6.6</v>
      </c>
      <c r="K194">
        <v>5</v>
      </c>
      <c r="L194">
        <v>5.5</v>
      </c>
      <c r="M194">
        <v>6</v>
      </c>
      <c r="N194">
        <v>7.6</v>
      </c>
      <c r="O194">
        <v>7.8</v>
      </c>
      <c r="P194">
        <v>6.6</v>
      </c>
      <c r="Q194">
        <v>6.9</v>
      </c>
      <c r="R194">
        <v>0.7</v>
      </c>
      <c r="S194">
        <v>3.7</v>
      </c>
      <c r="T194">
        <v>2.6</v>
      </c>
      <c r="U194">
        <v>7</v>
      </c>
      <c r="V194">
        <v>-1.9</v>
      </c>
      <c r="W194">
        <v>1.4</v>
      </c>
      <c r="X194">
        <v>1</v>
      </c>
      <c r="Y194">
        <v>-0.7</v>
      </c>
      <c r="Z194">
        <v>3.6</v>
      </c>
      <c r="AA194">
        <f>独自温度!C69</f>
        <v>30</v>
      </c>
      <c r="AB194">
        <f>独自温度!D69</f>
        <v>30</v>
      </c>
    </row>
    <row r="195" spans="1:28">
      <c r="A195" s="87" t="e" cm="1">
        <f t="array" aca="1" ref="A195" ca="1">INDIRECT(_xlfn.XLOOKUP(豚シート!$G$13,豚気温!$D$2:$AB$2,豚気温!$D$3:$AB$3)&amp;(_xlfn.XLOOKUP(豚モデル!$D203,豚気温!$C$6:$C$461,豚気温!$B$6:$B$461)))</f>
        <v>#N/A</v>
      </c>
      <c r="B195">
        <v>195</v>
      </c>
      <c r="C195" s="62">
        <v>46090</v>
      </c>
      <c r="D195">
        <v>2.2999999999999998</v>
      </c>
      <c r="E195">
        <v>2.2999999999999998</v>
      </c>
      <c r="F195">
        <v>4</v>
      </c>
      <c r="G195">
        <v>4.3</v>
      </c>
      <c r="H195">
        <v>4.4000000000000004</v>
      </c>
      <c r="I195">
        <v>5.2</v>
      </c>
      <c r="J195">
        <v>6.7</v>
      </c>
      <c r="K195">
        <v>5.0999999999999996</v>
      </c>
      <c r="L195">
        <v>5.6</v>
      </c>
      <c r="M195">
        <v>6.1</v>
      </c>
      <c r="N195">
        <v>7.7</v>
      </c>
      <c r="O195">
        <v>7.9</v>
      </c>
      <c r="P195">
        <v>6.6</v>
      </c>
      <c r="Q195">
        <v>7</v>
      </c>
      <c r="R195">
        <v>0.8</v>
      </c>
      <c r="S195">
        <v>3.8</v>
      </c>
      <c r="T195">
        <v>2.7</v>
      </c>
      <c r="U195">
        <v>7.1</v>
      </c>
      <c r="V195">
        <v>-1.8</v>
      </c>
      <c r="W195">
        <v>1.5</v>
      </c>
      <c r="X195">
        <v>1.1000000000000001</v>
      </c>
      <c r="Y195">
        <v>-0.6</v>
      </c>
      <c r="Z195">
        <v>3.6</v>
      </c>
      <c r="AA195">
        <f>独自温度!C70</f>
        <v>30</v>
      </c>
      <c r="AB195">
        <f>独自温度!D70</f>
        <v>30</v>
      </c>
    </row>
    <row r="196" spans="1:28">
      <c r="A196" s="87" t="e" cm="1">
        <f t="array" aca="1" ref="A196" ca="1">INDIRECT(_xlfn.XLOOKUP(豚シート!$G$13,豚気温!$D$2:$AB$2,豚気温!$D$3:$AB$3)&amp;(_xlfn.XLOOKUP(豚モデル!$D204,豚気温!$C$6:$C$461,豚気温!$B$6:$B$461)))</f>
        <v>#N/A</v>
      </c>
      <c r="B196">
        <v>196</v>
      </c>
      <c r="C196" s="62">
        <v>46091</v>
      </c>
      <c r="D196">
        <v>2.4</v>
      </c>
      <c r="E196">
        <v>2.4</v>
      </c>
      <c r="F196">
        <v>4.0999999999999996</v>
      </c>
      <c r="G196">
        <v>4.4000000000000004</v>
      </c>
      <c r="H196">
        <v>4.5999999999999996</v>
      </c>
      <c r="I196">
        <v>5.3</v>
      </c>
      <c r="J196">
        <v>6.9</v>
      </c>
      <c r="K196">
        <v>5.2</v>
      </c>
      <c r="L196">
        <v>5.6</v>
      </c>
      <c r="M196">
        <v>6.2</v>
      </c>
      <c r="N196">
        <v>7.8</v>
      </c>
      <c r="O196">
        <v>8</v>
      </c>
      <c r="P196">
        <v>6.7</v>
      </c>
      <c r="Q196">
        <v>7.1</v>
      </c>
      <c r="R196">
        <v>0.9</v>
      </c>
      <c r="S196">
        <v>3.9</v>
      </c>
      <c r="T196">
        <v>2.8</v>
      </c>
      <c r="U196">
        <v>7.2</v>
      </c>
      <c r="V196">
        <v>-1.7</v>
      </c>
      <c r="W196">
        <v>1.6</v>
      </c>
      <c r="X196">
        <v>1.2</v>
      </c>
      <c r="Y196">
        <v>-0.5</v>
      </c>
      <c r="Z196">
        <v>3.7</v>
      </c>
      <c r="AA196">
        <f>独自温度!C71</f>
        <v>30</v>
      </c>
      <c r="AB196">
        <f>独自温度!D71</f>
        <v>30</v>
      </c>
    </row>
    <row r="197" spans="1:28">
      <c r="A197" s="87" t="e" cm="1">
        <f t="array" aca="1" ref="A197" ca="1">INDIRECT(_xlfn.XLOOKUP(豚シート!$G$13,豚気温!$D$2:$AB$2,豚気温!$D$3:$AB$3)&amp;(_xlfn.XLOOKUP(豚モデル!$D205,豚気温!$C$6:$C$461,豚気温!$B$6:$B$461)))</f>
        <v>#N/A</v>
      </c>
      <c r="B197">
        <v>197</v>
      </c>
      <c r="C197" s="62">
        <v>46092</v>
      </c>
      <c r="D197">
        <v>2.5</v>
      </c>
      <c r="E197">
        <v>2.5</v>
      </c>
      <c r="F197">
        <v>4.2</v>
      </c>
      <c r="G197">
        <v>4.5</v>
      </c>
      <c r="H197">
        <v>4.7</v>
      </c>
      <c r="I197">
        <v>5.4</v>
      </c>
      <c r="J197">
        <v>7</v>
      </c>
      <c r="K197">
        <v>5.3</v>
      </c>
      <c r="L197">
        <v>5.7</v>
      </c>
      <c r="M197">
        <v>6.3</v>
      </c>
      <c r="N197">
        <v>7.9</v>
      </c>
      <c r="O197">
        <v>8.1</v>
      </c>
      <c r="P197">
        <v>6.9</v>
      </c>
      <c r="Q197">
        <v>7.3</v>
      </c>
      <c r="R197">
        <v>1</v>
      </c>
      <c r="S197">
        <v>4</v>
      </c>
      <c r="T197">
        <v>2.9</v>
      </c>
      <c r="U197">
        <v>7.3</v>
      </c>
      <c r="V197">
        <v>-1.6</v>
      </c>
      <c r="W197">
        <v>1.7</v>
      </c>
      <c r="X197">
        <v>1.3</v>
      </c>
      <c r="Y197">
        <v>-0.4</v>
      </c>
      <c r="Z197">
        <v>3.8</v>
      </c>
      <c r="AA197">
        <f>独自温度!C72</f>
        <v>30</v>
      </c>
      <c r="AB197">
        <f>独自温度!D72</f>
        <v>30</v>
      </c>
    </row>
    <row r="198" spans="1:28">
      <c r="A198" s="87" t="e" cm="1">
        <f t="array" aca="1" ref="A198" ca="1">INDIRECT(_xlfn.XLOOKUP(豚シート!$G$13,豚気温!$D$2:$AB$2,豚気温!$D$3:$AB$3)&amp;(_xlfn.XLOOKUP(豚モデル!$D206,豚気温!$C$6:$C$461,豚気温!$B$6:$B$461)))</f>
        <v>#N/A</v>
      </c>
      <c r="B198">
        <v>198</v>
      </c>
      <c r="C198" s="62">
        <v>46093</v>
      </c>
      <c r="D198">
        <v>2.6</v>
      </c>
      <c r="E198">
        <v>2.6</v>
      </c>
      <c r="F198">
        <v>4.3</v>
      </c>
      <c r="G198">
        <v>4.5999999999999996</v>
      </c>
      <c r="H198">
        <v>4.8</v>
      </c>
      <c r="I198">
        <v>5.5</v>
      </c>
      <c r="J198">
        <v>7.1</v>
      </c>
      <c r="K198">
        <v>5.4</v>
      </c>
      <c r="L198">
        <v>5.8</v>
      </c>
      <c r="M198">
        <v>6.4</v>
      </c>
      <c r="N198">
        <v>8</v>
      </c>
      <c r="O198">
        <v>8.3000000000000007</v>
      </c>
      <c r="P198">
        <v>7</v>
      </c>
      <c r="Q198">
        <v>7.4</v>
      </c>
      <c r="R198">
        <v>1.1000000000000001</v>
      </c>
      <c r="S198">
        <v>4.0999999999999996</v>
      </c>
      <c r="T198">
        <v>3</v>
      </c>
      <c r="U198">
        <v>7.5</v>
      </c>
      <c r="V198">
        <v>-1.5</v>
      </c>
      <c r="W198">
        <v>1.8</v>
      </c>
      <c r="X198">
        <v>1.4</v>
      </c>
      <c r="Y198">
        <v>-0.3</v>
      </c>
      <c r="Z198">
        <v>3.9</v>
      </c>
      <c r="AA198">
        <f>独自温度!C73</f>
        <v>30</v>
      </c>
      <c r="AB198">
        <f>独自温度!D73</f>
        <v>30</v>
      </c>
    </row>
    <row r="199" spans="1:28">
      <c r="A199" s="87" t="e" cm="1">
        <f t="array" aca="1" ref="A199" ca="1">INDIRECT(_xlfn.XLOOKUP(豚シート!$G$13,豚気温!$D$2:$AB$2,豚気温!$D$3:$AB$3)&amp;(_xlfn.XLOOKUP(豚モデル!$D207,豚気温!$C$6:$C$461,豚気温!$B$6:$B$461)))</f>
        <v>#N/A</v>
      </c>
      <c r="B199">
        <v>199</v>
      </c>
      <c r="C199" s="62">
        <v>46094</v>
      </c>
      <c r="D199">
        <v>2.7</v>
      </c>
      <c r="E199">
        <v>2.8</v>
      </c>
      <c r="F199">
        <v>4.5</v>
      </c>
      <c r="G199">
        <v>4.8</v>
      </c>
      <c r="H199">
        <v>5</v>
      </c>
      <c r="I199">
        <v>5.6</v>
      </c>
      <c r="J199">
        <v>7.3</v>
      </c>
      <c r="K199">
        <v>5.6</v>
      </c>
      <c r="L199">
        <v>5.9</v>
      </c>
      <c r="M199">
        <v>6.5</v>
      </c>
      <c r="N199">
        <v>8.1999999999999993</v>
      </c>
      <c r="O199">
        <v>8.4</v>
      </c>
      <c r="P199">
        <v>7.1</v>
      </c>
      <c r="Q199">
        <v>7.6</v>
      </c>
      <c r="R199">
        <v>1.2</v>
      </c>
      <c r="S199">
        <v>4.3</v>
      </c>
      <c r="T199">
        <v>3.1</v>
      </c>
      <c r="U199">
        <v>7.6</v>
      </c>
      <c r="V199">
        <v>-1.4</v>
      </c>
      <c r="W199">
        <v>1.9</v>
      </c>
      <c r="X199">
        <v>1.5</v>
      </c>
      <c r="Y199">
        <v>-0.2</v>
      </c>
      <c r="Z199">
        <v>4.0999999999999996</v>
      </c>
      <c r="AA199">
        <f>独自温度!C74</f>
        <v>30</v>
      </c>
      <c r="AB199">
        <f>独自温度!D74</f>
        <v>30</v>
      </c>
    </row>
    <row r="200" spans="1:28">
      <c r="A200" s="87" t="e" cm="1">
        <f t="array" aca="1" ref="A200" ca="1">INDIRECT(_xlfn.XLOOKUP(豚シート!$G$13,豚気温!$D$2:$AB$2,豚気温!$D$3:$AB$3)&amp;(_xlfn.XLOOKUP(豚モデル!$D208,豚気温!$C$6:$C$461,豚気温!$B$6:$B$461)))</f>
        <v>#N/A</v>
      </c>
      <c r="B200">
        <v>200</v>
      </c>
      <c r="C200" s="62">
        <v>46095</v>
      </c>
      <c r="D200">
        <v>2.9</v>
      </c>
      <c r="E200">
        <v>2.9</v>
      </c>
      <c r="F200">
        <v>4.5999999999999996</v>
      </c>
      <c r="G200">
        <v>4.9000000000000004</v>
      </c>
      <c r="H200">
        <v>5.0999999999999996</v>
      </c>
      <c r="I200">
        <v>5.8</v>
      </c>
      <c r="J200">
        <v>7.4</v>
      </c>
      <c r="K200">
        <v>5.7</v>
      </c>
      <c r="L200">
        <v>6</v>
      </c>
      <c r="M200">
        <v>6.7</v>
      </c>
      <c r="N200">
        <v>8.3000000000000007</v>
      </c>
      <c r="O200">
        <v>8.6</v>
      </c>
      <c r="P200">
        <v>7.3</v>
      </c>
      <c r="Q200">
        <v>7.7</v>
      </c>
      <c r="R200">
        <v>1.4</v>
      </c>
      <c r="S200">
        <v>4.4000000000000004</v>
      </c>
      <c r="T200">
        <v>3.2</v>
      </c>
      <c r="U200">
        <v>7.8</v>
      </c>
      <c r="V200">
        <v>-1.2</v>
      </c>
      <c r="W200">
        <v>2</v>
      </c>
      <c r="X200">
        <v>1.6</v>
      </c>
      <c r="Y200">
        <v>0</v>
      </c>
      <c r="Z200">
        <v>4.2</v>
      </c>
      <c r="AA200">
        <f>独自温度!C75</f>
        <v>30</v>
      </c>
      <c r="AB200">
        <f>独自温度!D75</f>
        <v>30</v>
      </c>
    </row>
    <row r="201" spans="1:28">
      <c r="A201" s="87" t="e" cm="1">
        <f t="array" aca="1" ref="A201" ca="1">INDIRECT(_xlfn.XLOOKUP(豚シート!$G$13,豚気温!$D$2:$AB$2,豚気温!$D$3:$AB$3)&amp;(_xlfn.XLOOKUP(豚モデル!$D209,豚気温!$C$6:$C$461,豚気温!$B$6:$B$461)))</f>
        <v>#N/A</v>
      </c>
      <c r="B201">
        <v>201</v>
      </c>
      <c r="C201" s="62">
        <v>46096</v>
      </c>
      <c r="D201">
        <v>3</v>
      </c>
      <c r="E201">
        <v>3.1</v>
      </c>
      <c r="F201">
        <v>4.8</v>
      </c>
      <c r="G201">
        <v>5.0999999999999996</v>
      </c>
      <c r="H201">
        <v>5.3</v>
      </c>
      <c r="I201">
        <v>5.9</v>
      </c>
      <c r="J201">
        <v>7.6</v>
      </c>
      <c r="K201">
        <v>5.9</v>
      </c>
      <c r="L201">
        <v>6.1</v>
      </c>
      <c r="M201">
        <v>6.8</v>
      </c>
      <c r="N201">
        <v>8.5</v>
      </c>
      <c r="O201">
        <v>8.8000000000000007</v>
      </c>
      <c r="P201">
        <v>7.4</v>
      </c>
      <c r="Q201">
        <v>7.9</v>
      </c>
      <c r="R201">
        <v>1.5</v>
      </c>
      <c r="S201">
        <v>4.5999999999999996</v>
      </c>
      <c r="T201">
        <v>3.4</v>
      </c>
      <c r="U201">
        <v>7.9</v>
      </c>
      <c r="V201">
        <v>-1.1000000000000001</v>
      </c>
      <c r="W201">
        <v>2.2000000000000002</v>
      </c>
      <c r="X201">
        <v>1.8</v>
      </c>
      <c r="Y201">
        <v>0.1</v>
      </c>
      <c r="Z201">
        <v>4.4000000000000004</v>
      </c>
      <c r="AA201">
        <f>独自温度!C76</f>
        <v>30</v>
      </c>
      <c r="AB201">
        <f>独自温度!D76</f>
        <v>30</v>
      </c>
    </row>
    <row r="202" spans="1:28">
      <c r="A202" s="87" t="e" cm="1">
        <f t="array" aca="1" ref="A202" ca="1">INDIRECT(_xlfn.XLOOKUP(豚シート!$G$13,豚気温!$D$2:$AB$2,豚気温!$D$3:$AB$3)&amp;(_xlfn.XLOOKUP(豚モデル!$D210,豚気温!$C$6:$C$461,豚気温!$B$6:$B$461)))</f>
        <v>#N/A</v>
      </c>
      <c r="B202">
        <v>202</v>
      </c>
      <c r="C202" s="62">
        <v>46097</v>
      </c>
      <c r="D202">
        <v>3.2</v>
      </c>
      <c r="E202">
        <v>3.3</v>
      </c>
      <c r="F202">
        <v>5</v>
      </c>
      <c r="G202">
        <v>5.3</v>
      </c>
      <c r="H202">
        <v>5.5</v>
      </c>
      <c r="I202">
        <v>6.1</v>
      </c>
      <c r="J202">
        <v>7.8</v>
      </c>
      <c r="K202">
        <v>6.1</v>
      </c>
      <c r="L202">
        <v>6.3</v>
      </c>
      <c r="M202">
        <v>7</v>
      </c>
      <c r="N202">
        <v>8.6999999999999993</v>
      </c>
      <c r="O202">
        <v>8.9</v>
      </c>
      <c r="P202">
        <v>7.6</v>
      </c>
      <c r="Q202">
        <v>8.1</v>
      </c>
      <c r="R202">
        <v>1.7</v>
      </c>
      <c r="S202">
        <v>4.7</v>
      </c>
      <c r="T202">
        <v>3.6</v>
      </c>
      <c r="U202">
        <v>8.1</v>
      </c>
      <c r="V202">
        <v>-0.9</v>
      </c>
      <c r="W202">
        <v>2.2999999999999998</v>
      </c>
      <c r="X202">
        <v>1.9</v>
      </c>
      <c r="Y202">
        <v>0.3</v>
      </c>
      <c r="Z202">
        <v>4.5999999999999996</v>
      </c>
      <c r="AA202">
        <f>独自温度!C77</f>
        <v>30</v>
      </c>
      <c r="AB202">
        <f>独自温度!D77</f>
        <v>30</v>
      </c>
    </row>
    <row r="203" spans="1:28">
      <c r="A203" s="87" t="e" cm="1">
        <f t="array" aca="1" ref="A203" ca="1">INDIRECT(_xlfn.XLOOKUP(豚シート!$G$13,豚気温!$D$2:$AB$2,豚気温!$D$3:$AB$3)&amp;(_xlfn.XLOOKUP(豚モデル!$D211,豚気温!$C$6:$C$461,豚気温!$B$6:$B$461)))</f>
        <v>#N/A</v>
      </c>
      <c r="B203">
        <v>203</v>
      </c>
      <c r="C203" s="62">
        <v>46098</v>
      </c>
      <c r="D203">
        <v>3.3</v>
      </c>
      <c r="E203">
        <v>3.4</v>
      </c>
      <c r="F203">
        <v>5.0999999999999996</v>
      </c>
      <c r="G203">
        <v>5.4</v>
      </c>
      <c r="H203">
        <v>5.6</v>
      </c>
      <c r="I203">
        <v>6.2</v>
      </c>
      <c r="J203">
        <v>8</v>
      </c>
      <c r="K203">
        <v>6.2</v>
      </c>
      <c r="L203">
        <v>6.5</v>
      </c>
      <c r="M203">
        <v>7.2</v>
      </c>
      <c r="N203">
        <v>8.8000000000000007</v>
      </c>
      <c r="O203">
        <v>9.1</v>
      </c>
      <c r="P203">
        <v>7.8</v>
      </c>
      <c r="Q203">
        <v>8.1999999999999993</v>
      </c>
      <c r="R203">
        <v>1.9</v>
      </c>
      <c r="S203">
        <v>4.9000000000000004</v>
      </c>
      <c r="T203">
        <v>3.8</v>
      </c>
      <c r="U203">
        <v>8.3000000000000007</v>
      </c>
      <c r="V203">
        <v>-0.8</v>
      </c>
      <c r="W203">
        <v>2.5</v>
      </c>
      <c r="X203">
        <v>2</v>
      </c>
      <c r="Y203">
        <v>0.4</v>
      </c>
      <c r="Z203">
        <v>4.8</v>
      </c>
      <c r="AA203">
        <f>独自温度!C78</f>
        <v>30</v>
      </c>
      <c r="AB203">
        <f>独自温度!D78</f>
        <v>30</v>
      </c>
    </row>
    <row r="204" spans="1:28">
      <c r="A204" s="87" t="e" cm="1">
        <f t="array" aca="1" ref="A204" ca="1">INDIRECT(_xlfn.XLOOKUP(豚シート!$G$13,豚気温!$D$2:$AB$2,豚気温!$D$3:$AB$3)&amp;(_xlfn.XLOOKUP(豚モデル!$D212,豚気温!$C$6:$C$461,豚気温!$B$6:$B$461)))</f>
        <v>#N/A</v>
      </c>
      <c r="B204">
        <v>204</v>
      </c>
      <c r="C204" s="62">
        <v>46099</v>
      </c>
      <c r="D204">
        <v>3.5</v>
      </c>
      <c r="E204">
        <v>3.6</v>
      </c>
      <c r="F204">
        <v>5.3</v>
      </c>
      <c r="G204">
        <v>5.6</v>
      </c>
      <c r="H204">
        <v>5.8</v>
      </c>
      <c r="I204">
        <v>6.4</v>
      </c>
      <c r="J204">
        <v>8.1</v>
      </c>
      <c r="K204">
        <v>6.4</v>
      </c>
      <c r="L204">
        <v>6.6</v>
      </c>
      <c r="M204">
        <v>7.3</v>
      </c>
      <c r="N204">
        <v>9</v>
      </c>
      <c r="O204">
        <v>9.3000000000000007</v>
      </c>
      <c r="P204">
        <v>8</v>
      </c>
      <c r="Q204">
        <v>8.4</v>
      </c>
      <c r="R204">
        <v>2</v>
      </c>
      <c r="S204">
        <v>5.0999999999999996</v>
      </c>
      <c r="T204">
        <v>3.9</v>
      </c>
      <c r="U204">
        <v>8.4</v>
      </c>
      <c r="V204">
        <v>-0.6</v>
      </c>
      <c r="W204">
        <v>2.6</v>
      </c>
      <c r="X204">
        <v>2.2000000000000002</v>
      </c>
      <c r="Y204">
        <v>0.6</v>
      </c>
      <c r="Z204">
        <v>4.9000000000000004</v>
      </c>
      <c r="AA204">
        <f>独自温度!C79</f>
        <v>30</v>
      </c>
      <c r="AB204">
        <f>独自温度!D79</f>
        <v>30</v>
      </c>
    </row>
    <row r="205" spans="1:28">
      <c r="A205" s="87" t="e" cm="1">
        <f t="array" aca="1" ref="A205" ca="1">INDIRECT(_xlfn.XLOOKUP(豚シート!$G$13,豚気温!$D$2:$AB$2,豚気温!$D$3:$AB$3)&amp;(_xlfn.XLOOKUP(豚モデル!$D213,豚気温!$C$6:$C$461,豚気温!$B$6:$B$461)))</f>
        <v>#N/A</v>
      </c>
      <c r="B205">
        <v>205</v>
      </c>
      <c r="C205" s="62">
        <v>46100</v>
      </c>
      <c r="D205">
        <v>3.7</v>
      </c>
      <c r="E205">
        <v>3.8</v>
      </c>
      <c r="F205">
        <v>5.5</v>
      </c>
      <c r="G205">
        <v>5.8</v>
      </c>
      <c r="H205">
        <v>6</v>
      </c>
      <c r="I205">
        <v>6.5</v>
      </c>
      <c r="J205">
        <v>8.3000000000000007</v>
      </c>
      <c r="K205">
        <v>6.6</v>
      </c>
      <c r="L205">
        <v>6.7</v>
      </c>
      <c r="M205">
        <v>7.5</v>
      </c>
      <c r="N205">
        <v>9.1</v>
      </c>
      <c r="O205">
        <v>9.4</v>
      </c>
      <c r="P205">
        <v>8.1</v>
      </c>
      <c r="Q205">
        <v>8.6</v>
      </c>
      <c r="R205">
        <v>2.2000000000000002</v>
      </c>
      <c r="S205">
        <v>5.2</v>
      </c>
      <c r="T205">
        <v>4.0999999999999996</v>
      </c>
      <c r="U205">
        <v>8.6</v>
      </c>
      <c r="V205">
        <v>-0.4</v>
      </c>
      <c r="W205">
        <v>2.8</v>
      </c>
      <c r="X205">
        <v>2.2999999999999998</v>
      </c>
      <c r="Y205">
        <v>0.8</v>
      </c>
      <c r="Z205">
        <v>5.0999999999999996</v>
      </c>
      <c r="AA205">
        <f>独自温度!C80</f>
        <v>30</v>
      </c>
      <c r="AB205">
        <f>独自温度!D80</f>
        <v>30</v>
      </c>
    </row>
    <row r="206" spans="1:28">
      <c r="A206" s="87" t="e" cm="1">
        <f t="array" aca="1" ref="A206" ca="1">INDIRECT(_xlfn.XLOOKUP(豚シート!$G$13,豚気温!$D$2:$AB$2,豚気温!$D$3:$AB$3)&amp;(_xlfn.XLOOKUP(豚モデル!$D214,豚気温!$C$6:$C$461,豚気温!$B$6:$B$461)))</f>
        <v>#N/A</v>
      </c>
      <c r="B206">
        <v>206</v>
      </c>
      <c r="C206" s="62">
        <v>46101</v>
      </c>
      <c r="D206">
        <v>3.8</v>
      </c>
      <c r="E206">
        <v>3.9</v>
      </c>
      <c r="F206">
        <v>5.6</v>
      </c>
      <c r="G206">
        <v>5.9</v>
      </c>
      <c r="H206">
        <v>6.1</v>
      </c>
      <c r="I206">
        <v>6.7</v>
      </c>
      <c r="J206">
        <v>8.5</v>
      </c>
      <c r="K206">
        <v>6.7</v>
      </c>
      <c r="L206">
        <v>6.9</v>
      </c>
      <c r="M206">
        <v>7.6</v>
      </c>
      <c r="N206">
        <v>9.3000000000000007</v>
      </c>
      <c r="O206">
        <v>9.6</v>
      </c>
      <c r="P206">
        <v>8.3000000000000007</v>
      </c>
      <c r="Q206">
        <v>8.6999999999999993</v>
      </c>
      <c r="R206">
        <v>2.4</v>
      </c>
      <c r="S206">
        <v>5.4</v>
      </c>
      <c r="T206">
        <v>4.3</v>
      </c>
      <c r="U206">
        <v>8.8000000000000007</v>
      </c>
      <c r="V206">
        <v>-0.3</v>
      </c>
      <c r="W206">
        <v>2.9</v>
      </c>
      <c r="X206">
        <v>2.5</v>
      </c>
      <c r="Y206">
        <v>1</v>
      </c>
      <c r="Z206">
        <v>5.2</v>
      </c>
      <c r="AA206">
        <f>独自温度!C81</f>
        <v>30</v>
      </c>
      <c r="AB206">
        <f>独自温度!D81</f>
        <v>30</v>
      </c>
    </row>
    <row r="207" spans="1:28">
      <c r="A207" s="87" t="e" cm="1">
        <f t="array" aca="1" ref="A207" ca="1">INDIRECT(_xlfn.XLOOKUP(豚シート!$G$13,豚気温!$D$2:$AB$2,豚気温!$D$3:$AB$3)&amp;(_xlfn.XLOOKUP(豚モデル!$D215,豚気温!$C$6:$C$461,豚気温!$B$6:$B$461)))</f>
        <v>#N/A</v>
      </c>
      <c r="B207">
        <v>207</v>
      </c>
      <c r="C207" s="62">
        <v>46102</v>
      </c>
      <c r="D207">
        <v>4</v>
      </c>
      <c r="E207">
        <v>4.0999999999999996</v>
      </c>
      <c r="F207">
        <v>5.8</v>
      </c>
      <c r="G207">
        <v>6.1</v>
      </c>
      <c r="H207">
        <v>6.3</v>
      </c>
      <c r="I207">
        <v>6.8</v>
      </c>
      <c r="J207">
        <v>8.6</v>
      </c>
      <c r="K207">
        <v>6.9</v>
      </c>
      <c r="L207">
        <v>7</v>
      </c>
      <c r="M207">
        <v>7.8</v>
      </c>
      <c r="N207">
        <v>9.4</v>
      </c>
      <c r="O207">
        <v>9.6999999999999993</v>
      </c>
      <c r="P207">
        <v>8.4</v>
      </c>
      <c r="Q207">
        <v>8.9</v>
      </c>
      <c r="R207">
        <v>2.5</v>
      </c>
      <c r="S207">
        <v>5.5</v>
      </c>
      <c r="T207">
        <v>4.5</v>
      </c>
      <c r="U207">
        <v>8.9</v>
      </c>
      <c r="V207">
        <v>-0.1</v>
      </c>
      <c r="W207">
        <v>3.1</v>
      </c>
      <c r="X207">
        <v>2.6</v>
      </c>
      <c r="Y207">
        <v>1.1000000000000001</v>
      </c>
      <c r="Z207">
        <v>5.3</v>
      </c>
      <c r="AA207">
        <f>独自温度!C82</f>
        <v>30</v>
      </c>
      <c r="AB207">
        <f>独自温度!D82</f>
        <v>30</v>
      </c>
    </row>
    <row r="208" spans="1:28">
      <c r="A208" s="87" t="e" cm="1">
        <f t="array" aca="1" ref="A208" ca="1">INDIRECT(_xlfn.XLOOKUP(豚シート!$G$13,豚気温!$D$2:$AB$2,豚気温!$D$3:$AB$3)&amp;(_xlfn.XLOOKUP(豚モデル!$D216,豚気温!$C$6:$C$461,豚気温!$B$6:$B$461)))</f>
        <v>#N/A</v>
      </c>
      <c r="B208">
        <v>208</v>
      </c>
      <c r="C208" s="62">
        <v>46103</v>
      </c>
      <c r="D208">
        <v>4.0999999999999996</v>
      </c>
      <c r="E208">
        <v>4.2</v>
      </c>
      <c r="F208">
        <v>5.9</v>
      </c>
      <c r="G208">
        <v>6.3</v>
      </c>
      <c r="H208">
        <v>6.4</v>
      </c>
      <c r="I208">
        <v>7</v>
      </c>
      <c r="J208">
        <v>8.8000000000000007</v>
      </c>
      <c r="K208">
        <v>7</v>
      </c>
      <c r="L208">
        <v>7.1</v>
      </c>
      <c r="M208">
        <v>7.9</v>
      </c>
      <c r="N208">
        <v>9.6</v>
      </c>
      <c r="O208">
        <v>9.9</v>
      </c>
      <c r="P208">
        <v>8.6</v>
      </c>
      <c r="Q208">
        <v>9</v>
      </c>
      <c r="R208">
        <v>2.7</v>
      </c>
      <c r="S208">
        <v>5.7</v>
      </c>
      <c r="T208">
        <v>4.5999999999999996</v>
      </c>
      <c r="U208">
        <v>9</v>
      </c>
      <c r="V208">
        <v>0</v>
      </c>
      <c r="W208">
        <v>3.2</v>
      </c>
      <c r="X208">
        <v>2.8</v>
      </c>
      <c r="Y208">
        <v>1.3</v>
      </c>
      <c r="Z208">
        <v>5.4</v>
      </c>
      <c r="AA208">
        <f>独自温度!C83</f>
        <v>30</v>
      </c>
      <c r="AB208">
        <f>独自温度!D83</f>
        <v>30</v>
      </c>
    </row>
    <row r="209" spans="1:28">
      <c r="A209" s="87" t="e" cm="1">
        <f t="array" aca="1" ref="A209" ca="1">INDIRECT(_xlfn.XLOOKUP(豚シート!$G$13,豚気温!$D$2:$AB$2,豚気温!$D$3:$AB$3)&amp;(_xlfn.XLOOKUP(豚モデル!$D217,豚気温!$C$6:$C$461,豚気温!$B$6:$B$461)))</f>
        <v>#N/A</v>
      </c>
      <c r="B209">
        <v>209</v>
      </c>
      <c r="C209" s="62">
        <v>46104</v>
      </c>
      <c r="D209">
        <v>4.3</v>
      </c>
      <c r="E209">
        <v>4.4000000000000004</v>
      </c>
      <c r="F209">
        <v>6.1</v>
      </c>
      <c r="G209">
        <v>6.4</v>
      </c>
      <c r="H209">
        <v>6.6</v>
      </c>
      <c r="I209">
        <v>7.1</v>
      </c>
      <c r="J209">
        <v>8.9</v>
      </c>
      <c r="K209">
        <v>7.2</v>
      </c>
      <c r="L209">
        <v>7.2</v>
      </c>
      <c r="M209">
        <v>8.1</v>
      </c>
      <c r="N209">
        <v>9.6999999999999993</v>
      </c>
      <c r="O209">
        <v>10</v>
      </c>
      <c r="P209">
        <v>8.6999999999999993</v>
      </c>
      <c r="Q209">
        <v>9.1999999999999993</v>
      </c>
      <c r="R209">
        <v>2.8</v>
      </c>
      <c r="S209">
        <v>5.8</v>
      </c>
      <c r="T209">
        <v>4.8</v>
      </c>
      <c r="U209">
        <v>9.1999999999999993</v>
      </c>
      <c r="V209">
        <v>0.2</v>
      </c>
      <c r="W209">
        <v>3.4</v>
      </c>
      <c r="X209">
        <v>2.9</v>
      </c>
      <c r="Y209">
        <v>1.5</v>
      </c>
      <c r="Z209">
        <v>5.5</v>
      </c>
      <c r="AA209">
        <f>独自温度!C84</f>
        <v>30</v>
      </c>
      <c r="AB209">
        <f>独自温度!D84</f>
        <v>30</v>
      </c>
    </row>
    <row r="210" spans="1:28">
      <c r="A210" s="87" t="e" cm="1">
        <f t="array" aca="1" ref="A210" ca="1">INDIRECT(_xlfn.XLOOKUP(豚シート!$G$13,豚気温!$D$2:$AB$2,豚気温!$D$3:$AB$3)&amp;(_xlfn.XLOOKUP(豚モデル!$D218,豚気温!$C$6:$C$461,豚気温!$B$6:$B$461)))</f>
        <v>#N/A</v>
      </c>
      <c r="B210">
        <v>210</v>
      </c>
      <c r="C210" s="62">
        <v>46105</v>
      </c>
      <c r="D210">
        <v>4.5</v>
      </c>
      <c r="E210">
        <v>4.5999999999999996</v>
      </c>
      <c r="F210">
        <v>6.2</v>
      </c>
      <c r="G210">
        <v>6.6</v>
      </c>
      <c r="H210">
        <v>6.7</v>
      </c>
      <c r="I210">
        <v>7.2</v>
      </c>
      <c r="J210">
        <v>9</v>
      </c>
      <c r="K210">
        <v>7.3</v>
      </c>
      <c r="L210">
        <v>7.3</v>
      </c>
      <c r="M210">
        <v>8.1999999999999993</v>
      </c>
      <c r="N210">
        <v>9.9</v>
      </c>
      <c r="O210">
        <v>10.1</v>
      </c>
      <c r="P210">
        <v>8.9</v>
      </c>
      <c r="Q210">
        <v>9.3000000000000007</v>
      </c>
      <c r="R210">
        <v>3</v>
      </c>
      <c r="S210">
        <v>6</v>
      </c>
      <c r="T210">
        <v>5</v>
      </c>
      <c r="U210">
        <v>9.3000000000000007</v>
      </c>
      <c r="V210">
        <v>0.4</v>
      </c>
      <c r="W210">
        <v>3.5</v>
      </c>
      <c r="X210">
        <v>3.1</v>
      </c>
      <c r="Y210">
        <v>1.6</v>
      </c>
      <c r="Z210">
        <v>5.7</v>
      </c>
      <c r="AA210">
        <f>独自温度!C85</f>
        <v>30</v>
      </c>
      <c r="AB210">
        <f>独自温度!D85</f>
        <v>30</v>
      </c>
    </row>
    <row r="211" spans="1:28">
      <c r="A211" s="87" t="e" cm="1">
        <f t="array" aca="1" ref="A211" ca="1">INDIRECT(_xlfn.XLOOKUP(豚シート!$G$13,豚気温!$D$2:$AB$2,豚気温!$D$3:$AB$3)&amp;(_xlfn.XLOOKUP(豚モデル!$D219,豚気温!$C$6:$C$461,豚気温!$B$6:$B$461)))</f>
        <v>#N/A</v>
      </c>
      <c r="B211">
        <v>211</v>
      </c>
      <c r="C211" s="62">
        <v>46106</v>
      </c>
      <c r="D211">
        <v>4.5999999999999996</v>
      </c>
      <c r="E211">
        <v>4.7</v>
      </c>
      <c r="F211">
        <v>6.4</v>
      </c>
      <c r="G211">
        <v>6.7</v>
      </c>
      <c r="H211">
        <v>6.9</v>
      </c>
      <c r="I211">
        <v>7.4</v>
      </c>
      <c r="J211">
        <v>9.1999999999999993</v>
      </c>
      <c r="K211">
        <v>7.4</v>
      </c>
      <c r="L211">
        <v>7.4</v>
      </c>
      <c r="M211">
        <v>8.3000000000000007</v>
      </c>
      <c r="N211">
        <v>10</v>
      </c>
      <c r="O211">
        <v>10.3</v>
      </c>
      <c r="P211">
        <v>9</v>
      </c>
      <c r="Q211">
        <v>9.4</v>
      </c>
      <c r="R211">
        <v>3.2</v>
      </c>
      <c r="S211">
        <v>6.1</v>
      </c>
      <c r="T211">
        <v>5.2</v>
      </c>
      <c r="U211">
        <v>9.5</v>
      </c>
      <c r="V211">
        <v>0.5</v>
      </c>
      <c r="W211">
        <v>3.7</v>
      </c>
      <c r="X211">
        <v>3.2</v>
      </c>
      <c r="Y211">
        <v>1.8</v>
      </c>
      <c r="Z211">
        <v>5.8</v>
      </c>
      <c r="AA211">
        <f>独自温度!C86</f>
        <v>30</v>
      </c>
      <c r="AB211">
        <f>独自温度!D86</f>
        <v>30</v>
      </c>
    </row>
    <row r="212" spans="1:28">
      <c r="A212" s="87" t="e" cm="1">
        <f t="array" aca="1" ref="A212" ca="1">INDIRECT(_xlfn.XLOOKUP(豚シート!$G$13,豚気温!$D$2:$AB$2,豚気温!$D$3:$AB$3)&amp;(_xlfn.XLOOKUP(豚モデル!$D220,豚気温!$C$6:$C$461,豚気温!$B$6:$B$461)))</f>
        <v>#N/A</v>
      </c>
      <c r="B212">
        <v>212</v>
      </c>
      <c r="C212" s="62">
        <v>46107</v>
      </c>
      <c r="D212">
        <v>4.8</v>
      </c>
      <c r="E212">
        <v>4.9000000000000004</v>
      </c>
      <c r="F212">
        <v>6.6</v>
      </c>
      <c r="G212">
        <v>6.9</v>
      </c>
      <c r="H212">
        <v>7</v>
      </c>
      <c r="I212">
        <v>7.5</v>
      </c>
      <c r="J212">
        <v>9.4</v>
      </c>
      <c r="K212">
        <v>7.6</v>
      </c>
      <c r="L212">
        <v>7.6</v>
      </c>
      <c r="M212">
        <v>8.5</v>
      </c>
      <c r="N212">
        <v>10.199999999999999</v>
      </c>
      <c r="O212">
        <v>10.4</v>
      </c>
      <c r="P212">
        <v>9.1999999999999993</v>
      </c>
      <c r="Q212">
        <v>9.6</v>
      </c>
      <c r="R212">
        <v>3.3</v>
      </c>
      <c r="S212">
        <v>6.3</v>
      </c>
      <c r="T212">
        <v>5.3</v>
      </c>
      <c r="U212">
        <v>9.6</v>
      </c>
      <c r="V212">
        <v>0.7</v>
      </c>
      <c r="W212">
        <v>3.8</v>
      </c>
      <c r="X212">
        <v>3.4</v>
      </c>
      <c r="Y212">
        <v>2</v>
      </c>
      <c r="Z212">
        <v>5.9</v>
      </c>
      <c r="AA212">
        <f>独自温度!C87</f>
        <v>30</v>
      </c>
      <c r="AB212">
        <f>独自温度!D87</f>
        <v>30</v>
      </c>
    </row>
    <row r="213" spans="1:28">
      <c r="A213" s="87" t="e" cm="1">
        <f t="array" aca="1" ref="A213" ca="1">INDIRECT(_xlfn.XLOOKUP(豚シート!$G$13,豚気温!$D$2:$AB$2,豚気温!$D$3:$AB$3)&amp;(_xlfn.XLOOKUP(豚モデル!$D221,豚気温!$C$6:$C$461,豚気温!$B$6:$B$461)))</f>
        <v>#N/A</v>
      </c>
      <c r="B213">
        <v>213</v>
      </c>
      <c r="C213" s="62">
        <v>46108</v>
      </c>
      <c r="D213">
        <v>5</v>
      </c>
      <c r="E213">
        <v>5.0999999999999996</v>
      </c>
      <c r="F213">
        <v>6.7</v>
      </c>
      <c r="G213">
        <v>7.1</v>
      </c>
      <c r="H213">
        <v>7.2</v>
      </c>
      <c r="I213">
        <v>7.7</v>
      </c>
      <c r="J213">
        <v>9.5</v>
      </c>
      <c r="K213">
        <v>7.8</v>
      </c>
      <c r="L213">
        <v>7.8</v>
      </c>
      <c r="M213">
        <v>8.6999999999999993</v>
      </c>
      <c r="N213">
        <v>10.3</v>
      </c>
      <c r="O213">
        <v>10.6</v>
      </c>
      <c r="P213">
        <v>9.3000000000000007</v>
      </c>
      <c r="Q213">
        <v>9.8000000000000007</v>
      </c>
      <c r="R213">
        <v>3.5</v>
      </c>
      <c r="S213">
        <v>6.4</v>
      </c>
      <c r="T213">
        <v>5.5</v>
      </c>
      <c r="U213">
        <v>9.8000000000000007</v>
      </c>
      <c r="V213">
        <v>0.9</v>
      </c>
      <c r="W213">
        <v>4</v>
      </c>
      <c r="X213">
        <v>3.6</v>
      </c>
      <c r="Y213">
        <v>2.2000000000000002</v>
      </c>
      <c r="Z213">
        <v>6.1</v>
      </c>
      <c r="AA213">
        <f>独自温度!C88</f>
        <v>30</v>
      </c>
      <c r="AB213">
        <f>独自温度!D88</f>
        <v>30</v>
      </c>
    </row>
    <row r="214" spans="1:28">
      <c r="A214" s="87" t="e" cm="1">
        <f t="array" aca="1" ref="A214" ca="1">INDIRECT(_xlfn.XLOOKUP(豚シート!$G$13,豚気温!$D$2:$AB$2,豚気温!$D$3:$AB$3)&amp;(_xlfn.XLOOKUP(豚モデル!$D222,豚気温!$C$6:$C$461,豚気温!$B$6:$B$461)))</f>
        <v>#N/A</v>
      </c>
      <c r="B214">
        <v>214</v>
      </c>
      <c r="C214" s="62">
        <v>46109</v>
      </c>
      <c r="D214">
        <v>5.2</v>
      </c>
      <c r="E214">
        <v>5.3</v>
      </c>
      <c r="F214">
        <v>6.9</v>
      </c>
      <c r="G214">
        <v>7.3</v>
      </c>
      <c r="H214">
        <v>7.4</v>
      </c>
      <c r="I214">
        <v>7.9</v>
      </c>
      <c r="J214">
        <v>9.6999999999999993</v>
      </c>
      <c r="K214">
        <v>8</v>
      </c>
      <c r="L214">
        <v>8</v>
      </c>
      <c r="M214">
        <v>8.8000000000000007</v>
      </c>
      <c r="N214">
        <v>10.5</v>
      </c>
      <c r="O214">
        <v>10.8</v>
      </c>
      <c r="P214">
        <v>9.5</v>
      </c>
      <c r="Q214">
        <v>9.9</v>
      </c>
      <c r="R214">
        <v>3.7</v>
      </c>
      <c r="S214">
        <v>6.6</v>
      </c>
      <c r="T214">
        <v>5.7</v>
      </c>
      <c r="U214">
        <v>10</v>
      </c>
      <c r="V214">
        <v>1.1000000000000001</v>
      </c>
      <c r="W214">
        <v>4.2</v>
      </c>
      <c r="X214">
        <v>3.8</v>
      </c>
      <c r="Y214">
        <v>2.4</v>
      </c>
      <c r="Z214">
        <v>6.2</v>
      </c>
      <c r="AA214">
        <f>独自温度!C89</f>
        <v>30</v>
      </c>
      <c r="AB214">
        <f>独自温度!D89</f>
        <v>30</v>
      </c>
    </row>
    <row r="215" spans="1:28">
      <c r="A215" s="87" t="e" cm="1">
        <f t="array" aca="1" ref="A215" ca="1">INDIRECT(_xlfn.XLOOKUP(豚シート!$G$13,豚気温!$D$2:$AB$2,豚気温!$D$3:$AB$3)&amp;(_xlfn.XLOOKUP(豚モデル!$D223,豚気温!$C$6:$C$461,豚気温!$B$6:$B$461)))</f>
        <v>#N/A</v>
      </c>
      <c r="B215">
        <v>215</v>
      </c>
      <c r="C215" s="62">
        <v>46110</v>
      </c>
      <c r="D215">
        <v>5.4</v>
      </c>
      <c r="E215">
        <v>5.5</v>
      </c>
      <c r="F215">
        <v>7.1</v>
      </c>
      <c r="G215">
        <v>7.5</v>
      </c>
      <c r="H215">
        <v>7.6</v>
      </c>
      <c r="I215">
        <v>8.1</v>
      </c>
      <c r="J215">
        <v>9.9</v>
      </c>
      <c r="K215">
        <v>8.1999999999999993</v>
      </c>
      <c r="L215">
        <v>8.1999999999999993</v>
      </c>
      <c r="M215">
        <v>9</v>
      </c>
      <c r="N215">
        <v>10.7</v>
      </c>
      <c r="O215">
        <v>11</v>
      </c>
      <c r="P215">
        <v>9.6999999999999993</v>
      </c>
      <c r="Q215">
        <v>10.1</v>
      </c>
      <c r="R215">
        <v>3.9</v>
      </c>
      <c r="S215">
        <v>6.8</v>
      </c>
      <c r="T215">
        <v>5.9</v>
      </c>
      <c r="U215">
        <v>10.199999999999999</v>
      </c>
      <c r="V215">
        <v>1.3</v>
      </c>
      <c r="W215">
        <v>4.4000000000000004</v>
      </c>
      <c r="X215">
        <v>4</v>
      </c>
      <c r="Y215">
        <v>2.6</v>
      </c>
      <c r="Z215">
        <v>6.4</v>
      </c>
      <c r="AA215">
        <f>独自温度!C90</f>
        <v>30</v>
      </c>
      <c r="AB215">
        <f>独自温度!D90</f>
        <v>30</v>
      </c>
    </row>
    <row r="216" spans="1:28">
      <c r="A216" s="87" t="e" cm="1">
        <f t="array" aca="1" ref="A216" ca="1">INDIRECT(_xlfn.XLOOKUP(豚シート!$G$13,豚気温!$D$2:$AB$2,豚気温!$D$3:$AB$3)&amp;(_xlfn.XLOOKUP(豚モデル!$D224,豚気温!$C$6:$C$461,豚気温!$B$6:$B$461)))</f>
        <v>#N/A</v>
      </c>
      <c r="B216">
        <v>216</v>
      </c>
      <c r="C216" s="62">
        <v>46111</v>
      </c>
      <c r="D216">
        <v>5.7</v>
      </c>
      <c r="E216">
        <v>5.8</v>
      </c>
      <c r="F216">
        <v>7.4</v>
      </c>
      <c r="G216">
        <v>7.7</v>
      </c>
      <c r="H216">
        <v>7.8</v>
      </c>
      <c r="I216">
        <v>8.1999999999999993</v>
      </c>
      <c r="J216">
        <v>10.1</v>
      </c>
      <c r="K216">
        <v>8.4</v>
      </c>
      <c r="L216">
        <v>8.5</v>
      </c>
      <c r="M216">
        <v>9.1999999999999993</v>
      </c>
      <c r="N216">
        <v>10.9</v>
      </c>
      <c r="O216">
        <v>11.2</v>
      </c>
      <c r="P216">
        <v>9.9</v>
      </c>
      <c r="Q216">
        <v>10.3</v>
      </c>
      <c r="R216">
        <v>4.2</v>
      </c>
      <c r="S216">
        <v>7</v>
      </c>
      <c r="T216">
        <v>6.1</v>
      </c>
      <c r="U216">
        <v>10.4</v>
      </c>
      <c r="V216">
        <v>1.5</v>
      </c>
      <c r="W216">
        <v>4.5999999999999996</v>
      </c>
      <c r="X216">
        <v>4.2</v>
      </c>
      <c r="Y216">
        <v>2.8</v>
      </c>
      <c r="Z216">
        <v>6.6</v>
      </c>
      <c r="AA216">
        <f>独自温度!C91</f>
        <v>30</v>
      </c>
      <c r="AB216">
        <f>独自温度!D91</f>
        <v>30</v>
      </c>
    </row>
    <row r="217" spans="1:28">
      <c r="A217" s="87" t="e" cm="1">
        <f t="array" aca="1" ref="A217" ca="1">INDIRECT(_xlfn.XLOOKUP(豚シート!$G$13,豚気温!$D$2:$AB$2,豚気温!$D$3:$AB$3)&amp;(_xlfn.XLOOKUP(豚モデル!$D225,豚気温!$C$6:$C$461,豚気温!$B$6:$B$461)))</f>
        <v>#N/A</v>
      </c>
      <c r="B217">
        <v>217</v>
      </c>
      <c r="C217" s="62">
        <v>46112</v>
      </c>
      <c r="D217">
        <v>5.9</v>
      </c>
      <c r="E217">
        <v>6</v>
      </c>
      <c r="F217">
        <v>7.6</v>
      </c>
      <c r="G217">
        <v>7.9</v>
      </c>
      <c r="H217">
        <v>8</v>
      </c>
      <c r="I217">
        <v>8.5</v>
      </c>
      <c r="J217">
        <v>10.3</v>
      </c>
      <c r="K217">
        <v>8.6</v>
      </c>
      <c r="L217">
        <v>8.6999999999999993</v>
      </c>
      <c r="M217">
        <v>9.4</v>
      </c>
      <c r="N217">
        <v>11.1</v>
      </c>
      <c r="O217">
        <v>11.4</v>
      </c>
      <c r="P217">
        <v>10.1</v>
      </c>
      <c r="Q217">
        <v>10.6</v>
      </c>
      <c r="R217">
        <v>4.4000000000000004</v>
      </c>
      <c r="S217">
        <v>7.3</v>
      </c>
      <c r="T217">
        <v>6.4</v>
      </c>
      <c r="U217">
        <v>10.6</v>
      </c>
      <c r="V217">
        <v>1.7</v>
      </c>
      <c r="W217">
        <v>4.8</v>
      </c>
      <c r="X217">
        <v>4.4000000000000004</v>
      </c>
      <c r="Y217">
        <v>3.1</v>
      </c>
      <c r="Z217">
        <v>6.9</v>
      </c>
      <c r="AA217">
        <f>独自温度!C92</f>
        <v>30</v>
      </c>
      <c r="AB217">
        <f>独自温度!D92</f>
        <v>30</v>
      </c>
    </row>
    <row r="218" spans="1:28">
      <c r="A218" s="87" t="e" cm="1">
        <f t="array" aca="1" ref="A218" ca="1">INDIRECT(_xlfn.XLOOKUP(豚シート!$G$13,豚気温!$D$2:$AB$2,豚気温!$D$3:$AB$3)&amp;(_xlfn.XLOOKUP(豚モデル!$D226,豚気温!$C$6:$C$461,豚気温!$B$6:$B$461)))</f>
        <v>#N/A</v>
      </c>
      <c r="B218">
        <v>218</v>
      </c>
      <c r="C218" s="62">
        <v>46113</v>
      </c>
      <c r="D218">
        <v>6.2</v>
      </c>
      <c r="E218">
        <v>6.3</v>
      </c>
      <c r="F218">
        <v>7.8</v>
      </c>
      <c r="G218">
        <v>8.1</v>
      </c>
      <c r="H218">
        <v>8.3000000000000007</v>
      </c>
      <c r="I218">
        <v>8.6999999999999993</v>
      </c>
      <c r="J218">
        <v>10.6</v>
      </c>
      <c r="K218">
        <v>8.8000000000000007</v>
      </c>
      <c r="L218">
        <v>9</v>
      </c>
      <c r="M218">
        <v>9.6999999999999993</v>
      </c>
      <c r="N218">
        <v>11.3</v>
      </c>
      <c r="O218">
        <v>11.6</v>
      </c>
      <c r="P218">
        <v>10.3</v>
      </c>
      <c r="Q218">
        <v>10.8</v>
      </c>
      <c r="R218">
        <v>4.5999999999999996</v>
      </c>
      <c r="S218">
        <v>7.5</v>
      </c>
      <c r="T218">
        <v>6.6</v>
      </c>
      <c r="U218">
        <v>10.8</v>
      </c>
      <c r="V218">
        <v>1.9</v>
      </c>
      <c r="W218">
        <v>5.0999999999999996</v>
      </c>
      <c r="X218">
        <v>4.5999999999999996</v>
      </c>
      <c r="Y218">
        <v>3.3</v>
      </c>
      <c r="Z218">
        <v>7.1</v>
      </c>
      <c r="AA218">
        <f>独自温度!C93</f>
        <v>30</v>
      </c>
      <c r="AB218">
        <f>独自温度!D93</f>
        <v>30</v>
      </c>
    </row>
    <row r="219" spans="1:28">
      <c r="A219" s="87" t="e" cm="1">
        <f t="array" aca="1" ref="A219" ca="1">INDIRECT(_xlfn.XLOOKUP(豚シート!$G$13,豚気温!$D$2:$AB$2,豚気温!$D$3:$AB$3)&amp;(_xlfn.XLOOKUP(豚モデル!$D227,豚気温!$C$6:$C$461,豚気温!$B$6:$B$461)))</f>
        <v>#N/A</v>
      </c>
      <c r="B219">
        <v>219</v>
      </c>
      <c r="C219" s="62">
        <v>46114</v>
      </c>
      <c r="D219">
        <v>6.4</v>
      </c>
      <c r="E219">
        <v>6.5</v>
      </c>
      <c r="F219">
        <v>8</v>
      </c>
      <c r="G219">
        <v>8.3000000000000007</v>
      </c>
      <c r="H219">
        <v>8.5</v>
      </c>
      <c r="I219">
        <v>8.9</v>
      </c>
      <c r="J219">
        <v>10.8</v>
      </c>
      <c r="K219">
        <v>9</v>
      </c>
      <c r="L219">
        <v>9.1999999999999993</v>
      </c>
      <c r="M219">
        <v>9.9</v>
      </c>
      <c r="N219">
        <v>11.6</v>
      </c>
      <c r="O219">
        <v>11.8</v>
      </c>
      <c r="P219">
        <v>10.6</v>
      </c>
      <c r="Q219">
        <v>11</v>
      </c>
      <c r="R219">
        <v>4.9000000000000004</v>
      </c>
      <c r="S219">
        <v>7.7</v>
      </c>
      <c r="T219">
        <v>6.8</v>
      </c>
      <c r="U219">
        <v>11.1</v>
      </c>
      <c r="V219">
        <v>2.1</v>
      </c>
      <c r="W219">
        <v>5.3</v>
      </c>
      <c r="X219">
        <v>4.9000000000000004</v>
      </c>
      <c r="Y219">
        <v>3.5</v>
      </c>
      <c r="Z219">
        <v>7.3</v>
      </c>
      <c r="AA219">
        <f>独自温度!C94</f>
        <v>30</v>
      </c>
      <c r="AB219">
        <f>独自温度!D94</f>
        <v>30</v>
      </c>
    </row>
    <row r="220" spans="1:28">
      <c r="A220" s="87" t="e" cm="1">
        <f t="array" aca="1" ref="A220" ca="1">INDIRECT(_xlfn.XLOOKUP(豚シート!$G$13,豚気温!$D$2:$AB$2,豚気温!$D$3:$AB$3)&amp;(_xlfn.XLOOKUP(豚モデル!$D228,豚気温!$C$6:$C$461,豚気温!$B$6:$B$461)))</f>
        <v>#N/A</v>
      </c>
      <c r="B220">
        <v>220</v>
      </c>
      <c r="C220" s="62">
        <v>46115</v>
      </c>
      <c r="D220">
        <v>6.6</v>
      </c>
      <c r="E220">
        <v>6.7</v>
      </c>
      <c r="F220">
        <v>8.1999999999999993</v>
      </c>
      <c r="G220">
        <v>8.6</v>
      </c>
      <c r="H220">
        <v>8.6999999999999993</v>
      </c>
      <c r="I220">
        <v>9.1</v>
      </c>
      <c r="J220">
        <v>11</v>
      </c>
      <c r="K220">
        <v>9.3000000000000007</v>
      </c>
      <c r="L220">
        <v>9.4</v>
      </c>
      <c r="M220">
        <v>10.1</v>
      </c>
      <c r="N220">
        <v>11.8</v>
      </c>
      <c r="O220">
        <v>12.1</v>
      </c>
      <c r="P220">
        <v>10.8</v>
      </c>
      <c r="Q220">
        <v>11.2</v>
      </c>
      <c r="R220">
        <v>5.0999999999999996</v>
      </c>
      <c r="S220">
        <v>7.9</v>
      </c>
      <c r="T220">
        <v>7.1</v>
      </c>
      <c r="U220">
        <v>11.3</v>
      </c>
      <c r="V220">
        <v>2.2999999999999998</v>
      </c>
      <c r="W220">
        <v>5.5</v>
      </c>
      <c r="X220">
        <v>5.0999999999999996</v>
      </c>
      <c r="Y220">
        <v>3.8</v>
      </c>
      <c r="Z220">
        <v>7.6</v>
      </c>
      <c r="AA220">
        <f>独自温度!C95</f>
        <v>30</v>
      </c>
      <c r="AB220">
        <f>独自温度!D95</f>
        <v>30</v>
      </c>
    </row>
    <row r="221" spans="1:28">
      <c r="A221" s="87" t="e" cm="1">
        <f t="array" aca="1" ref="A221" ca="1">INDIRECT(_xlfn.XLOOKUP(豚シート!$G$13,豚気温!$D$2:$AB$2,豚気温!$D$3:$AB$3)&amp;(_xlfn.XLOOKUP(豚モデル!$D229,豚気温!$C$6:$C$461,豚気温!$B$6:$B$461)))</f>
        <v>#N/A</v>
      </c>
      <c r="B221">
        <v>221</v>
      </c>
      <c r="C221" s="62">
        <v>46116</v>
      </c>
      <c r="D221">
        <v>6.9</v>
      </c>
      <c r="E221">
        <v>7</v>
      </c>
      <c r="F221">
        <v>8.5</v>
      </c>
      <c r="G221">
        <v>8.8000000000000007</v>
      </c>
      <c r="H221">
        <v>9</v>
      </c>
      <c r="I221">
        <v>9.3000000000000007</v>
      </c>
      <c r="J221">
        <v>11.3</v>
      </c>
      <c r="K221">
        <v>9.5</v>
      </c>
      <c r="L221">
        <v>9.6</v>
      </c>
      <c r="M221">
        <v>10.3</v>
      </c>
      <c r="N221">
        <v>12</v>
      </c>
      <c r="O221">
        <v>12.3</v>
      </c>
      <c r="P221">
        <v>11</v>
      </c>
      <c r="Q221">
        <v>11.5</v>
      </c>
      <c r="R221">
        <v>5.4</v>
      </c>
      <c r="S221">
        <v>8.1999999999999993</v>
      </c>
      <c r="T221">
        <v>7.3</v>
      </c>
      <c r="U221">
        <v>11.5</v>
      </c>
      <c r="V221">
        <v>2.5</v>
      </c>
      <c r="W221">
        <v>5.8</v>
      </c>
      <c r="X221">
        <v>5.3</v>
      </c>
      <c r="Y221">
        <v>4</v>
      </c>
      <c r="Z221">
        <v>7.8</v>
      </c>
      <c r="AA221">
        <f>独自温度!C96</f>
        <v>30</v>
      </c>
      <c r="AB221">
        <f>独自温度!D96</f>
        <v>30</v>
      </c>
    </row>
    <row r="222" spans="1:28">
      <c r="A222" s="87" t="e" cm="1">
        <f t="array" aca="1" ref="A222" ca="1">INDIRECT(_xlfn.XLOOKUP(豚シート!$G$13,豚気温!$D$2:$AB$2,豚気温!$D$3:$AB$3)&amp;(_xlfn.XLOOKUP(豚モデル!$D230,豚気温!$C$6:$C$461,豚気温!$B$6:$B$461)))</f>
        <v>#N/A</v>
      </c>
      <c r="B222">
        <v>222</v>
      </c>
      <c r="C222" s="62">
        <v>46117</v>
      </c>
      <c r="D222">
        <v>7.1</v>
      </c>
      <c r="E222">
        <v>7.2</v>
      </c>
      <c r="F222">
        <v>8.6999999999999993</v>
      </c>
      <c r="G222">
        <v>9</v>
      </c>
      <c r="H222">
        <v>9.1999999999999993</v>
      </c>
      <c r="I222">
        <v>9.5</v>
      </c>
      <c r="J222">
        <v>11.5</v>
      </c>
      <c r="K222">
        <v>9.6999999999999993</v>
      </c>
      <c r="L222">
        <v>9.8000000000000007</v>
      </c>
      <c r="M222">
        <v>10.5</v>
      </c>
      <c r="N222">
        <v>12.2</v>
      </c>
      <c r="O222">
        <v>12.5</v>
      </c>
      <c r="P222">
        <v>11.2</v>
      </c>
      <c r="Q222">
        <v>11.7</v>
      </c>
      <c r="R222">
        <v>5.6</v>
      </c>
      <c r="S222">
        <v>8.4</v>
      </c>
      <c r="T222">
        <v>7.5</v>
      </c>
      <c r="U222">
        <v>11.7</v>
      </c>
      <c r="V222">
        <v>2.7</v>
      </c>
      <c r="W222">
        <v>6</v>
      </c>
      <c r="X222">
        <v>5.6</v>
      </c>
      <c r="Y222">
        <v>4.3</v>
      </c>
      <c r="Z222">
        <v>8</v>
      </c>
      <c r="AA222">
        <f>独自温度!C97</f>
        <v>30</v>
      </c>
      <c r="AB222">
        <f>独自温度!D97</f>
        <v>30</v>
      </c>
    </row>
    <row r="223" spans="1:28">
      <c r="A223" s="87" t="e" cm="1">
        <f t="array" aca="1" ref="A223" ca="1">INDIRECT(_xlfn.XLOOKUP(豚シート!$G$13,豚気温!$D$2:$AB$2,豚気温!$D$3:$AB$3)&amp;(_xlfn.XLOOKUP(豚モデル!$D231,豚気温!$C$6:$C$461,豚気温!$B$6:$B$461)))</f>
        <v>#N/A</v>
      </c>
      <c r="B223">
        <v>223</v>
      </c>
      <c r="C223" s="62">
        <v>46118</v>
      </c>
      <c r="D223">
        <v>7.4</v>
      </c>
      <c r="E223">
        <v>7.5</v>
      </c>
      <c r="F223">
        <v>8.9</v>
      </c>
      <c r="G223">
        <v>9.3000000000000007</v>
      </c>
      <c r="H223">
        <v>9.4</v>
      </c>
      <c r="I223">
        <v>9.8000000000000007</v>
      </c>
      <c r="J223">
        <v>11.7</v>
      </c>
      <c r="K223">
        <v>10</v>
      </c>
      <c r="L223">
        <v>9.9</v>
      </c>
      <c r="M223">
        <v>10.7</v>
      </c>
      <c r="N223">
        <v>12.4</v>
      </c>
      <c r="O223">
        <v>12.7</v>
      </c>
      <c r="P223">
        <v>11.5</v>
      </c>
      <c r="Q223">
        <v>11.9</v>
      </c>
      <c r="R223">
        <v>5.9</v>
      </c>
      <c r="S223">
        <v>8.6</v>
      </c>
      <c r="T223">
        <v>7.7</v>
      </c>
      <c r="U223">
        <v>11.9</v>
      </c>
      <c r="V223">
        <v>2.9</v>
      </c>
      <c r="W223">
        <v>6.3</v>
      </c>
      <c r="X223">
        <v>5.8</v>
      </c>
      <c r="Y223">
        <v>4.5</v>
      </c>
      <c r="Z223">
        <v>8.3000000000000007</v>
      </c>
      <c r="AA223">
        <f>独自温度!C98</f>
        <v>30</v>
      </c>
      <c r="AB223">
        <f>独自温度!D98</f>
        <v>30</v>
      </c>
    </row>
    <row r="224" spans="1:28">
      <c r="A224" s="87" t="e" cm="1">
        <f t="array" aca="1" ref="A224" ca="1">INDIRECT(_xlfn.XLOOKUP(豚シート!$G$13,豚気温!$D$2:$AB$2,豚気温!$D$3:$AB$3)&amp;(_xlfn.XLOOKUP(豚モデル!$D232,豚気温!$C$6:$C$461,豚気温!$B$6:$B$461)))</f>
        <v>#N/A</v>
      </c>
      <c r="B224">
        <v>224</v>
      </c>
      <c r="C224" s="62">
        <v>46119</v>
      </c>
      <c r="D224">
        <v>7.6</v>
      </c>
      <c r="E224">
        <v>7.7</v>
      </c>
      <c r="F224">
        <v>9.1</v>
      </c>
      <c r="G224">
        <v>9.5</v>
      </c>
      <c r="H224">
        <v>9.6</v>
      </c>
      <c r="I224">
        <v>10</v>
      </c>
      <c r="J224">
        <v>11.9</v>
      </c>
      <c r="K224">
        <v>10.199999999999999</v>
      </c>
      <c r="L224">
        <v>10.1</v>
      </c>
      <c r="M224">
        <v>10.9</v>
      </c>
      <c r="N224">
        <v>12.6</v>
      </c>
      <c r="O224">
        <v>12.9</v>
      </c>
      <c r="P224">
        <v>11.7</v>
      </c>
      <c r="Q224">
        <v>12.1</v>
      </c>
      <c r="R224">
        <v>6.1</v>
      </c>
      <c r="S224">
        <v>8.8000000000000007</v>
      </c>
      <c r="T224">
        <v>8</v>
      </c>
      <c r="U224">
        <v>12.2</v>
      </c>
      <c r="V224">
        <v>3.2</v>
      </c>
      <c r="W224">
        <v>6.5</v>
      </c>
      <c r="X224">
        <v>6.1</v>
      </c>
      <c r="Y224">
        <v>4.8</v>
      </c>
      <c r="Z224">
        <v>8.5</v>
      </c>
      <c r="AA224">
        <f>独自温度!C99</f>
        <v>30</v>
      </c>
      <c r="AB224">
        <f>独自温度!D99</f>
        <v>30</v>
      </c>
    </row>
    <row r="225" spans="1:28">
      <c r="A225" s="87" t="e" cm="1">
        <f t="array" aca="1" ref="A225" ca="1">INDIRECT(_xlfn.XLOOKUP(豚シート!$G$13,豚気温!$D$2:$AB$2,豚気温!$D$3:$AB$3)&amp;(_xlfn.XLOOKUP(豚モデル!$D233,豚気温!$C$6:$C$461,豚気温!$B$6:$B$461)))</f>
        <v>#N/A</v>
      </c>
      <c r="B225">
        <v>225</v>
      </c>
      <c r="C225" s="62">
        <v>46120</v>
      </c>
      <c r="D225">
        <v>7.9</v>
      </c>
      <c r="E225">
        <v>7.9</v>
      </c>
      <c r="F225">
        <v>9.3000000000000007</v>
      </c>
      <c r="G225">
        <v>9.6999999999999993</v>
      </c>
      <c r="H225">
        <v>9.8000000000000007</v>
      </c>
      <c r="I225">
        <v>10.199999999999999</v>
      </c>
      <c r="J225">
        <v>12.1</v>
      </c>
      <c r="K225">
        <v>10.4</v>
      </c>
      <c r="L225">
        <v>10.199999999999999</v>
      </c>
      <c r="M225">
        <v>11.1</v>
      </c>
      <c r="N225">
        <v>12.8</v>
      </c>
      <c r="O225">
        <v>13.1</v>
      </c>
      <c r="P225">
        <v>11.9</v>
      </c>
      <c r="Q225">
        <v>12.3</v>
      </c>
      <c r="R225">
        <v>6.4</v>
      </c>
      <c r="S225">
        <v>9</v>
      </c>
      <c r="T225">
        <v>8.1999999999999993</v>
      </c>
      <c r="U225">
        <v>12.4</v>
      </c>
      <c r="V225">
        <v>3.4</v>
      </c>
      <c r="W225">
        <v>6.8</v>
      </c>
      <c r="X225">
        <v>6.3</v>
      </c>
      <c r="Y225">
        <v>5</v>
      </c>
      <c r="Z225">
        <v>8.6999999999999993</v>
      </c>
      <c r="AA225">
        <f>独自温度!C100</f>
        <v>30</v>
      </c>
      <c r="AB225">
        <f>独自温度!D100</f>
        <v>30</v>
      </c>
    </row>
    <row r="226" spans="1:28">
      <c r="A226" s="87" t="e" cm="1">
        <f t="array" aca="1" ref="A226" ca="1">INDIRECT(_xlfn.XLOOKUP(豚シート!$G$13,豚気温!$D$2:$AB$2,豚気温!$D$3:$AB$3)&amp;(_xlfn.XLOOKUP(豚モデル!$D234,豚気温!$C$6:$C$461,豚気温!$B$6:$B$461)))</f>
        <v>#N/A</v>
      </c>
      <c r="B226">
        <v>226</v>
      </c>
      <c r="C226" s="62">
        <v>46121</v>
      </c>
      <c r="D226">
        <v>8.1</v>
      </c>
      <c r="E226">
        <v>8.1999999999999993</v>
      </c>
      <c r="F226">
        <v>9.5</v>
      </c>
      <c r="G226">
        <v>9.9</v>
      </c>
      <c r="H226">
        <v>10</v>
      </c>
      <c r="I226">
        <v>10.4</v>
      </c>
      <c r="J226">
        <v>12.3</v>
      </c>
      <c r="K226">
        <v>10.6</v>
      </c>
      <c r="L226">
        <v>10.4</v>
      </c>
      <c r="M226">
        <v>11.4</v>
      </c>
      <c r="N226">
        <v>13</v>
      </c>
      <c r="O226">
        <v>13.3</v>
      </c>
      <c r="P226">
        <v>12.1</v>
      </c>
      <c r="Q226">
        <v>12.5</v>
      </c>
      <c r="R226">
        <v>6.6</v>
      </c>
      <c r="S226">
        <v>9.1999999999999993</v>
      </c>
      <c r="T226">
        <v>8.4</v>
      </c>
      <c r="U226">
        <v>12.6</v>
      </c>
      <c r="V226">
        <v>3.6</v>
      </c>
      <c r="W226">
        <v>7</v>
      </c>
      <c r="X226">
        <v>6.6</v>
      </c>
      <c r="Y226">
        <v>5.3</v>
      </c>
      <c r="Z226">
        <v>8.9</v>
      </c>
      <c r="AA226">
        <f>独自温度!C101</f>
        <v>30</v>
      </c>
      <c r="AB226">
        <f>独自温度!D101</f>
        <v>30</v>
      </c>
    </row>
    <row r="227" spans="1:28">
      <c r="A227" s="87" t="e" cm="1">
        <f t="array" aca="1" ref="A227" ca="1">INDIRECT(_xlfn.XLOOKUP(豚シート!$G$13,豚気温!$D$2:$AB$2,豚気温!$D$3:$AB$3)&amp;(_xlfn.XLOOKUP(豚モデル!$D235,豚気温!$C$6:$C$461,豚気温!$B$6:$B$461)))</f>
        <v>#N/A</v>
      </c>
      <c r="B227">
        <v>227</v>
      </c>
      <c r="C227" s="62">
        <v>46122</v>
      </c>
      <c r="D227">
        <v>8.4</v>
      </c>
      <c r="E227">
        <v>8.4</v>
      </c>
      <c r="F227">
        <v>9.6999999999999993</v>
      </c>
      <c r="G227">
        <v>10.1</v>
      </c>
      <c r="H227">
        <v>10.199999999999999</v>
      </c>
      <c r="I227">
        <v>10.6</v>
      </c>
      <c r="J227">
        <v>12.6</v>
      </c>
      <c r="K227">
        <v>10.8</v>
      </c>
      <c r="L227">
        <v>10.5</v>
      </c>
      <c r="M227">
        <v>11.6</v>
      </c>
      <c r="N227">
        <v>13.2</v>
      </c>
      <c r="O227">
        <v>13.5</v>
      </c>
      <c r="P227">
        <v>12.3</v>
      </c>
      <c r="Q227">
        <v>12.7</v>
      </c>
      <c r="R227">
        <v>6.9</v>
      </c>
      <c r="S227">
        <v>9.4</v>
      </c>
      <c r="T227">
        <v>8.6</v>
      </c>
      <c r="U227">
        <v>12.8</v>
      </c>
      <c r="V227">
        <v>3.8</v>
      </c>
      <c r="W227">
        <v>7.3</v>
      </c>
      <c r="X227">
        <v>6.9</v>
      </c>
      <c r="Y227">
        <v>5.5</v>
      </c>
      <c r="Z227">
        <v>9.1999999999999993</v>
      </c>
      <c r="AA227">
        <f>独自温度!C102</f>
        <v>30</v>
      </c>
      <c r="AB227">
        <f>独自温度!D102</f>
        <v>30</v>
      </c>
    </row>
    <row r="228" spans="1:28">
      <c r="A228" s="87" t="e" cm="1">
        <f t="array" aca="1" ref="A228" ca="1">INDIRECT(_xlfn.XLOOKUP(豚シート!$G$13,豚気温!$D$2:$AB$2,豚気温!$D$3:$AB$3)&amp;(_xlfn.XLOOKUP(豚モデル!$D236,豚気温!$C$6:$C$461,豚気温!$B$6:$B$461)))</f>
        <v>#N/A</v>
      </c>
      <c r="B228">
        <v>228</v>
      </c>
      <c r="C228" s="62">
        <v>46123</v>
      </c>
      <c r="D228">
        <v>8.6</v>
      </c>
      <c r="E228">
        <v>8.6</v>
      </c>
      <c r="F228">
        <v>9.9</v>
      </c>
      <c r="G228">
        <v>10.3</v>
      </c>
      <c r="H228">
        <v>10.4</v>
      </c>
      <c r="I228">
        <v>10.8</v>
      </c>
      <c r="J228">
        <v>12.8</v>
      </c>
      <c r="K228">
        <v>11.1</v>
      </c>
      <c r="L228">
        <v>10.7</v>
      </c>
      <c r="M228">
        <v>11.8</v>
      </c>
      <c r="N228">
        <v>13.4</v>
      </c>
      <c r="O228">
        <v>13.7</v>
      </c>
      <c r="P228">
        <v>12.5</v>
      </c>
      <c r="Q228">
        <v>12.9</v>
      </c>
      <c r="R228">
        <v>7.1</v>
      </c>
      <c r="S228">
        <v>9.6</v>
      </c>
      <c r="T228">
        <v>8.9</v>
      </c>
      <c r="U228">
        <v>13</v>
      </c>
      <c r="V228">
        <v>4.0999999999999996</v>
      </c>
      <c r="W228">
        <v>7.6</v>
      </c>
      <c r="X228">
        <v>7.1</v>
      </c>
      <c r="Y228">
        <v>5.8</v>
      </c>
      <c r="Z228">
        <v>9.4</v>
      </c>
      <c r="AA228">
        <f>独自温度!C103</f>
        <v>30</v>
      </c>
      <c r="AB228">
        <f>独自温度!D103</f>
        <v>30</v>
      </c>
    </row>
    <row r="229" spans="1:28">
      <c r="A229" s="87" t="e" cm="1">
        <f t="array" aca="1" ref="A229" ca="1">INDIRECT(_xlfn.XLOOKUP(豚シート!$G$13,豚気温!$D$2:$AB$2,豚気温!$D$3:$AB$3)&amp;(_xlfn.XLOOKUP(豚モデル!$D237,豚気温!$C$6:$C$461,豚気温!$B$6:$B$461)))</f>
        <v>#N/A</v>
      </c>
      <c r="B229">
        <v>229</v>
      </c>
      <c r="C229" s="62">
        <v>46124</v>
      </c>
      <c r="D229">
        <v>8.9</v>
      </c>
      <c r="E229">
        <v>8.9</v>
      </c>
      <c r="F229">
        <v>10.1</v>
      </c>
      <c r="G229">
        <v>10.5</v>
      </c>
      <c r="H229">
        <v>10.7</v>
      </c>
      <c r="I229">
        <v>11</v>
      </c>
      <c r="J229">
        <v>13</v>
      </c>
      <c r="K229">
        <v>11.3</v>
      </c>
      <c r="L229">
        <v>10.9</v>
      </c>
      <c r="M229">
        <v>12</v>
      </c>
      <c r="N229">
        <v>13.6</v>
      </c>
      <c r="O229">
        <v>13.9</v>
      </c>
      <c r="P229">
        <v>12.7</v>
      </c>
      <c r="Q229">
        <v>13.1</v>
      </c>
      <c r="R229">
        <v>7.4</v>
      </c>
      <c r="S229">
        <v>9.8000000000000007</v>
      </c>
      <c r="T229">
        <v>9.1</v>
      </c>
      <c r="U229">
        <v>13.2</v>
      </c>
      <c r="V229">
        <v>4.3</v>
      </c>
      <c r="W229">
        <v>7.8</v>
      </c>
      <c r="X229">
        <v>7.4</v>
      </c>
      <c r="Y229">
        <v>6</v>
      </c>
      <c r="Z229">
        <v>9.6</v>
      </c>
      <c r="AA229">
        <f>独自温度!C104</f>
        <v>30</v>
      </c>
      <c r="AB229">
        <f>独自温度!D104</f>
        <v>30</v>
      </c>
    </row>
    <row r="230" spans="1:28">
      <c r="A230" s="87" t="e" cm="1">
        <f t="array" aca="1" ref="A230" ca="1">INDIRECT(_xlfn.XLOOKUP(豚シート!$G$13,豚気温!$D$2:$AB$2,豚気温!$D$3:$AB$3)&amp;(_xlfn.XLOOKUP(豚モデル!$D238,豚気温!$C$6:$C$461,豚気温!$B$6:$B$461)))</f>
        <v>#N/A</v>
      </c>
      <c r="B230">
        <v>230</v>
      </c>
      <c r="C230" s="62">
        <v>46125</v>
      </c>
      <c r="D230">
        <v>9.1</v>
      </c>
      <c r="E230">
        <v>9.1</v>
      </c>
      <c r="F230">
        <v>10.4</v>
      </c>
      <c r="G230">
        <v>10.8</v>
      </c>
      <c r="H230">
        <v>10.9</v>
      </c>
      <c r="I230">
        <v>11.2</v>
      </c>
      <c r="J230">
        <v>13.2</v>
      </c>
      <c r="K230">
        <v>11.5</v>
      </c>
      <c r="L230">
        <v>11.1</v>
      </c>
      <c r="M230">
        <v>12.2</v>
      </c>
      <c r="N230">
        <v>13.8</v>
      </c>
      <c r="O230">
        <v>14.1</v>
      </c>
      <c r="P230">
        <v>12.9</v>
      </c>
      <c r="Q230">
        <v>13.3</v>
      </c>
      <c r="R230">
        <v>7.6</v>
      </c>
      <c r="S230">
        <v>10</v>
      </c>
      <c r="T230">
        <v>9.4</v>
      </c>
      <c r="U230">
        <v>13.4</v>
      </c>
      <c r="V230">
        <v>4.5999999999999996</v>
      </c>
      <c r="W230">
        <v>8.1</v>
      </c>
      <c r="X230">
        <v>7.7</v>
      </c>
      <c r="Y230">
        <v>6.3</v>
      </c>
      <c r="Z230">
        <v>9.9</v>
      </c>
      <c r="AA230">
        <f>独自温度!C105</f>
        <v>30</v>
      </c>
      <c r="AB230">
        <f>独自温度!D105</f>
        <v>30</v>
      </c>
    </row>
    <row r="231" spans="1:28">
      <c r="A231" s="87" t="e" cm="1">
        <f t="array" aca="1" ref="A231" ca="1">INDIRECT(_xlfn.XLOOKUP(豚シート!$G$13,豚気温!$D$2:$AB$2,豚気温!$D$3:$AB$3)&amp;(_xlfn.XLOOKUP(豚モデル!$D239,豚気温!$C$6:$C$461,豚気温!$B$6:$B$461)))</f>
        <v>#N/A</v>
      </c>
      <c r="B231">
        <v>231</v>
      </c>
      <c r="C231" s="62">
        <v>46126</v>
      </c>
      <c r="D231">
        <v>9.4</v>
      </c>
      <c r="E231">
        <v>9.4</v>
      </c>
      <c r="F231">
        <v>10.6</v>
      </c>
      <c r="G231">
        <v>11</v>
      </c>
      <c r="H231">
        <v>11.1</v>
      </c>
      <c r="I231">
        <v>11.4</v>
      </c>
      <c r="J231">
        <v>13.4</v>
      </c>
      <c r="K231">
        <v>11.7</v>
      </c>
      <c r="L231">
        <v>11.3</v>
      </c>
      <c r="M231">
        <v>12.4</v>
      </c>
      <c r="N231">
        <v>14</v>
      </c>
      <c r="O231">
        <v>14.3</v>
      </c>
      <c r="P231">
        <v>13.1</v>
      </c>
      <c r="Q231">
        <v>13.5</v>
      </c>
      <c r="R231">
        <v>7.9</v>
      </c>
      <c r="S231">
        <v>10.3</v>
      </c>
      <c r="T231">
        <v>9.6</v>
      </c>
      <c r="U231">
        <v>13.6</v>
      </c>
      <c r="V231">
        <v>4.9000000000000004</v>
      </c>
      <c r="W231">
        <v>8.4</v>
      </c>
      <c r="X231">
        <v>8</v>
      </c>
      <c r="Y231">
        <v>6.5</v>
      </c>
      <c r="Z231">
        <v>10.1</v>
      </c>
      <c r="AA231">
        <f>独自温度!C106</f>
        <v>30</v>
      </c>
      <c r="AB231">
        <f>独自温度!D106</f>
        <v>30</v>
      </c>
    </row>
    <row r="232" spans="1:28">
      <c r="A232" s="87" t="e" cm="1">
        <f t="array" aca="1" ref="A232" ca="1">INDIRECT(_xlfn.XLOOKUP(豚シート!$G$13,豚気温!$D$2:$AB$2,豚気温!$D$3:$AB$3)&amp;(_xlfn.XLOOKUP(豚モデル!$D240,豚気温!$C$6:$C$461,豚気温!$B$6:$B$461)))</f>
        <v>#N/A</v>
      </c>
      <c r="B232">
        <v>232</v>
      </c>
      <c r="C232" s="62">
        <v>46127</v>
      </c>
      <c r="D232">
        <v>9.6</v>
      </c>
      <c r="E232">
        <v>9.6999999999999993</v>
      </c>
      <c r="F232">
        <v>10.8</v>
      </c>
      <c r="G232">
        <v>11.2</v>
      </c>
      <c r="H232">
        <v>11.3</v>
      </c>
      <c r="I232">
        <v>11.6</v>
      </c>
      <c r="J232">
        <v>13.6</v>
      </c>
      <c r="K232">
        <v>11.9</v>
      </c>
      <c r="L232">
        <v>11.6</v>
      </c>
      <c r="M232">
        <v>12.6</v>
      </c>
      <c r="N232">
        <v>14.2</v>
      </c>
      <c r="O232">
        <v>14.5</v>
      </c>
      <c r="P232">
        <v>13.3</v>
      </c>
      <c r="Q232">
        <v>13.7</v>
      </c>
      <c r="R232">
        <v>8.1</v>
      </c>
      <c r="S232">
        <v>10.5</v>
      </c>
      <c r="T232">
        <v>9.9</v>
      </c>
      <c r="U232">
        <v>13.8</v>
      </c>
      <c r="V232">
        <v>5.2</v>
      </c>
      <c r="W232">
        <v>8.6999999999999993</v>
      </c>
      <c r="X232">
        <v>8.3000000000000007</v>
      </c>
      <c r="Y232">
        <v>6.8</v>
      </c>
      <c r="Z232">
        <v>10.3</v>
      </c>
      <c r="AA232">
        <f>独自温度!C107</f>
        <v>30</v>
      </c>
      <c r="AB232">
        <f>独自温度!D107</f>
        <v>30</v>
      </c>
    </row>
    <row r="233" spans="1:28">
      <c r="A233" s="87" t="e" cm="1">
        <f t="array" aca="1" ref="A233" ca="1">INDIRECT(_xlfn.XLOOKUP(豚シート!$G$13,豚気温!$D$2:$AB$2,豚気温!$D$3:$AB$3)&amp;(_xlfn.XLOOKUP(豚モデル!$D241,豚気温!$C$6:$C$461,豚気温!$B$6:$B$461)))</f>
        <v>#N/A</v>
      </c>
      <c r="B233">
        <v>233</v>
      </c>
      <c r="C233" s="62">
        <v>46128</v>
      </c>
      <c r="D233">
        <v>9.9</v>
      </c>
      <c r="E233">
        <v>9.9</v>
      </c>
      <c r="F233">
        <v>11.1</v>
      </c>
      <c r="G233">
        <v>11.4</v>
      </c>
      <c r="H233">
        <v>11.5</v>
      </c>
      <c r="I233">
        <v>11.9</v>
      </c>
      <c r="J233">
        <v>13.8</v>
      </c>
      <c r="K233">
        <v>12.1</v>
      </c>
      <c r="L233">
        <v>11.8</v>
      </c>
      <c r="M233">
        <v>12.8</v>
      </c>
      <c r="N233">
        <v>14.4</v>
      </c>
      <c r="O233">
        <v>14.7</v>
      </c>
      <c r="P233">
        <v>13.5</v>
      </c>
      <c r="Q233">
        <v>13.9</v>
      </c>
      <c r="R233">
        <v>8.4</v>
      </c>
      <c r="S233">
        <v>10.7</v>
      </c>
      <c r="T233">
        <v>10.1</v>
      </c>
      <c r="U233">
        <v>14</v>
      </c>
      <c r="V233">
        <v>5.5</v>
      </c>
      <c r="W233">
        <v>9</v>
      </c>
      <c r="X233">
        <v>8.6</v>
      </c>
      <c r="Y233">
        <v>7.1</v>
      </c>
      <c r="Z233">
        <v>10.5</v>
      </c>
      <c r="AA233">
        <f>独自温度!C108</f>
        <v>30</v>
      </c>
      <c r="AB233">
        <f>独自温度!D108</f>
        <v>30</v>
      </c>
    </row>
    <row r="234" spans="1:28">
      <c r="A234" s="87" t="e" cm="1">
        <f t="array" aca="1" ref="A234" ca="1">INDIRECT(_xlfn.XLOOKUP(豚シート!$G$13,豚気温!$D$2:$AB$2,豚気温!$D$3:$AB$3)&amp;(_xlfn.XLOOKUP(豚モデル!$D242,豚気温!$C$6:$C$461,豚気温!$B$6:$B$461)))</f>
        <v>#N/A</v>
      </c>
      <c r="B234">
        <v>234</v>
      </c>
      <c r="C234" s="62">
        <v>46129</v>
      </c>
      <c r="D234">
        <v>10.1</v>
      </c>
      <c r="E234">
        <v>10.199999999999999</v>
      </c>
      <c r="F234">
        <v>11.3</v>
      </c>
      <c r="G234">
        <v>11.6</v>
      </c>
      <c r="H234">
        <v>11.7</v>
      </c>
      <c r="I234">
        <v>12.1</v>
      </c>
      <c r="J234">
        <v>14</v>
      </c>
      <c r="K234">
        <v>12.3</v>
      </c>
      <c r="L234">
        <v>12</v>
      </c>
      <c r="M234">
        <v>13</v>
      </c>
      <c r="N234">
        <v>14.6</v>
      </c>
      <c r="O234">
        <v>14.9</v>
      </c>
      <c r="P234">
        <v>13.7</v>
      </c>
      <c r="Q234">
        <v>14.1</v>
      </c>
      <c r="R234">
        <v>8.6</v>
      </c>
      <c r="S234">
        <v>10.9</v>
      </c>
      <c r="T234">
        <v>10.3</v>
      </c>
      <c r="U234">
        <v>14.2</v>
      </c>
      <c r="V234">
        <v>5.7</v>
      </c>
      <c r="W234">
        <v>9.3000000000000007</v>
      </c>
      <c r="X234">
        <v>8.9</v>
      </c>
      <c r="Y234">
        <v>7.3</v>
      </c>
      <c r="Z234">
        <v>10.7</v>
      </c>
      <c r="AA234">
        <f>独自温度!C109</f>
        <v>30</v>
      </c>
      <c r="AB234">
        <f>独自温度!D109</f>
        <v>30</v>
      </c>
    </row>
    <row r="235" spans="1:28">
      <c r="A235" s="87" t="e" cm="1">
        <f t="array" aca="1" ref="A235" ca="1">INDIRECT(_xlfn.XLOOKUP(豚シート!$G$13,豚気温!$D$2:$AB$2,豚気温!$D$3:$AB$3)&amp;(_xlfn.XLOOKUP(豚モデル!$D243,豚気温!$C$6:$C$461,豚気温!$B$6:$B$461)))</f>
        <v>#N/A</v>
      </c>
      <c r="B235">
        <v>235</v>
      </c>
      <c r="C235" s="62">
        <v>46130</v>
      </c>
      <c r="D235">
        <v>10.4</v>
      </c>
      <c r="E235">
        <v>10.4</v>
      </c>
      <c r="F235">
        <v>11.5</v>
      </c>
      <c r="G235">
        <v>11.8</v>
      </c>
      <c r="H235">
        <v>11.9</v>
      </c>
      <c r="I235">
        <v>12.3</v>
      </c>
      <c r="J235">
        <v>14.2</v>
      </c>
      <c r="K235">
        <v>12.5</v>
      </c>
      <c r="L235">
        <v>12.2</v>
      </c>
      <c r="M235">
        <v>13.1</v>
      </c>
      <c r="N235">
        <v>14.8</v>
      </c>
      <c r="O235">
        <v>15.1</v>
      </c>
      <c r="P235">
        <v>13.9</v>
      </c>
      <c r="Q235">
        <v>14.3</v>
      </c>
      <c r="R235">
        <v>8.8000000000000007</v>
      </c>
      <c r="S235">
        <v>11.1</v>
      </c>
      <c r="T235">
        <v>10.5</v>
      </c>
      <c r="U235">
        <v>14.4</v>
      </c>
      <c r="V235">
        <v>6</v>
      </c>
      <c r="W235">
        <v>9.6</v>
      </c>
      <c r="X235">
        <v>9.1999999999999993</v>
      </c>
      <c r="Y235">
        <v>7.5</v>
      </c>
      <c r="Z235">
        <v>10.8</v>
      </c>
      <c r="AA235">
        <f>独自温度!C110</f>
        <v>30</v>
      </c>
      <c r="AB235">
        <f>独自温度!D110</f>
        <v>30</v>
      </c>
    </row>
    <row r="236" spans="1:28">
      <c r="A236" s="87" t="e" cm="1">
        <f t="array" aca="1" ref="A236" ca="1">INDIRECT(_xlfn.XLOOKUP(豚シート!$G$13,豚気温!$D$2:$AB$2,豚気温!$D$3:$AB$3)&amp;(_xlfn.XLOOKUP(豚モデル!$D244,豚気温!$C$6:$C$461,豚気温!$B$6:$B$461)))</f>
        <v>#N/A</v>
      </c>
      <c r="B236">
        <v>236</v>
      </c>
      <c r="C236" s="62">
        <v>46131</v>
      </c>
      <c r="D236">
        <v>10.6</v>
      </c>
      <c r="E236">
        <v>10.6</v>
      </c>
      <c r="F236">
        <v>11.7</v>
      </c>
      <c r="G236">
        <v>12</v>
      </c>
      <c r="H236">
        <v>12.1</v>
      </c>
      <c r="I236">
        <v>12.5</v>
      </c>
      <c r="J236">
        <v>14.4</v>
      </c>
      <c r="K236">
        <v>12.7</v>
      </c>
      <c r="L236">
        <v>12.4</v>
      </c>
      <c r="M236">
        <v>13.3</v>
      </c>
      <c r="N236">
        <v>14.9</v>
      </c>
      <c r="O236">
        <v>15.2</v>
      </c>
      <c r="P236">
        <v>14.1</v>
      </c>
      <c r="Q236">
        <v>14.5</v>
      </c>
      <c r="R236">
        <v>9</v>
      </c>
      <c r="S236">
        <v>11.4</v>
      </c>
      <c r="T236">
        <v>10.8</v>
      </c>
      <c r="U236">
        <v>14.6</v>
      </c>
      <c r="V236">
        <v>6.3</v>
      </c>
      <c r="W236">
        <v>9.8000000000000007</v>
      </c>
      <c r="X236">
        <v>9.4</v>
      </c>
      <c r="Y236">
        <v>7.8</v>
      </c>
      <c r="Z236">
        <v>11</v>
      </c>
      <c r="AA236">
        <f>独自温度!C111</f>
        <v>30</v>
      </c>
      <c r="AB236">
        <f>独自温度!D111</f>
        <v>30</v>
      </c>
    </row>
    <row r="237" spans="1:28">
      <c r="A237" s="87" t="e" cm="1">
        <f t="array" aca="1" ref="A237" ca="1">INDIRECT(_xlfn.XLOOKUP(豚シート!$G$13,豚気温!$D$2:$AB$2,豚気温!$D$3:$AB$3)&amp;(_xlfn.XLOOKUP(豚モデル!$D245,豚気温!$C$6:$C$461,豚気温!$B$6:$B$461)))</f>
        <v>#N/A</v>
      </c>
      <c r="B237">
        <v>237</v>
      </c>
      <c r="C237" s="62">
        <v>46132</v>
      </c>
      <c r="D237">
        <v>10.8</v>
      </c>
      <c r="E237">
        <v>10.8</v>
      </c>
      <c r="F237">
        <v>11.9</v>
      </c>
      <c r="G237">
        <v>12.2</v>
      </c>
      <c r="H237">
        <v>12.2</v>
      </c>
      <c r="I237">
        <v>12.6</v>
      </c>
      <c r="J237">
        <v>14.5</v>
      </c>
      <c r="K237">
        <v>12.9</v>
      </c>
      <c r="L237">
        <v>12.6</v>
      </c>
      <c r="M237">
        <v>13.5</v>
      </c>
      <c r="N237">
        <v>15.1</v>
      </c>
      <c r="O237">
        <v>15.4</v>
      </c>
      <c r="P237">
        <v>14.3</v>
      </c>
      <c r="Q237">
        <v>14.7</v>
      </c>
      <c r="R237">
        <v>9.1999999999999993</v>
      </c>
      <c r="S237">
        <v>11.5</v>
      </c>
      <c r="T237">
        <v>10.9</v>
      </c>
      <c r="U237">
        <v>14.7</v>
      </c>
      <c r="V237">
        <v>6.5</v>
      </c>
      <c r="W237">
        <v>10.1</v>
      </c>
      <c r="X237">
        <v>9.6999999999999993</v>
      </c>
      <c r="Y237">
        <v>8</v>
      </c>
      <c r="Z237">
        <v>11.1</v>
      </c>
      <c r="AA237">
        <f>独自温度!C112</f>
        <v>30</v>
      </c>
      <c r="AB237">
        <f>独自温度!D112</f>
        <v>30</v>
      </c>
    </row>
    <row r="238" spans="1:28">
      <c r="A238" s="87" t="e" cm="1">
        <f t="array" aca="1" ref="A238" ca="1">INDIRECT(_xlfn.XLOOKUP(豚シート!$G$13,豚気温!$D$2:$AB$2,豚気温!$D$3:$AB$3)&amp;(_xlfn.XLOOKUP(豚モデル!$D246,豚気温!$C$6:$C$461,豚気温!$B$6:$B$461)))</f>
        <v>#N/A</v>
      </c>
      <c r="B238">
        <v>238</v>
      </c>
      <c r="C238" s="62">
        <v>46133</v>
      </c>
      <c r="D238">
        <v>11</v>
      </c>
      <c r="E238">
        <v>11</v>
      </c>
      <c r="F238">
        <v>12.1</v>
      </c>
      <c r="G238">
        <v>12.4</v>
      </c>
      <c r="H238">
        <v>12.4</v>
      </c>
      <c r="I238">
        <v>12.8</v>
      </c>
      <c r="J238">
        <v>14.7</v>
      </c>
      <c r="K238">
        <v>13</v>
      </c>
      <c r="L238">
        <v>12.8</v>
      </c>
      <c r="M238">
        <v>13.7</v>
      </c>
      <c r="N238">
        <v>15.3</v>
      </c>
      <c r="O238">
        <v>15.6</v>
      </c>
      <c r="P238">
        <v>14.4</v>
      </c>
      <c r="Q238">
        <v>14.8</v>
      </c>
      <c r="R238">
        <v>9.4</v>
      </c>
      <c r="S238">
        <v>11.7</v>
      </c>
      <c r="T238">
        <v>11.1</v>
      </c>
      <c r="U238">
        <v>14.9</v>
      </c>
      <c r="V238">
        <v>6.7</v>
      </c>
      <c r="W238">
        <v>10.3</v>
      </c>
      <c r="X238">
        <v>9.9</v>
      </c>
      <c r="Y238">
        <v>8.1999999999999993</v>
      </c>
      <c r="Z238">
        <v>11.3</v>
      </c>
      <c r="AA238">
        <f>独自温度!C113</f>
        <v>30</v>
      </c>
      <c r="AB238">
        <f>独自温度!D113</f>
        <v>30</v>
      </c>
    </row>
    <row r="239" spans="1:28">
      <c r="A239" s="87" t="e" cm="1">
        <f t="array" aca="1" ref="A239" ca="1">INDIRECT(_xlfn.XLOOKUP(豚シート!$G$13,豚気温!$D$2:$AB$2,豚気温!$D$3:$AB$3)&amp;(_xlfn.XLOOKUP(豚モデル!$D247,豚気温!$C$6:$C$461,豚気温!$B$6:$B$461)))</f>
        <v>#N/A</v>
      </c>
      <c r="B239">
        <v>239</v>
      </c>
      <c r="C239" s="62">
        <v>46134</v>
      </c>
      <c r="D239">
        <v>11.1</v>
      </c>
      <c r="E239">
        <v>11.2</v>
      </c>
      <c r="F239">
        <v>12.3</v>
      </c>
      <c r="G239">
        <v>12.5</v>
      </c>
      <c r="H239">
        <v>12.6</v>
      </c>
      <c r="I239">
        <v>13</v>
      </c>
      <c r="J239">
        <v>14.9</v>
      </c>
      <c r="K239">
        <v>13.2</v>
      </c>
      <c r="L239">
        <v>13</v>
      </c>
      <c r="M239">
        <v>13.8</v>
      </c>
      <c r="N239">
        <v>15.4</v>
      </c>
      <c r="O239">
        <v>15.7</v>
      </c>
      <c r="P239">
        <v>14.6</v>
      </c>
      <c r="Q239">
        <v>15</v>
      </c>
      <c r="R239">
        <v>9.6</v>
      </c>
      <c r="S239">
        <v>11.9</v>
      </c>
      <c r="T239">
        <v>11.3</v>
      </c>
      <c r="U239">
        <v>15</v>
      </c>
      <c r="V239">
        <v>7</v>
      </c>
      <c r="W239">
        <v>10.5</v>
      </c>
      <c r="X239">
        <v>10.1</v>
      </c>
      <c r="Y239">
        <v>8.4</v>
      </c>
      <c r="Z239">
        <v>11.4</v>
      </c>
      <c r="AA239">
        <f>独自温度!C114</f>
        <v>30</v>
      </c>
      <c r="AB239">
        <f>独自温度!D114</f>
        <v>30</v>
      </c>
    </row>
    <row r="240" spans="1:28">
      <c r="A240" s="87" t="e" cm="1">
        <f t="array" aca="1" ref="A240" ca="1">INDIRECT(_xlfn.XLOOKUP(豚シート!$G$13,豚気温!$D$2:$AB$2,豚気温!$D$3:$AB$3)&amp;(_xlfn.XLOOKUP(豚モデル!$D248,豚気温!$C$6:$C$461,豚気温!$B$6:$B$461)))</f>
        <v>#N/A</v>
      </c>
      <c r="B240">
        <v>240</v>
      </c>
      <c r="C240" s="62">
        <v>46135</v>
      </c>
      <c r="D240">
        <v>11.3</v>
      </c>
      <c r="E240">
        <v>11.4</v>
      </c>
      <c r="F240">
        <v>12.4</v>
      </c>
      <c r="G240">
        <v>12.7</v>
      </c>
      <c r="H240">
        <v>12.7</v>
      </c>
      <c r="I240">
        <v>13.1</v>
      </c>
      <c r="J240">
        <v>15</v>
      </c>
      <c r="K240">
        <v>13.3</v>
      </c>
      <c r="L240">
        <v>13.2</v>
      </c>
      <c r="M240">
        <v>14</v>
      </c>
      <c r="N240">
        <v>15.6</v>
      </c>
      <c r="O240">
        <v>15.9</v>
      </c>
      <c r="P240">
        <v>14.7</v>
      </c>
      <c r="Q240">
        <v>15.1</v>
      </c>
      <c r="R240">
        <v>9.6999999999999993</v>
      </c>
      <c r="S240">
        <v>12.1</v>
      </c>
      <c r="T240">
        <v>11.5</v>
      </c>
      <c r="U240">
        <v>15.2</v>
      </c>
      <c r="V240">
        <v>7.2</v>
      </c>
      <c r="W240">
        <v>10.8</v>
      </c>
      <c r="X240">
        <v>10.4</v>
      </c>
      <c r="Y240">
        <v>8.5</v>
      </c>
      <c r="Z240">
        <v>11.5</v>
      </c>
      <c r="AA240">
        <f>独自温度!C115</f>
        <v>30</v>
      </c>
      <c r="AB240">
        <f>独自温度!D115</f>
        <v>30</v>
      </c>
    </row>
    <row r="241" spans="1:28">
      <c r="A241" s="87" t="e" cm="1">
        <f t="array" aca="1" ref="A241" ca="1">INDIRECT(_xlfn.XLOOKUP(豚シート!$G$13,豚気温!$D$2:$AB$2,豚気温!$D$3:$AB$3)&amp;(_xlfn.XLOOKUP(豚モデル!$D249,豚気温!$C$6:$C$461,豚気温!$B$6:$B$461)))</f>
        <v>#N/A</v>
      </c>
      <c r="B241">
        <v>241</v>
      </c>
      <c r="C241" s="62">
        <v>46136</v>
      </c>
      <c r="D241">
        <v>11.5</v>
      </c>
      <c r="E241">
        <v>11.6</v>
      </c>
      <c r="F241">
        <v>12.6</v>
      </c>
      <c r="G241">
        <v>12.9</v>
      </c>
      <c r="H241">
        <v>12.9</v>
      </c>
      <c r="I241">
        <v>13.3</v>
      </c>
      <c r="J241">
        <v>15.2</v>
      </c>
      <c r="K241">
        <v>13.5</v>
      </c>
      <c r="L241">
        <v>13.3</v>
      </c>
      <c r="M241">
        <v>14.1</v>
      </c>
      <c r="N241">
        <v>15.7</v>
      </c>
      <c r="O241">
        <v>16</v>
      </c>
      <c r="P241">
        <v>14.9</v>
      </c>
      <c r="Q241">
        <v>15.3</v>
      </c>
      <c r="R241">
        <v>9.9</v>
      </c>
      <c r="S241">
        <v>12.2</v>
      </c>
      <c r="T241">
        <v>11.6</v>
      </c>
      <c r="U241">
        <v>15.4</v>
      </c>
      <c r="V241">
        <v>7.4</v>
      </c>
      <c r="W241">
        <v>11</v>
      </c>
      <c r="X241">
        <v>10.6</v>
      </c>
      <c r="Y241">
        <v>8.6999999999999993</v>
      </c>
      <c r="Z241">
        <v>11.6</v>
      </c>
      <c r="AA241">
        <f>独自温度!C116</f>
        <v>30</v>
      </c>
      <c r="AB241">
        <f>独自温度!D116</f>
        <v>30</v>
      </c>
    </row>
    <row r="242" spans="1:28">
      <c r="A242" s="87" t="e" cm="1">
        <f t="array" aca="1" ref="A242" ca="1">INDIRECT(_xlfn.XLOOKUP(豚シート!$G$13,豚気温!$D$2:$AB$2,豚気温!$D$3:$AB$3)&amp;(_xlfn.XLOOKUP(豚モデル!$D250,豚気温!$C$6:$C$461,豚気温!$B$6:$B$461)))</f>
        <v>#N/A</v>
      </c>
      <c r="B242">
        <v>242</v>
      </c>
      <c r="C242" s="62">
        <v>46137</v>
      </c>
      <c r="D242">
        <v>11.7</v>
      </c>
      <c r="E242">
        <v>11.8</v>
      </c>
      <c r="F242">
        <v>12.8</v>
      </c>
      <c r="G242">
        <v>13</v>
      </c>
      <c r="H242">
        <v>13</v>
      </c>
      <c r="I242">
        <v>13.4</v>
      </c>
      <c r="J242">
        <v>15.3</v>
      </c>
      <c r="K242">
        <v>13.6</v>
      </c>
      <c r="L242">
        <v>13.5</v>
      </c>
      <c r="M242">
        <v>14.3</v>
      </c>
      <c r="N242">
        <v>15.9</v>
      </c>
      <c r="O242">
        <v>16.2</v>
      </c>
      <c r="P242">
        <v>15</v>
      </c>
      <c r="Q242">
        <v>15.4</v>
      </c>
      <c r="R242">
        <v>10.1</v>
      </c>
      <c r="S242">
        <v>12.4</v>
      </c>
      <c r="T242">
        <v>11.8</v>
      </c>
      <c r="U242">
        <v>15.5</v>
      </c>
      <c r="V242">
        <v>7.6</v>
      </c>
      <c r="W242">
        <v>11.2</v>
      </c>
      <c r="X242">
        <v>10.8</v>
      </c>
      <c r="Y242">
        <v>8.9</v>
      </c>
      <c r="Z242">
        <v>11.8</v>
      </c>
      <c r="AA242">
        <f>独自温度!C117</f>
        <v>30</v>
      </c>
      <c r="AB242">
        <f>独自温度!D117</f>
        <v>30</v>
      </c>
    </row>
    <row r="243" spans="1:28">
      <c r="A243" s="87" t="e" cm="1">
        <f t="array" aca="1" ref="A243" ca="1">INDIRECT(_xlfn.XLOOKUP(豚シート!$G$13,豚気温!$D$2:$AB$2,豚気温!$D$3:$AB$3)&amp;(_xlfn.XLOOKUP(豚モデル!$D251,豚気温!$C$6:$C$461,豚気温!$B$6:$B$461)))</f>
        <v>#N/A</v>
      </c>
      <c r="B243">
        <v>243</v>
      </c>
      <c r="C243" s="62">
        <v>46138</v>
      </c>
      <c r="D243">
        <v>11.9</v>
      </c>
      <c r="E243">
        <v>12</v>
      </c>
      <c r="F243">
        <v>13</v>
      </c>
      <c r="G243">
        <v>13.2</v>
      </c>
      <c r="H243">
        <v>13.2</v>
      </c>
      <c r="I243">
        <v>13.6</v>
      </c>
      <c r="J243">
        <v>15.5</v>
      </c>
      <c r="K243">
        <v>13.8</v>
      </c>
      <c r="L243">
        <v>13.7</v>
      </c>
      <c r="M243">
        <v>14.5</v>
      </c>
      <c r="N243">
        <v>16.100000000000001</v>
      </c>
      <c r="O243">
        <v>16.399999999999999</v>
      </c>
      <c r="P243">
        <v>15.2</v>
      </c>
      <c r="Q243">
        <v>15.6</v>
      </c>
      <c r="R243">
        <v>10.3</v>
      </c>
      <c r="S243">
        <v>12.6</v>
      </c>
      <c r="T243">
        <v>12</v>
      </c>
      <c r="U243">
        <v>15.7</v>
      </c>
      <c r="V243">
        <v>7.8</v>
      </c>
      <c r="W243">
        <v>11.4</v>
      </c>
      <c r="X243">
        <v>11</v>
      </c>
      <c r="Y243">
        <v>9.1</v>
      </c>
      <c r="Z243">
        <v>12</v>
      </c>
      <c r="AA243">
        <f>独自温度!C118</f>
        <v>30</v>
      </c>
      <c r="AB243">
        <f>独自温度!D118</f>
        <v>30</v>
      </c>
    </row>
    <row r="244" spans="1:28">
      <c r="A244" s="87" t="e" cm="1">
        <f t="array" aca="1" ref="A244" ca="1">INDIRECT(_xlfn.XLOOKUP(豚シート!$G$13,豚気温!$D$2:$AB$2,豚気温!$D$3:$AB$3)&amp;(_xlfn.XLOOKUP(豚モデル!$D252,豚気温!$C$6:$C$461,豚気温!$B$6:$B$461)))</f>
        <v>#N/A</v>
      </c>
      <c r="B244">
        <v>244</v>
      </c>
      <c r="C244" s="62">
        <v>46139</v>
      </c>
      <c r="D244">
        <v>12.1</v>
      </c>
      <c r="E244">
        <v>12.3</v>
      </c>
      <c r="F244">
        <v>13.2</v>
      </c>
      <c r="G244">
        <v>13.4</v>
      </c>
      <c r="H244">
        <v>13.4</v>
      </c>
      <c r="I244">
        <v>13.8</v>
      </c>
      <c r="J244">
        <v>15.7</v>
      </c>
      <c r="K244">
        <v>14</v>
      </c>
      <c r="L244">
        <v>13.9</v>
      </c>
      <c r="M244">
        <v>14.7</v>
      </c>
      <c r="N244">
        <v>16.3</v>
      </c>
      <c r="O244">
        <v>16.600000000000001</v>
      </c>
      <c r="P244">
        <v>15.4</v>
      </c>
      <c r="Q244">
        <v>15.8</v>
      </c>
      <c r="R244">
        <v>10.5</v>
      </c>
      <c r="S244">
        <v>12.8</v>
      </c>
      <c r="T244">
        <v>12.2</v>
      </c>
      <c r="U244">
        <v>15.9</v>
      </c>
      <c r="V244">
        <v>8</v>
      </c>
      <c r="W244">
        <v>11.7</v>
      </c>
      <c r="X244">
        <v>11.3</v>
      </c>
      <c r="Y244">
        <v>9.3000000000000007</v>
      </c>
      <c r="Z244">
        <v>12.1</v>
      </c>
      <c r="AA244">
        <f>独自温度!C119</f>
        <v>30</v>
      </c>
      <c r="AB244">
        <f>独自温度!D119</f>
        <v>30</v>
      </c>
    </row>
    <row r="245" spans="1:28">
      <c r="A245" s="87" t="e" cm="1">
        <f t="array" aca="1" ref="A245" ca="1">INDIRECT(_xlfn.XLOOKUP(豚シート!$G$13,豚気温!$D$2:$AB$2,豚気温!$D$3:$AB$3)&amp;(_xlfn.XLOOKUP(豚モデル!$D253,豚気温!$C$6:$C$461,豚気温!$B$6:$B$461)))</f>
        <v>#N/A</v>
      </c>
      <c r="B245">
        <v>245</v>
      </c>
      <c r="C245" s="62">
        <v>46140</v>
      </c>
      <c r="D245">
        <v>12.4</v>
      </c>
      <c r="E245">
        <v>12.5</v>
      </c>
      <c r="F245">
        <v>13.4</v>
      </c>
      <c r="G245">
        <v>13.6</v>
      </c>
      <c r="H245">
        <v>13.6</v>
      </c>
      <c r="I245">
        <v>14</v>
      </c>
      <c r="J245">
        <v>15.9</v>
      </c>
      <c r="K245">
        <v>14.2</v>
      </c>
      <c r="L245">
        <v>14.1</v>
      </c>
      <c r="M245">
        <v>14.9</v>
      </c>
      <c r="N245">
        <v>16.5</v>
      </c>
      <c r="O245">
        <v>16.7</v>
      </c>
      <c r="P245">
        <v>15.6</v>
      </c>
      <c r="Q245">
        <v>15.9</v>
      </c>
      <c r="R245">
        <v>10.7</v>
      </c>
      <c r="S245">
        <v>13</v>
      </c>
      <c r="T245">
        <v>12.4</v>
      </c>
      <c r="U245">
        <v>16.100000000000001</v>
      </c>
      <c r="V245">
        <v>8.1999999999999993</v>
      </c>
      <c r="W245">
        <v>11.9</v>
      </c>
      <c r="X245">
        <v>11.5</v>
      </c>
      <c r="Y245">
        <v>9.6</v>
      </c>
      <c r="Z245">
        <v>12.4</v>
      </c>
      <c r="AA245">
        <f>独自温度!C120</f>
        <v>30</v>
      </c>
      <c r="AB245">
        <f>独自温度!D120</f>
        <v>30</v>
      </c>
    </row>
    <row r="246" spans="1:28">
      <c r="A246" s="87" t="e" cm="1">
        <f t="array" aca="1" ref="A246" ca="1">INDIRECT(_xlfn.XLOOKUP(豚シート!$G$13,豚気温!$D$2:$AB$2,豚気温!$D$3:$AB$3)&amp;(_xlfn.XLOOKUP(豚モデル!$D254,豚気温!$C$6:$C$461,豚気温!$B$6:$B$461)))</f>
        <v>#N/A</v>
      </c>
      <c r="B246">
        <v>246</v>
      </c>
      <c r="C246" s="62">
        <v>46141</v>
      </c>
      <c r="D246">
        <v>12.6</v>
      </c>
      <c r="E246">
        <v>12.7</v>
      </c>
      <c r="F246">
        <v>13.6</v>
      </c>
      <c r="G246">
        <v>13.8</v>
      </c>
      <c r="H246">
        <v>13.8</v>
      </c>
      <c r="I246">
        <v>14.2</v>
      </c>
      <c r="J246">
        <v>16.100000000000001</v>
      </c>
      <c r="K246">
        <v>14.4</v>
      </c>
      <c r="L246">
        <v>14.3</v>
      </c>
      <c r="M246">
        <v>15.1</v>
      </c>
      <c r="N246">
        <v>16.7</v>
      </c>
      <c r="O246">
        <v>16.899999999999999</v>
      </c>
      <c r="P246">
        <v>15.8</v>
      </c>
      <c r="Q246">
        <v>16.100000000000001</v>
      </c>
      <c r="R246">
        <v>11</v>
      </c>
      <c r="S246">
        <v>13.2</v>
      </c>
      <c r="T246">
        <v>12.6</v>
      </c>
      <c r="U246">
        <v>16.3</v>
      </c>
      <c r="V246">
        <v>8.4</v>
      </c>
      <c r="W246">
        <v>12.2</v>
      </c>
      <c r="X246">
        <v>11.8</v>
      </c>
      <c r="Y246">
        <v>9.8000000000000007</v>
      </c>
      <c r="Z246">
        <v>12.6</v>
      </c>
      <c r="AA246">
        <f>独自温度!C121</f>
        <v>30</v>
      </c>
      <c r="AB246">
        <f>独自温度!D121</f>
        <v>30</v>
      </c>
    </row>
    <row r="247" spans="1:28">
      <c r="A247" s="87" t="e" cm="1">
        <f t="array" aca="1" ref="A247" ca="1">INDIRECT(_xlfn.XLOOKUP(豚シート!$G$13,豚気温!$D$2:$AB$2,豚気温!$D$3:$AB$3)&amp;(_xlfn.XLOOKUP(豚モデル!$D255,豚気温!$C$6:$C$461,豚気温!$B$6:$B$461)))</f>
        <v>#N/A</v>
      </c>
      <c r="B247">
        <v>247</v>
      </c>
      <c r="C247" s="62">
        <v>46142</v>
      </c>
      <c r="D247">
        <v>12.9</v>
      </c>
      <c r="E247">
        <v>13</v>
      </c>
      <c r="F247">
        <v>13.8</v>
      </c>
      <c r="G247">
        <v>14</v>
      </c>
      <c r="H247">
        <v>14</v>
      </c>
      <c r="I247">
        <v>14.4</v>
      </c>
      <c r="J247">
        <v>16.3</v>
      </c>
      <c r="K247">
        <v>14.6</v>
      </c>
      <c r="L247">
        <v>14.5</v>
      </c>
      <c r="M247">
        <v>15.3</v>
      </c>
      <c r="N247">
        <v>16.899999999999999</v>
      </c>
      <c r="O247">
        <v>17.100000000000001</v>
      </c>
      <c r="P247">
        <v>16</v>
      </c>
      <c r="Q247">
        <v>16.3</v>
      </c>
      <c r="R247">
        <v>11.2</v>
      </c>
      <c r="S247">
        <v>13.4</v>
      </c>
      <c r="T247">
        <v>12.9</v>
      </c>
      <c r="U247">
        <v>16.5</v>
      </c>
      <c r="V247">
        <v>8.6999999999999993</v>
      </c>
      <c r="W247">
        <v>12.4</v>
      </c>
      <c r="X247">
        <v>12</v>
      </c>
      <c r="Y247">
        <v>10</v>
      </c>
      <c r="Z247">
        <v>12.8</v>
      </c>
      <c r="AA247">
        <f>独自温度!C122</f>
        <v>30</v>
      </c>
      <c r="AB247">
        <f>独自温度!D122</f>
        <v>30</v>
      </c>
    </row>
    <row r="248" spans="1:28">
      <c r="A248" s="87" t="e" cm="1">
        <f t="array" aca="1" ref="A248" ca="1">INDIRECT(_xlfn.XLOOKUP(豚シート!$G$13,豚気温!$D$2:$AB$2,豚気温!$D$3:$AB$3)&amp;(_xlfn.XLOOKUP(豚モデル!$D256,豚気温!$C$6:$C$461,豚気温!$B$6:$B$461)))</f>
        <v>#N/A</v>
      </c>
      <c r="B248">
        <v>248</v>
      </c>
      <c r="C248" s="62">
        <v>46143</v>
      </c>
      <c r="D248">
        <v>13.1</v>
      </c>
      <c r="E248">
        <v>13.2</v>
      </c>
      <c r="F248">
        <v>14</v>
      </c>
      <c r="G248">
        <v>14.2</v>
      </c>
      <c r="H248">
        <v>14.2</v>
      </c>
      <c r="I248">
        <v>14.6</v>
      </c>
      <c r="J248">
        <v>16.5</v>
      </c>
      <c r="K248">
        <v>14.8</v>
      </c>
      <c r="L248">
        <v>14.7</v>
      </c>
      <c r="M248">
        <v>15.5</v>
      </c>
      <c r="N248">
        <v>17.100000000000001</v>
      </c>
      <c r="O248">
        <v>17.3</v>
      </c>
      <c r="P248">
        <v>16.100000000000001</v>
      </c>
      <c r="Q248">
        <v>16.5</v>
      </c>
      <c r="R248">
        <v>11.5</v>
      </c>
      <c r="S248">
        <v>13.6</v>
      </c>
      <c r="T248">
        <v>13.1</v>
      </c>
      <c r="U248">
        <v>16.7</v>
      </c>
      <c r="V248">
        <v>8.9</v>
      </c>
      <c r="W248">
        <v>12.6</v>
      </c>
      <c r="X248">
        <v>12.3</v>
      </c>
      <c r="Y248">
        <v>10.3</v>
      </c>
      <c r="Z248">
        <v>13.1</v>
      </c>
      <c r="AA248">
        <f>独自温度!C123</f>
        <v>30</v>
      </c>
      <c r="AB248">
        <f>独自温度!D123</f>
        <v>30</v>
      </c>
    </row>
    <row r="249" spans="1:28">
      <c r="A249" s="87" t="e" cm="1">
        <f t="array" aca="1" ref="A249" ca="1">INDIRECT(_xlfn.XLOOKUP(豚シート!$G$13,豚気温!$D$2:$AB$2,豚気温!$D$3:$AB$3)&amp;(_xlfn.XLOOKUP(豚モデル!$D257,豚気温!$C$6:$C$461,豚気温!$B$6:$B$461)))</f>
        <v>#N/A</v>
      </c>
      <c r="B249">
        <v>249</v>
      </c>
      <c r="C249" s="62">
        <v>46144</v>
      </c>
      <c r="D249">
        <v>13.3</v>
      </c>
      <c r="E249">
        <v>13.5</v>
      </c>
      <c r="F249">
        <v>14.2</v>
      </c>
      <c r="G249">
        <v>14.4</v>
      </c>
      <c r="H249">
        <v>14.4</v>
      </c>
      <c r="I249">
        <v>14.8</v>
      </c>
      <c r="J249">
        <v>16.7</v>
      </c>
      <c r="K249">
        <v>15</v>
      </c>
      <c r="L249">
        <v>14.9</v>
      </c>
      <c r="M249">
        <v>15.7</v>
      </c>
      <c r="N249">
        <v>17.3</v>
      </c>
      <c r="O249">
        <v>17.5</v>
      </c>
      <c r="P249">
        <v>16.3</v>
      </c>
      <c r="Q249">
        <v>16.7</v>
      </c>
      <c r="R249">
        <v>11.7</v>
      </c>
      <c r="S249">
        <v>13.8</v>
      </c>
      <c r="T249">
        <v>13.3</v>
      </c>
      <c r="U249">
        <v>16.899999999999999</v>
      </c>
      <c r="V249">
        <v>9.1999999999999993</v>
      </c>
      <c r="W249">
        <v>12.9</v>
      </c>
      <c r="X249">
        <v>12.5</v>
      </c>
      <c r="Y249">
        <v>10.5</v>
      </c>
      <c r="Z249">
        <v>13.3</v>
      </c>
      <c r="AA249">
        <f>独自温度!C124</f>
        <v>30</v>
      </c>
      <c r="AB249">
        <f>独自温度!D124</f>
        <v>30</v>
      </c>
    </row>
    <row r="250" spans="1:28">
      <c r="A250" s="87" t="e" cm="1">
        <f t="array" aca="1" ref="A250" ca="1">INDIRECT(_xlfn.XLOOKUP(豚シート!$G$13,豚気温!$D$2:$AB$2,豚気温!$D$3:$AB$3)&amp;(_xlfn.XLOOKUP(豚モデル!$D258,豚気温!$C$6:$C$461,豚気温!$B$6:$B$461)))</f>
        <v>#N/A</v>
      </c>
      <c r="B250">
        <v>250</v>
      </c>
      <c r="C250" s="62">
        <v>46145</v>
      </c>
      <c r="D250">
        <v>13.5</v>
      </c>
      <c r="E250">
        <v>13.7</v>
      </c>
      <c r="F250">
        <v>14.4</v>
      </c>
      <c r="G250">
        <v>14.6</v>
      </c>
      <c r="H250">
        <v>14.6</v>
      </c>
      <c r="I250">
        <v>15</v>
      </c>
      <c r="J250">
        <v>16.899999999999999</v>
      </c>
      <c r="K250">
        <v>15.2</v>
      </c>
      <c r="L250">
        <v>15.1</v>
      </c>
      <c r="M250">
        <v>15.9</v>
      </c>
      <c r="N250">
        <v>17.5</v>
      </c>
      <c r="O250">
        <v>17.7</v>
      </c>
      <c r="P250">
        <v>16.5</v>
      </c>
      <c r="Q250">
        <v>16.899999999999999</v>
      </c>
      <c r="R250">
        <v>11.9</v>
      </c>
      <c r="S250">
        <v>14</v>
      </c>
      <c r="T250">
        <v>13.5</v>
      </c>
      <c r="U250">
        <v>17.100000000000001</v>
      </c>
      <c r="V250">
        <v>9.4</v>
      </c>
      <c r="W250">
        <v>13.1</v>
      </c>
      <c r="X250">
        <v>12.8</v>
      </c>
      <c r="Y250">
        <v>10.7</v>
      </c>
      <c r="Z250">
        <v>13.6</v>
      </c>
      <c r="AA250">
        <f>独自温度!C125</f>
        <v>30</v>
      </c>
      <c r="AB250">
        <f>独自温度!D125</f>
        <v>30</v>
      </c>
    </row>
    <row r="251" spans="1:28">
      <c r="A251" s="87" t="e" cm="1">
        <f t="array" aca="1" ref="A251" ca="1">INDIRECT(_xlfn.XLOOKUP(豚シート!$G$13,豚気温!$D$2:$AB$2,豚気温!$D$3:$AB$3)&amp;(_xlfn.XLOOKUP(豚モデル!$D259,豚気温!$C$6:$C$461,豚気温!$B$6:$B$461)))</f>
        <v>#N/A</v>
      </c>
      <c r="B251">
        <v>251</v>
      </c>
      <c r="C251" s="62">
        <v>46146</v>
      </c>
      <c r="D251">
        <v>13.7</v>
      </c>
      <c r="E251">
        <v>13.9</v>
      </c>
      <c r="F251">
        <v>14.6</v>
      </c>
      <c r="G251">
        <v>14.8</v>
      </c>
      <c r="H251">
        <v>14.7</v>
      </c>
      <c r="I251">
        <v>15.2</v>
      </c>
      <c r="J251">
        <v>17</v>
      </c>
      <c r="K251">
        <v>15.3</v>
      </c>
      <c r="L251">
        <v>15.3</v>
      </c>
      <c r="M251">
        <v>16</v>
      </c>
      <c r="N251">
        <v>17.600000000000001</v>
      </c>
      <c r="O251">
        <v>17.899999999999999</v>
      </c>
      <c r="P251">
        <v>16.7</v>
      </c>
      <c r="Q251">
        <v>17.100000000000001</v>
      </c>
      <c r="R251">
        <v>12.1</v>
      </c>
      <c r="S251">
        <v>14.2</v>
      </c>
      <c r="T251">
        <v>13.7</v>
      </c>
      <c r="U251">
        <v>17.3</v>
      </c>
      <c r="V251">
        <v>9.6</v>
      </c>
      <c r="W251">
        <v>13.3</v>
      </c>
      <c r="X251">
        <v>13</v>
      </c>
      <c r="Y251">
        <v>11</v>
      </c>
      <c r="Z251">
        <v>13.8</v>
      </c>
      <c r="AA251">
        <f>独自温度!C126</f>
        <v>30</v>
      </c>
      <c r="AB251">
        <f>独自温度!D126</f>
        <v>30</v>
      </c>
    </row>
    <row r="252" spans="1:28">
      <c r="A252" s="87" t="e" cm="1">
        <f t="array" aca="1" ref="A252" ca="1">INDIRECT(_xlfn.XLOOKUP(豚シート!$G$13,豚気温!$D$2:$AB$2,豚気温!$D$3:$AB$3)&amp;(_xlfn.XLOOKUP(豚モデル!$D260,豚気温!$C$6:$C$461,豚気温!$B$6:$B$461)))</f>
        <v>#N/A</v>
      </c>
      <c r="B252">
        <v>252</v>
      </c>
      <c r="C252" s="62">
        <v>46147</v>
      </c>
      <c r="D252">
        <v>13.9</v>
      </c>
      <c r="E252">
        <v>14.1</v>
      </c>
      <c r="F252">
        <v>14.8</v>
      </c>
      <c r="G252">
        <v>15</v>
      </c>
      <c r="H252">
        <v>14.9</v>
      </c>
      <c r="I252">
        <v>15.3</v>
      </c>
      <c r="J252">
        <v>17.2</v>
      </c>
      <c r="K252">
        <v>15.5</v>
      </c>
      <c r="L252">
        <v>15.5</v>
      </c>
      <c r="M252">
        <v>16.2</v>
      </c>
      <c r="N252">
        <v>17.8</v>
      </c>
      <c r="O252">
        <v>18</v>
      </c>
      <c r="P252">
        <v>16.8</v>
      </c>
      <c r="Q252">
        <v>17.2</v>
      </c>
      <c r="R252">
        <v>12.3</v>
      </c>
      <c r="S252">
        <v>14.4</v>
      </c>
      <c r="T252">
        <v>13.8</v>
      </c>
      <c r="U252">
        <v>17.399999999999999</v>
      </c>
      <c r="V252">
        <v>9.8000000000000007</v>
      </c>
      <c r="W252">
        <v>13.5</v>
      </c>
      <c r="X252">
        <v>13.2</v>
      </c>
      <c r="Y252">
        <v>11.2</v>
      </c>
      <c r="Z252">
        <v>14</v>
      </c>
      <c r="AA252">
        <f>独自温度!C127</f>
        <v>30</v>
      </c>
      <c r="AB252">
        <f>独自温度!D127</f>
        <v>30</v>
      </c>
    </row>
    <row r="253" spans="1:28">
      <c r="A253" s="87" t="e" cm="1">
        <f t="array" aca="1" ref="A253" ca="1">INDIRECT(_xlfn.XLOOKUP(豚シート!$G$13,豚気温!$D$2:$AB$2,豚気温!$D$3:$AB$3)&amp;(_xlfn.XLOOKUP(豚モデル!$D261,豚気温!$C$6:$C$461,豚気温!$B$6:$B$461)))</f>
        <v>#N/A</v>
      </c>
      <c r="B253">
        <v>253</v>
      </c>
      <c r="C253" s="62">
        <v>46148</v>
      </c>
      <c r="D253">
        <v>14.1</v>
      </c>
      <c r="E253">
        <v>14.2</v>
      </c>
      <c r="F253">
        <v>14.9</v>
      </c>
      <c r="G253">
        <v>15.1</v>
      </c>
      <c r="H253">
        <v>15</v>
      </c>
      <c r="I253">
        <v>15.5</v>
      </c>
      <c r="J253">
        <v>17.399999999999999</v>
      </c>
      <c r="K253">
        <v>15.7</v>
      </c>
      <c r="L253">
        <v>15.6</v>
      </c>
      <c r="M253">
        <v>16.3</v>
      </c>
      <c r="N253">
        <v>17.899999999999999</v>
      </c>
      <c r="O253">
        <v>18.2</v>
      </c>
      <c r="P253">
        <v>17</v>
      </c>
      <c r="Q253">
        <v>17.399999999999999</v>
      </c>
      <c r="R253">
        <v>12.4</v>
      </c>
      <c r="S253">
        <v>14.6</v>
      </c>
      <c r="T253">
        <v>14</v>
      </c>
      <c r="U253">
        <v>17.600000000000001</v>
      </c>
      <c r="V253">
        <v>10</v>
      </c>
      <c r="W253">
        <v>13.6</v>
      </c>
      <c r="X253">
        <v>13.3</v>
      </c>
      <c r="Y253">
        <v>11.3</v>
      </c>
      <c r="Z253">
        <v>14.2</v>
      </c>
      <c r="AA253">
        <f>独自温度!C128</f>
        <v>30</v>
      </c>
      <c r="AB253">
        <f>独自温度!D128</f>
        <v>30</v>
      </c>
    </row>
    <row r="254" spans="1:28">
      <c r="A254" s="87" t="e" cm="1">
        <f t="array" aca="1" ref="A254" ca="1">INDIRECT(_xlfn.XLOOKUP(豚シート!$G$13,豚気温!$D$2:$AB$2,豚気温!$D$3:$AB$3)&amp;(_xlfn.XLOOKUP(豚モデル!$D262,豚気温!$C$6:$C$461,豚気温!$B$6:$B$461)))</f>
        <v>#N/A</v>
      </c>
      <c r="B254">
        <v>254</v>
      </c>
      <c r="C254" s="62">
        <v>46149</v>
      </c>
      <c r="D254">
        <v>14.2</v>
      </c>
      <c r="E254">
        <v>14.4</v>
      </c>
      <c r="F254">
        <v>15.1</v>
      </c>
      <c r="G254">
        <v>15.2</v>
      </c>
      <c r="H254">
        <v>15.1</v>
      </c>
      <c r="I254">
        <v>15.6</v>
      </c>
      <c r="J254">
        <v>17.5</v>
      </c>
      <c r="K254">
        <v>15.8</v>
      </c>
      <c r="L254">
        <v>15.8</v>
      </c>
      <c r="M254">
        <v>16.399999999999999</v>
      </c>
      <c r="N254">
        <v>18</v>
      </c>
      <c r="O254">
        <v>18.3</v>
      </c>
      <c r="P254">
        <v>17.100000000000001</v>
      </c>
      <c r="Q254">
        <v>17.5</v>
      </c>
      <c r="R254">
        <v>12.5</v>
      </c>
      <c r="S254">
        <v>14.7</v>
      </c>
      <c r="T254">
        <v>14.1</v>
      </c>
      <c r="U254">
        <v>17.7</v>
      </c>
      <c r="V254">
        <v>10.1</v>
      </c>
      <c r="W254">
        <v>13.8</v>
      </c>
      <c r="X254">
        <v>13.5</v>
      </c>
      <c r="Y254">
        <v>11.5</v>
      </c>
      <c r="Z254">
        <v>14.3</v>
      </c>
      <c r="AA254">
        <f>独自温度!C129</f>
        <v>30</v>
      </c>
      <c r="AB254">
        <f>独自温度!D129</f>
        <v>30</v>
      </c>
    </row>
    <row r="255" spans="1:28">
      <c r="A255" s="87" t="e" cm="1">
        <f t="array" aca="1" ref="A255" ca="1">INDIRECT(_xlfn.XLOOKUP(豚シート!$G$13,豚気温!$D$2:$AB$2,豚気温!$D$3:$AB$3)&amp;(_xlfn.XLOOKUP(豚モデル!$D263,豚気温!$C$6:$C$461,豚気温!$B$6:$B$461)))</f>
        <v>#N/A</v>
      </c>
      <c r="B255">
        <v>255</v>
      </c>
      <c r="C255" s="62">
        <v>46150</v>
      </c>
      <c r="D255">
        <v>14.3</v>
      </c>
      <c r="E255">
        <v>14.5</v>
      </c>
      <c r="F255">
        <v>15.2</v>
      </c>
      <c r="G255">
        <v>15.4</v>
      </c>
      <c r="H255">
        <v>15.3</v>
      </c>
      <c r="I255">
        <v>15.7</v>
      </c>
      <c r="J255">
        <v>17.600000000000001</v>
      </c>
      <c r="K255">
        <v>15.9</v>
      </c>
      <c r="L255">
        <v>15.9</v>
      </c>
      <c r="M255">
        <v>16.5</v>
      </c>
      <c r="N255">
        <v>18.100000000000001</v>
      </c>
      <c r="O255">
        <v>18.399999999999999</v>
      </c>
      <c r="P255">
        <v>17.2</v>
      </c>
      <c r="Q255">
        <v>17.600000000000001</v>
      </c>
      <c r="R255">
        <v>12.6</v>
      </c>
      <c r="S255">
        <v>14.8</v>
      </c>
      <c r="T255">
        <v>14.2</v>
      </c>
      <c r="U255">
        <v>17.8</v>
      </c>
      <c r="V255">
        <v>10.3</v>
      </c>
      <c r="W255">
        <v>13.9</v>
      </c>
      <c r="X255">
        <v>13.6</v>
      </c>
      <c r="Y255">
        <v>11.6</v>
      </c>
      <c r="Z255">
        <v>14.4</v>
      </c>
      <c r="AA255">
        <f>独自温度!C130</f>
        <v>30</v>
      </c>
      <c r="AB255">
        <f>独自温度!D130</f>
        <v>30</v>
      </c>
    </row>
    <row r="256" spans="1:28">
      <c r="A256" s="87" t="e" cm="1">
        <f t="array" aca="1" ref="A256" ca="1">INDIRECT(_xlfn.XLOOKUP(豚シート!$G$13,豚気温!$D$2:$AB$2,豚気温!$D$3:$AB$3)&amp;(_xlfn.XLOOKUP(豚モデル!$D264,豚気温!$C$6:$C$461,豚気温!$B$6:$B$461)))</f>
        <v>#N/A</v>
      </c>
      <c r="B256">
        <v>256</v>
      </c>
      <c r="C256" s="62">
        <v>46151</v>
      </c>
      <c r="D256">
        <v>14.4</v>
      </c>
      <c r="E256">
        <v>14.6</v>
      </c>
      <c r="F256">
        <v>15.3</v>
      </c>
      <c r="G256">
        <v>15.5</v>
      </c>
      <c r="H256">
        <v>15.4</v>
      </c>
      <c r="I256">
        <v>15.8</v>
      </c>
      <c r="J256">
        <v>17.7</v>
      </c>
      <c r="K256">
        <v>16</v>
      </c>
      <c r="L256">
        <v>16.100000000000001</v>
      </c>
      <c r="M256">
        <v>16.600000000000001</v>
      </c>
      <c r="N256">
        <v>18.2</v>
      </c>
      <c r="O256">
        <v>18.5</v>
      </c>
      <c r="P256">
        <v>17.3</v>
      </c>
      <c r="Q256">
        <v>17.7</v>
      </c>
      <c r="R256">
        <v>12.7</v>
      </c>
      <c r="S256">
        <v>15</v>
      </c>
      <c r="T256">
        <v>14.3</v>
      </c>
      <c r="U256">
        <v>17.899999999999999</v>
      </c>
      <c r="V256">
        <v>10.4</v>
      </c>
      <c r="W256">
        <v>14</v>
      </c>
      <c r="X256">
        <v>13.7</v>
      </c>
      <c r="Y256">
        <v>11.7</v>
      </c>
      <c r="Z256">
        <v>14.6</v>
      </c>
      <c r="AA256">
        <f>独自温度!C131</f>
        <v>30</v>
      </c>
      <c r="AB256">
        <f>独自温度!D131</f>
        <v>30</v>
      </c>
    </row>
    <row r="257" spans="1:28">
      <c r="A257" s="87" t="e" cm="1">
        <f t="array" aca="1" ref="A257" ca="1">INDIRECT(_xlfn.XLOOKUP(豚シート!$G$13,豚気温!$D$2:$AB$2,豚気温!$D$3:$AB$3)&amp;(_xlfn.XLOOKUP(豚モデル!$D265,豚気温!$C$6:$C$461,豚気温!$B$6:$B$461)))</f>
        <v>#N/A</v>
      </c>
      <c r="B257">
        <v>257</v>
      </c>
      <c r="C257" s="62">
        <v>46152</v>
      </c>
      <c r="D257">
        <v>14.5</v>
      </c>
      <c r="E257">
        <v>14.7</v>
      </c>
      <c r="F257">
        <v>15.4</v>
      </c>
      <c r="G257">
        <v>15.6</v>
      </c>
      <c r="H257">
        <v>15.4</v>
      </c>
      <c r="I257">
        <v>15.9</v>
      </c>
      <c r="J257">
        <v>17.8</v>
      </c>
      <c r="K257">
        <v>16.100000000000001</v>
      </c>
      <c r="L257">
        <v>16.2</v>
      </c>
      <c r="M257">
        <v>16.7</v>
      </c>
      <c r="N257">
        <v>18.3</v>
      </c>
      <c r="O257">
        <v>18.600000000000001</v>
      </c>
      <c r="P257">
        <v>17.399999999999999</v>
      </c>
      <c r="Q257">
        <v>17.8</v>
      </c>
      <c r="R257">
        <v>12.8</v>
      </c>
      <c r="S257">
        <v>15.1</v>
      </c>
      <c r="T257">
        <v>14.4</v>
      </c>
      <c r="U257">
        <v>18</v>
      </c>
      <c r="V257">
        <v>10.5</v>
      </c>
      <c r="W257">
        <v>14.1</v>
      </c>
      <c r="X257">
        <v>13.8</v>
      </c>
      <c r="Y257">
        <v>11.8</v>
      </c>
      <c r="Z257">
        <v>14.7</v>
      </c>
      <c r="AA257">
        <f>独自温度!C132</f>
        <v>30</v>
      </c>
      <c r="AB257">
        <f>独自温度!D132</f>
        <v>30</v>
      </c>
    </row>
    <row r="258" spans="1:28">
      <c r="A258" s="87" t="e" cm="1">
        <f t="array" aca="1" ref="A258" ca="1">INDIRECT(_xlfn.XLOOKUP(豚シート!$G$13,豚気温!$D$2:$AB$2,豚気温!$D$3:$AB$3)&amp;(_xlfn.XLOOKUP(豚モデル!$D266,豚気温!$C$6:$C$461,豚気温!$B$6:$B$461)))</f>
        <v>#N/A</v>
      </c>
      <c r="B258">
        <v>258</v>
      </c>
      <c r="C258" s="62">
        <v>46153</v>
      </c>
      <c r="D258">
        <v>14.6</v>
      </c>
      <c r="E258">
        <v>14.8</v>
      </c>
      <c r="F258">
        <v>15.5</v>
      </c>
      <c r="G258">
        <v>15.7</v>
      </c>
      <c r="H258">
        <v>15.5</v>
      </c>
      <c r="I258">
        <v>16.100000000000001</v>
      </c>
      <c r="J258">
        <v>17.899999999999999</v>
      </c>
      <c r="K258">
        <v>16.3</v>
      </c>
      <c r="L258">
        <v>16.399999999999999</v>
      </c>
      <c r="M258">
        <v>16.8</v>
      </c>
      <c r="N258">
        <v>18.399999999999999</v>
      </c>
      <c r="O258">
        <v>18.7</v>
      </c>
      <c r="P258">
        <v>17.5</v>
      </c>
      <c r="Q258">
        <v>17.899999999999999</v>
      </c>
      <c r="R258">
        <v>12.9</v>
      </c>
      <c r="S258">
        <v>15.2</v>
      </c>
      <c r="T258">
        <v>14.5</v>
      </c>
      <c r="U258">
        <v>18.100000000000001</v>
      </c>
      <c r="V258">
        <v>10.6</v>
      </c>
      <c r="W258">
        <v>14.2</v>
      </c>
      <c r="X258">
        <v>13.9</v>
      </c>
      <c r="Y258">
        <v>11.9</v>
      </c>
      <c r="Z258">
        <v>14.8</v>
      </c>
      <c r="AA258">
        <f>独自温度!C133</f>
        <v>30</v>
      </c>
      <c r="AB258">
        <f>独自温度!D133</f>
        <v>30</v>
      </c>
    </row>
    <row r="259" spans="1:28">
      <c r="A259" s="87" t="e" cm="1">
        <f t="array" aca="1" ref="A259" ca="1">INDIRECT(_xlfn.XLOOKUP(豚シート!$G$13,豚気温!$D$2:$AB$2,豚気温!$D$3:$AB$3)&amp;(_xlfn.XLOOKUP(豚モデル!$D267,豚気温!$C$6:$C$461,豚気温!$B$6:$B$461)))</f>
        <v>#N/A</v>
      </c>
      <c r="B259">
        <v>259</v>
      </c>
      <c r="C259" s="62">
        <v>46154</v>
      </c>
      <c r="D259">
        <v>14.7</v>
      </c>
      <c r="E259">
        <v>14.9</v>
      </c>
      <c r="F259">
        <v>15.6</v>
      </c>
      <c r="G259">
        <v>15.8</v>
      </c>
      <c r="H259">
        <v>15.6</v>
      </c>
      <c r="I259">
        <v>16.2</v>
      </c>
      <c r="J259">
        <v>18</v>
      </c>
      <c r="K259">
        <v>16.399999999999999</v>
      </c>
      <c r="L259">
        <v>16.600000000000001</v>
      </c>
      <c r="M259">
        <v>16.899999999999999</v>
      </c>
      <c r="N259">
        <v>18.5</v>
      </c>
      <c r="O259">
        <v>18.8</v>
      </c>
      <c r="P259">
        <v>17.600000000000001</v>
      </c>
      <c r="Q259">
        <v>18</v>
      </c>
      <c r="R259">
        <v>13</v>
      </c>
      <c r="S259">
        <v>15.3</v>
      </c>
      <c r="T259">
        <v>14.6</v>
      </c>
      <c r="U259">
        <v>18.2</v>
      </c>
      <c r="V259">
        <v>10.8</v>
      </c>
      <c r="W259">
        <v>14.3</v>
      </c>
      <c r="X259">
        <v>14</v>
      </c>
      <c r="Y259">
        <v>12</v>
      </c>
      <c r="Z259">
        <v>14.9</v>
      </c>
      <c r="AA259">
        <f>独自温度!C134</f>
        <v>30</v>
      </c>
      <c r="AB259">
        <f>独自温度!D134</f>
        <v>30</v>
      </c>
    </row>
    <row r="260" spans="1:28">
      <c r="A260" s="87" t="e" cm="1">
        <f t="array" aca="1" ref="A260" ca="1">INDIRECT(_xlfn.XLOOKUP(豚シート!$G$13,豚気温!$D$2:$AB$2,豚気温!$D$3:$AB$3)&amp;(_xlfn.XLOOKUP(豚モデル!$D268,豚気温!$C$6:$C$461,豚気温!$B$6:$B$461)))</f>
        <v>#N/A</v>
      </c>
      <c r="B260">
        <v>260</v>
      </c>
      <c r="C260" s="62">
        <v>46155</v>
      </c>
      <c r="D260">
        <v>14.8</v>
      </c>
      <c r="E260">
        <v>15.1</v>
      </c>
      <c r="F260">
        <v>15.7</v>
      </c>
      <c r="G260">
        <v>15.9</v>
      </c>
      <c r="H260">
        <v>15.7</v>
      </c>
      <c r="I260">
        <v>16.3</v>
      </c>
      <c r="J260">
        <v>18.100000000000001</v>
      </c>
      <c r="K260">
        <v>16.5</v>
      </c>
      <c r="L260">
        <v>16.8</v>
      </c>
      <c r="M260">
        <v>17</v>
      </c>
      <c r="N260">
        <v>18.600000000000001</v>
      </c>
      <c r="O260">
        <v>18.899999999999999</v>
      </c>
      <c r="P260">
        <v>17.7</v>
      </c>
      <c r="Q260">
        <v>18.100000000000001</v>
      </c>
      <c r="R260">
        <v>13.1</v>
      </c>
      <c r="S260">
        <v>15.4</v>
      </c>
      <c r="T260">
        <v>14.8</v>
      </c>
      <c r="U260">
        <v>18.3</v>
      </c>
      <c r="V260">
        <v>10.9</v>
      </c>
      <c r="W260">
        <v>14.4</v>
      </c>
      <c r="X260">
        <v>14.1</v>
      </c>
      <c r="Y260">
        <v>12.1</v>
      </c>
      <c r="Z260">
        <v>15</v>
      </c>
      <c r="AA260">
        <f>独自温度!C135</f>
        <v>30</v>
      </c>
      <c r="AB260">
        <f>独自温度!D135</f>
        <v>30</v>
      </c>
    </row>
    <row r="261" spans="1:28">
      <c r="A261" s="87" t="e" cm="1">
        <f t="array" aca="1" ref="A261" ca="1">INDIRECT(_xlfn.XLOOKUP(豚シート!$G$13,豚気温!$D$2:$AB$2,豚気温!$D$3:$AB$3)&amp;(_xlfn.XLOOKUP(豚モデル!$D269,豚気温!$C$6:$C$461,豚気温!$B$6:$B$461)))</f>
        <v>#N/A</v>
      </c>
      <c r="B261">
        <v>261</v>
      </c>
      <c r="C261" s="62">
        <v>46156</v>
      </c>
      <c r="D261">
        <v>14.9</v>
      </c>
      <c r="E261">
        <v>15.2</v>
      </c>
      <c r="F261">
        <v>15.9</v>
      </c>
      <c r="G261">
        <v>16</v>
      </c>
      <c r="H261">
        <v>15.9</v>
      </c>
      <c r="I261">
        <v>16.399999999999999</v>
      </c>
      <c r="J261">
        <v>18.3</v>
      </c>
      <c r="K261">
        <v>16.600000000000001</v>
      </c>
      <c r="L261">
        <v>17</v>
      </c>
      <c r="M261">
        <v>17.2</v>
      </c>
      <c r="N261">
        <v>18.7</v>
      </c>
      <c r="O261">
        <v>19</v>
      </c>
      <c r="P261">
        <v>17.8</v>
      </c>
      <c r="Q261">
        <v>18.3</v>
      </c>
      <c r="R261">
        <v>13.2</v>
      </c>
      <c r="S261">
        <v>15.5</v>
      </c>
      <c r="T261">
        <v>14.9</v>
      </c>
      <c r="U261">
        <v>18.5</v>
      </c>
      <c r="V261">
        <v>11</v>
      </c>
      <c r="W261">
        <v>14.5</v>
      </c>
      <c r="X261">
        <v>14.2</v>
      </c>
      <c r="Y261">
        <v>12.2</v>
      </c>
      <c r="Z261">
        <v>15.1</v>
      </c>
      <c r="AA261">
        <f>独自温度!C136</f>
        <v>30</v>
      </c>
      <c r="AB261">
        <f>独自温度!D136</f>
        <v>30</v>
      </c>
    </row>
    <row r="262" spans="1:28">
      <c r="A262" s="87" t="e" cm="1">
        <f t="array" aca="1" ref="A262" ca="1">INDIRECT(_xlfn.XLOOKUP(豚シート!$G$13,豚気温!$D$2:$AB$2,豚気温!$D$3:$AB$3)&amp;(_xlfn.XLOOKUP(豚モデル!$D270,豚気温!$C$6:$C$461,豚気温!$B$6:$B$461)))</f>
        <v>#N/A</v>
      </c>
      <c r="B262">
        <v>262</v>
      </c>
      <c r="C262" s="62">
        <v>46157</v>
      </c>
      <c r="D262">
        <v>15</v>
      </c>
      <c r="E262">
        <v>15.3</v>
      </c>
      <c r="F262">
        <v>16</v>
      </c>
      <c r="G262">
        <v>16.2</v>
      </c>
      <c r="H262">
        <v>16</v>
      </c>
      <c r="I262">
        <v>16.5</v>
      </c>
      <c r="J262">
        <v>18.399999999999999</v>
      </c>
      <c r="K262">
        <v>16.7</v>
      </c>
      <c r="L262">
        <v>17.2</v>
      </c>
      <c r="M262">
        <v>17.3</v>
      </c>
      <c r="N262">
        <v>18.899999999999999</v>
      </c>
      <c r="O262">
        <v>19.100000000000001</v>
      </c>
      <c r="P262">
        <v>18</v>
      </c>
      <c r="Q262">
        <v>18.399999999999999</v>
      </c>
      <c r="R262">
        <v>13.3</v>
      </c>
      <c r="S262">
        <v>15.7</v>
      </c>
      <c r="T262">
        <v>15</v>
      </c>
      <c r="U262">
        <v>18.600000000000001</v>
      </c>
      <c r="V262">
        <v>11.1</v>
      </c>
      <c r="W262">
        <v>14.7</v>
      </c>
      <c r="X262">
        <v>14.4</v>
      </c>
      <c r="Y262">
        <v>12.4</v>
      </c>
      <c r="Z262">
        <v>15.2</v>
      </c>
      <c r="AA262">
        <f>独自温度!C137</f>
        <v>30</v>
      </c>
      <c r="AB262">
        <f>独自温度!D137</f>
        <v>30</v>
      </c>
    </row>
    <row r="263" spans="1:28">
      <c r="A263" s="87" t="e" cm="1">
        <f t="array" aca="1" ref="A263" ca="1">INDIRECT(_xlfn.XLOOKUP(豚シート!$G$13,豚気温!$D$2:$AB$2,豚気温!$D$3:$AB$3)&amp;(_xlfn.XLOOKUP(豚モデル!$D271,豚気温!$C$6:$C$461,豚気温!$B$6:$B$461)))</f>
        <v>#N/A</v>
      </c>
      <c r="B263">
        <v>263</v>
      </c>
      <c r="C263" s="62">
        <v>46158</v>
      </c>
      <c r="D263">
        <v>15.1</v>
      </c>
      <c r="E263">
        <v>15.4</v>
      </c>
      <c r="F263">
        <v>16.100000000000001</v>
      </c>
      <c r="G263">
        <v>16.3</v>
      </c>
      <c r="H263">
        <v>16.100000000000001</v>
      </c>
      <c r="I263">
        <v>16.7</v>
      </c>
      <c r="J263">
        <v>18.5</v>
      </c>
      <c r="K263">
        <v>16.899999999999999</v>
      </c>
      <c r="L263">
        <v>17.399999999999999</v>
      </c>
      <c r="M263">
        <v>17.5</v>
      </c>
      <c r="N263">
        <v>19</v>
      </c>
      <c r="O263">
        <v>19.3</v>
      </c>
      <c r="P263">
        <v>18.100000000000001</v>
      </c>
      <c r="Q263">
        <v>18.5</v>
      </c>
      <c r="R263">
        <v>13.5</v>
      </c>
      <c r="S263">
        <v>15.8</v>
      </c>
      <c r="T263">
        <v>15.2</v>
      </c>
      <c r="U263">
        <v>18.7</v>
      </c>
      <c r="V263">
        <v>11.3</v>
      </c>
      <c r="W263">
        <v>14.8</v>
      </c>
      <c r="X263">
        <v>14.5</v>
      </c>
      <c r="Y263">
        <v>12.5</v>
      </c>
      <c r="Z263">
        <v>15.4</v>
      </c>
      <c r="AA263">
        <f>独自温度!C138</f>
        <v>30</v>
      </c>
      <c r="AB263">
        <f>独自温度!D138</f>
        <v>30</v>
      </c>
    </row>
    <row r="264" spans="1:28">
      <c r="A264" s="87" t="e" cm="1">
        <f t="array" aca="1" ref="A264" ca="1">INDIRECT(_xlfn.XLOOKUP(豚シート!$G$13,豚気温!$D$2:$AB$2,豚気温!$D$3:$AB$3)&amp;(_xlfn.XLOOKUP(豚モデル!$D272,豚気温!$C$6:$C$461,豚気温!$B$6:$B$461)))</f>
        <v>#N/A</v>
      </c>
      <c r="B264">
        <v>264</v>
      </c>
      <c r="C264" s="62">
        <v>46159</v>
      </c>
      <c r="D264">
        <v>15.3</v>
      </c>
      <c r="E264">
        <v>15.6</v>
      </c>
      <c r="F264">
        <v>16.3</v>
      </c>
      <c r="G264">
        <v>16.5</v>
      </c>
      <c r="H264">
        <v>16.3</v>
      </c>
      <c r="I264">
        <v>16.8</v>
      </c>
      <c r="J264">
        <v>18.7</v>
      </c>
      <c r="K264">
        <v>17</v>
      </c>
      <c r="L264">
        <v>17.600000000000001</v>
      </c>
      <c r="M264">
        <v>17.600000000000001</v>
      </c>
      <c r="N264">
        <v>19.2</v>
      </c>
      <c r="O264">
        <v>19.399999999999999</v>
      </c>
      <c r="P264">
        <v>18.3</v>
      </c>
      <c r="Q264">
        <v>18.7</v>
      </c>
      <c r="R264">
        <v>13.6</v>
      </c>
      <c r="S264">
        <v>16</v>
      </c>
      <c r="T264">
        <v>15.3</v>
      </c>
      <c r="U264">
        <v>18.899999999999999</v>
      </c>
      <c r="V264">
        <v>11.4</v>
      </c>
      <c r="W264">
        <v>14.9</v>
      </c>
      <c r="X264">
        <v>14.6</v>
      </c>
      <c r="Y264">
        <v>12.6</v>
      </c>
      <c r="Z264">
        <v>15.5</v>
      </c>
      <c r="AA264">
        <f>独自温度!C139</f>
        <v>30</v>
      </c>
      <c r="AB264">
        <f>独自温度!D139</f>
        <v>30</v>
      </c>
    </row>
    <row r="265" spans="1:28">
      <c r="A265" s="87" t="e" cm="1">
        <f t="array" aca="1" ref="A265" ca="1">INDIRECT(_xlfn.XLOOKUP(豚シート!$G$13,豚気温!$D$2:$AB$2,豚気温!$D$3:$AB$3)&amp;(_xlfn.XLOOKUP(豚モデル!$D273,豚気温!$C$6:$C$461,豚気温!$B$6:$B$461)))</f>
        <v>#N/A</v>
      </c>
      <c r="B265">
        <v>265</v>
      </c>
      <c r="C265" s="62">
        <v>46160</v>
      </c>
      <c r="D265">
        <v>15.4</v>
      </c>
      <c r="E265">
        <v>15.7</v>
      </c>
      <c r="F265">
        <v>16.5</v>
      </c>
      <c r="G265">
        <v>16.600000000000001</v>
      </c>
      <c r="H265">
        <v>16.399999999999999</v>
      </c>
      <c r="I265">
        <v>17</v>
      </c>
      <c r="J265">
        <v>18.8</v>
      </c>
      <c r="K265">
        <v>17.2</v>
      </c>
      <c r="L265">
        <v>17.8</v>
      </c>
      <c r="M265">
        <v>17.8</v>
      </c>
      <c r="N265">
        <v>19.3</v>
      </c>
      <c r="O265">
        <v>19.600000000000001</v>
      </c>
      <c r="P265">
        <v>18.399999999999999</v>
      </c>
      <c r="Q265">
        <v>18.8</v>
      </c>
      <c r="R265">
        <v>13.7</v>
      </c>
      <c r="S265">
        <v>16.100000000000001</v>
      </c>
      <c r="T265">
        <v>15.5</v>
      </c>
      <c r="U265">
        <v>19.100000000000001</v>
      </c>
      <c r="V265">
        <v>11.6</v>
      </c>
      <c r="W265">
        <v>15.1</v>
      </c>
      <c r="X265">
        <v>14.8</v>
      </c>
      <c r="Y265">
        <v>12.8</v>
      </c>
      <c r="Z265">
        <v>15.7</v>
      </c>
      <c r="AA265">
        <f>独自温度!C140</f>
        <v>30</v>
      </c>
      <c r="AB265">
        <f>独自温度!D140</f>
        <v>30</v>
      </c>
    </row>
    <row r="266" spans="1:28">
      <c r="A266" s="87" t="e" cm="1">
        <f t="array" aca="1" ref="A266" ca="1">INDIRECT(_xlfn.XLOOKUP(豚シート!$G$13,豚気温!$D$2:$AB$2,豚気温!$D$3:$AB$3)&amp;(_xlfn.XLOOKUP(豚モデル!$D274,豚気温!$C$6:$C$461,豚気温!$B$6:$B$461)))</f>
        <v>#N/A</v>
      </c>
      <c r="B266">
        <v>266</v>
      </c>
      <c r="C266" s="62">
        <v>46161</v>
      </c>
      <c r="D266">
        <v>15.6</v>
      </c>
      <c r="E266">
        <v>15.9</v>
      </c>
      <c r="F266">
        <v>16.600000000000001</v>
      </c>
      <c r="G266">
        <v>16.8</v>
      </c>
      <c r="H266">
        <v>16.600000000000001</v>
      </c>
      <c r="I266">
        <v>17.100000000000001</v>
      </c>
      <c r="J266">
        <v>19</v>
      </c>
      <c r="K266">
        <v>17.3</v>
      </c>
      <c r="L266">
        <v>18</v>
      </c>
      <c r="M266">
        <v>17.899999999999999</v>
      </c>
      <c r="N266">
        <v>19.5</v>
      </c>
      <c r="O266">
        <v>19.8</v>
      </c>
      <c r="P266">
        <v>18.600000000000001</v>
      </c>
      <c r="Q266">
        <v>19</v>
      </c>
      <c r="R266">
        <v>13.9</v>
      </c>
      <c r="S266">
        <v>16.3</v>
      </c>
      <c r="T266">
        <v>15.6</v>
      </c>
      <c r="U266">
        <v>19.2</v>
      </c>
      <c r="V266">
        <v>11.7</v>
      </c>
      <c r="W266">
        <v>15.2</v>
      </c>
      <c r="X266">
        <v>14.9</v>
      </c>
      <c r="Y266">
        <v>12.9</v>
      </c>
      <c r="Z266">
        <v>15.8</v>
      </c>
      <c r="AA266">
        <f>独自温度!C141</f>
        <v>30</v>
      </c>
      <c r="AB266">
        <f>独自温度!D141</f>
        <v>30</v>
      </c>
    </row>
    <row r="267" spans="1:28">
      <c r="A267" s="87" t="e" cm="1">
        <f t="array" aca="1" ref="A267" ca="1">INDIRECT(_xlfn.XLOOKUP(豚シート!$G$13,豚気温!$D$2:$AB$2,豚気温!$D$3:$AB$3)&amp;(_xlfn.XLOOKUP(豚モデル!$D275,豚気温!$C$6:$C$461,豚気温!$B$6:$B$461)))</f>
        <v>#N/A</v>
      </c>
      <c r="B267">
        <v>267</v>
      </c>
      <c r="C267" s="62">
        <v>46162</v>
      </c>
      <c r="D267">
        <v>15.7</v>
      </c>
      <c r="E267">
        <v>16.100000000000001</v>
      </c>
      <c r="F267">
        <v>16.8</v>
      </c>
      <c r="G267">
        <v>17</v>
      </c>
      <c r="H267">
        <v>16.7</v>
      </c>
      <c r="I267">
        <v>17.3</v>
      </c>
      <c r="J267">
        <v>19.2</v>
      </c>
      <c r="K267">
        <v>17.5</v>
      </c>
      <c r="L267">
        <v>18.2</v>
      </c>
      <c r="M267">
        <v>18.100000000000001</v>
      </c>
      <c r="N267">
        <v>19.7</v>
      </c>
      <c r="O267">
        <v>19.899999999999999</v>
      </c>
      <c r="P267">
        <v>18.7</v>
      </c>
      <c r="Q267">
        <v>19.100000000000001</v>
      </c>
      <c r="R267">
        <v>14</v>
      </c>
      <c r="S267">
        <v>16.399999999999999</v>
      </c>
      <c r="T267">
        <v>15.8</v>
      </c>
      <c r="U267">
        <v>19.399999999999999</v>
      </c>
      <c r="V267">
        <v>11.9</v>
      </c>
      <c r="W267">
        <v>15.4</v>
      </c>
      <c r="X267">
        <v>15.1</v>
      </c>
      <c r="Y267">
        <v>13.1</v>
      </c>
      <c r="Z267">
        <v>16</v>
      </c>
      <c r="AA267">
        <f>独自温度!C142</f>
        <v>30</v>
      </c>
      <c r="AB267">
        <f>独自温度!D142</f>
        <v>30</v>
      </c>
    </row>
    <row r="268" spans="1:28">
      <c r="A268" s="87" t="e" cm="1">
        <f t="array" aca="1" ref="A268" ca="1">INDIRECT(_xlfn.XLOOKUP(豚シート!$G$13,豚気温!$D$2:$AB$2,豚気温!$D$3:$AB$3)&amp;(_xlfn.XLOOKUP(豚モデル!$D276,豚気温!$C$6:$C$461,豚気温!$B$6:$B$461)))</f>
        <v>#N/A</v>
      </c>
      <c r="B268">
        <v>268</v>
      </c>
      <c r="C268" s="62">
        <v>46163</v>
      </c>
      <c r="D268">
        <v>15.9</v>
      </c>
      <c r="E268">
        <v>16.2</v>
      </c>
      <c r="F268">
        <v>16.899999999999999</v>
      </c>
      <c r="G268">
        <v>17.100000000000001</v>
      </c>
      <c r="H268">
        <v>16.899999999999999</v>
      </c>
      <c r="I268">
        <v>17.399999999999999</v>
      </c>
      <c r="J268">
        <v>19.3</v>
      </c>
      <c r="K268">
        <v>17.600000000000001</v>
      </c>
      <c r="L268">
        <v>18.399999999999999</v>
      </c>
      <c r="M268">
        <v>18.3</v>
      </c>
      <c r="N268">
        <v>19.899999999999999</v>
      </c>
      <c r="O268">
        <v>20.100000000000001</v>
      </c>
      <c r="P268">
        <v>18.899999999999999</v>
      </c>
      <c r="Q268">
        <v>19.3</v>
      </c>
      <c r="R268">
        <v>14.2</v>
      </c>
      <c r="S268">
        <v>16.600000000000001</v>
      </c>
      <c r="T268">
        <v>15.9</v>
      </c>
      <c r="U268">
        <v>19.600000000000001</v>
      </c>
      <c r="V268">
        <v>12</v>
      </c>
      <c r="W268">
        <v>15.5</v>
      </c>
      <c r="X268">
        <v>15.2</v>
      </c>
      <c r="Y268">
        <v>13.2</v>
      </c>
      <c r="Z268">
        <v>16.100000000000001</v>
      </c>
      <c r="AA268">
        <f>独自温度!C143</f>
        <v>30</v>
      </c>
      <c r="AB268">
        <f>独自温度!D143</f>
        <v>30</v>
      </c>
    </row>
    <row r="269" spans="1:28">
      <c r="A269" s="87" t="e" cm="1">
        <f t="array" aca="1" ref="A269" ca="1">INDIRECT(_xlfn.XLOOKUP(豚シート!$G$13,豚気温!$D$2:$AB$2,豚気温!$D$3:$AB$3)&amp;(_xlfn.XLOOKUP(豚モデル!$D277,豚気温!$C$6:$C$461,豚気温!$B$6:$B$461)))</f>
        <v>#N/A</v>
      </c>
      <c r="B269">
        <v>269</v>
      </c>
      <c r="C269" s="62">
        <v>46164</v>
      </c>
      <c r="D269">
        <v>16</v>
      </c>
      <c r="E269">
        <v>16.399999999999999</v>
      </c>
      <c r="F269">
        <v>17.100000000000001</v>
      </c>
      <c r="G269">
        <v>17.3</v>
      </c>
      <c r="H269">
        <v>17</v>
      </c>
      <c r="I269">
        <v>17.600000000000001</v>
      </c>
      <c r="J269">
        <v>19.5</v>
      </c>
      <c r="K269">
        <v>17.7</v>
      </c>
      <c r="L269">
        <v>18.600000000000001</v>
      </c>
      <c r="M269">
        <v>18.399999999999999</v>
      </c>
      <c r="N269">
        <v>20</v>
      </c>
      <c r="O269">
        <v>20.2</v>
      </c>
      <c r="P269">
        <v>19</v>
      </c>
      <c r="Q269">
        <v>19.399999999999999</v>
      </c>
      <c r="R269">
        <v>14.3</v>
      </c>
      <c r="S269">
        <v>16.7</v>
      </c>
      <c r="T269">
        <v>16.100000000000001</v>
      </c>
      <c r="U269">
        <v>19.7</v>
      </c>
      <c r="V269">
        <v>12.1</v>
      </c>
      <c r="W269">
        <v>15.6</v>
      </c>
      <c r="X269">
        <v>15.4</v>
      </c>
      <c r="Y269">
        <v>13.4</v>
      </c>
      <c r="Z269">
        <v>16.3</v>
      </c>
      <c r="AA269">
        <f>独自温度!C144</f>
        <v>30</v>
      </c>
      <c r="AB269">
        <f>独自温度!D144</f>
        <v>30</v>
      </c>
    </row>
    <row r="270" spans="1:28">
      <c r="A270" s="87" t="e" cm="1">
        <f t="array" aca="1" ref="A270" ca="1">INDIRECT(_xlfn.XLOOKUP(豚シート!$G$13,豚気温!$D$2:$AB$2,豚気温!$D$3:$AB$3)&amp;(_xlfn.XLOOKUP(豚モデル!$D278,豚気温!$C$6:$C$461,豚気温!$B$6:$B$461)))</f>
        <v>#N/A</v>
      </c>
      <c r="B270">
        <v>270</v>
      </c>
      <c r="C270" s="62">
        <v>46165</v>
      </c>
      <c r="D270">
        <v>16.2</v>
      </c>
      <c r="E270">
        <v>16.5</v>
      </c>
      <c r="F270">
        <v>17.2</v>
      </c>
      <c r="G270">
        <v>17.399999999999999</v>
      </c>
      <c r="H270">
        <v>17.100000000000001</v>
      </c>
      <c r="I270">
        <v>17.7</v>
      </c>
      <c r="J270">
        <v>19.600000000000001</v>
      </c>
      <c r="K270">
        <v>17.899999999999999</v>
      </c>
      <c r="L270">
        <v>18.7</v>
      </c>
      <c r="M270">
        <v>18.600000000000001</v>
      </c>
      <c r="N270">
        <v>20.2</v>
      </c>
      <c r="O270">
        <v>20.399999999999999</v>
      </c>
      <c r="P270">
        <v>19.2</v>
      </c>
      <c r="Q270">
        <v>19.600000000000001</v>
      </c>
      <c r="R270">
        <v>14.4</v>
      </c>
      <c r="S270">
        <v>16.899999999999999</v>
      </c>
      <c r="T270">
        <v>16.2</v>
      </c>
      <c r="U270">
        <v>19.899999999999999</v>
      </c>
      <c r="V270">
        <v>12.3</v>
      </c>
      <c r="W270">
        <v>15.8</v>
      </c>
      <c r="X270">
        <v>15.5</v>
      </c>
      <c r="Y270">
        <v>13.5</v>
      </c>
      <c r="Z270">
        <v>16.399999999999999</v>
      </c>
      <c r="AA270">
        <f>独自温度!C145</f>
        <v>30</v>
      </c>
      <c r="AB270">
        <f>独自温度!D145</f>
        <v>30</v>
      </c>
    </row>
    <row r="271" spans="1:28">
      <c r="A271" s="87" t="e" cm="1">
        <f t="array" aca="1" ref="A271" ca="1">INDIRECT(_xlfn.XLOOKUP(豚シート!$G$13,豚気温!$D$2:$AB$2,豚気温!$D$3:$AB$3)&amp;(_xlfn.XLOOKUP(豚モデル!$D279,豚気温!$C$6:$C$461,豚気温!$B$6:$B$461)))</f>
        <v>#N/A</v>
      </c>
      <c r="B271">
        <v>271</v>
      </c>
      <c r="C271" s="62">
        <v>46166</v>
      </c>
      <c r="D271">
        <v>16.3</v>
      </c>
      <c r="E271">
        <v>16.600000000000001</v>
      </c>
      <c r="F271">
        <v>17.399999999999999</v>
      </c>
      <c r="G271">
        <v>17.600000000000001</v>
      </c>
      <c r="H271">
        <v>17.3</v>
      </c>
      <c r="I271">
        <v>17.899999999999999</v>
      </c>
      <c r="J271">
        <v>19.8</v>
      </c>
      <c r="K271">
        <v>18</v>
      </c>
      <c r="L271">
        <v>18.8</v>
      </c>
      <c r="M271">
        <v>18.7</v>
      </c>
      <c r="N271">
        <v>20.3</v>
      </c>
      <c r="O271">
        <v>20.5</v>
      </c>
      <c r="P271">
        <v>19.3</v>
      </c>
      <c r="Q271">
        <v>19.7</v>
      </c>
      <c r="R271">
        <v>14.6</v>
      </c>
      <c r="S271">
        <v>17</v>
      </c>
      <c r="T271">
        <v>16.399999999999999</v>
      </c>
      <c r="U271">
        <v>20</v>
      </c>
      <c r="V271">
        <v>12.4</v>
      </c>
      <c r="W271">
        <v>15.9</v>
      </c>
      <c r="X271">
        <v>15.7</v>
      </c>
      <c r="Y271">
        <v>13.6</v>
      </c>
      <c r="Z271">
        <v>16.600000000000001</v>
      </c>
      <c r="AA271">
        <f>独自温度!C146</f>
        <v>30</v>
      </c>
      <c r="AB271">
        <f>独自温度!D146</f>
        <v>30</v>
      </c>
    </row>
    <row r="272" spans="1:28">
      <c r="A272" s="87" t="e" cm="1">
        <f t="array" aca="1" ref="A272" ca="1">INDIRECT(_xlfn.XLOOKUP(豚シート!$G$13,豚気温!$D$2:$AB$2,豚気温!$D$3:$AB$3)&amp;(_xlfn.XLOOKUP(豚モデル!$D280,豚気温!$C$6:$C$461,豚気温!$B$6:$B$461)))</f>
        <v>#N/A</v>
      </c>
      <c r="B272">
        <v>272</v>
      </c>
      <c r="C272" s="62">
        <v>46167</v>
      </c>
      <c r="D272">
        <v>16.5</v>
      </c>
      <c r="E272">
        <v>16.8</v>
      </c>
      <c r="F272">
        <v>17.5</v>
      </c>
      <c r="G272">
        <v>17.7</v>
      </c>
      <c r="H272">
        <v>17.399999999999999</v>
      </c>
      <c r="I272">
        <v>18</v>
      </c>
      <c r="J272">
        <v>19.899999999999999</v>
      </c>
      <c r="K272">
        <v>18.2</v>
      </c>
      <c r="L272">
        <v>19</v>
      </c>
      <c r="M272">
        <v>18.899999999999999</v>
      </c>
      <c r="N272">
        <v>20.5</v>
      </c>
      <c r="O272">
        <v>20.7</v>
      </c>
      <c r="P272">
        <v>19.5</v>
      </c>
      <c r="Q272">
        <v>19.8</v>
      </c>
      <c r="R272">
        <v>14.7</v>
      </c>
      <c r="S272">
        <v>17.100000000000001</v>
      </c>
      <c r="T272">
        <v>16.5</v>
      </c>
      <c r="U272">
        <v>20.2</v>
      </c>
      <c r="V272">
        <v>12.5</v>
      </c>
      <c r="W272">
        <v>16</v>
      </c>
      <c r="X272">
        <v>15.8</v>
      </c>
      <c r="Y272">
        <v>13.8</v>
      </c>
      <c r="Z272">
        <v>16.7</v>
      </c>
      <c r="AA272">
        <f>独自温度!C147</f>
        <v>30</v>
      </c>
      <c r="AB272">
        <f>独自温度!D147</f>
        <v>30</v>
      </c>
    </row>
    <row r="273" spans="1:28">
      <c r="A273" s="87" t="e" cm="1">
        <f t="array" aca="1" ref="A273" ca="1">INDIRECT(_xlfn.XLOOKUP(豚シート!$G$13,豚気温!$D$2:$AB$2,豚気温!$D$3:$AB$3)&amp;(_xlfn.XLOOKUP(豚モデル!$D281,豚気温!$C$6:$C$461,豚気温!$B$6:$B$461)))</f>
        <v>#N/A</v>
      </c>
      <c r="B273">
        <v>273</v>
      </c>
      <c r="C273" s="62">
        <v>46168</v>
      </c>
      <c r="D273">
        <v>16.600000000000001</v>
      </c>
      <c r="E273">
        <v>16.899999999999999</v>
      </c>
      <c r="F273">
        <v>17.600000000000001</v>
      </c>
      <c r="G273">
        <v>17.8</v>
      </c>
      <c r="H273">
        <v>17.5</v>
      </c>
      <c r="I273">
        <v>18.2</v>
      </c>
      <c r="J273">
        <v>20</v>
      </c>
      <c r="K273">
        <v>18.3</v>
      </c>
      <c r="L273">
        <v>19.100000000000001</v>
      </c>
      <c r="M273">
        <v>19</v>
      </c>
      <c r="N273">
        <v>20.6</v>
      </c>
      <c r="O273">
        <v>20.8</v>
      </c>
      <c r="P273">
        <v>19.600000000000001</v>
      </c>
      <c r="Q273">
        <v>20</v>
      </c>
      <c r="R273">
        <v>14.8</v>
      </c>
      <c r="S273">
        <v>17.2</v>
      </c>
      <c r="T273">
        <v>16.600000000000001</v>
      </c>
      <c r="U273">
        <v>20.3</v>
      </c>
      <c r="V273">
        <v>12.6</v>
      </c>
      <c r="W273">
        <v>16.2</v>
      </c>
      <c r="X273">
        <v>15.9</v>
      </c>
      <c r="Y273">
        <v>13.9</v>
      </c>
      <c r="Z273">
        <v>16.8</v>
      </c>
      <c r="AA273">
        <f>独自温度!C148</f>
        <v>30</v>
      </c>
      <c r="AB273">
        <f>独自温度!D148</f>
        <v>30</v>
      </c>
    </row>
    <row r="274" spans="1:28">
      <c r="A274" s="87" t="e" cm="1">
        <f t="array" aca="1" ref="A274" ca="1">INDIRECT(_xlfn.XLOOKUP(豚シート!$G$13,豚気温!$D$2:$AB$2,豚気温!$D$3:$AB$3)&amp;(_xlfn.XLOOKUP(豚モデル!$D282,豚気温!$C$6:$C$461,豚気温!$B$6:$B$461)))</f>
        <v>#N/A</v>
      </c>
      <c r="B274">
        <v>274</v>
      </c>
      <c r="C274" s="62">
        <v>46169</v>
      </c>
      <c r="D274">
        <v>16.7</v>
      </c>
      <c r="E274">
        <v>17</v>
      </c>
      <c r="F274">
        <v>17.8</v>
      </c>
      <c r="G274">
        <v>18</v>
      </c>
      <c r="H274">
        <v>17.7</v>
      </c>
      <c r="I274">
        <v>18.3</v>
      </c>
      <c r="J274">
        <v>20.2</v>
      </c>
      <c r="K274">
        <v>18.399999999999999</v>
      </c>
      <c r="L274">
        <v>19.2</v>
      </c>
      <c r="M274">
        <v>19.2</v>
      </c>
      <c r="N274">
        <v>20.7</v>
      </c>
      <c r="O274">
        <v>20.9</v>
      </c>
      <c r="P274">
        <v>19.7</v>
      </c>
      <c r="Q274">
        <v>20.100000000000001</v>
      </c>
      <c r="R274">
        <v>14.9</v>
      </c>
      <c r="S274">
        <v>17.399999999999999</v>
      </c>
      <c r="T274">
        <v>16.8</v>
      </c>
      <c r="U274">
        <v>20.399999999999999</v>
      </c>
      <c r="V274">
        <v>12.8</v>
      </c>
      <c r="W274">
        <v>16.3</v>
      </c>
      <c r="X274">
        <v>16.100000000000001</v>
      </c>
      <c r="Y274">
        <v>14</v>
      </c>
      <c r="Z274">
        <v>16.899999999999999</v>
      </c>
      <c r="AA274">
        <f>独自温度!C149</f>
        <v>30</v>
      </c>
      <c r="AB274">
        <f>独自温度!D149</f>
        <v>30</v>
      </c>
    </row>
    <row r="275" spans="1:28">
      <c r="A275" s="87" t="e" cm="1">
        <f t="array" aca="1" ref="A275" ca="1">INDIRECT(_xlfn.XLOOKUP(豚シート!$G$13,豚気温!$D$2:$AB$2,豚気温!$D$3:$AB$3)&amp;(_xlfn.XLOOKUP(豚モデル!$D283,豚気温!$C$6:$C$461,豚気温!$B$6:$B$461)))</f>
        <v>#N/A</v>
      </c>
      <c r="B275">
        <v>275</v>
      </c>
      <c r="C275" s="62">
        <v>46170</v>
      </c>
      <c r="D275">
        <v>16.899999999999999</v>
      </c>
      <c r="E275">
        <v>17.2</v>
      </c>
      <c r="F275">
        <v>17.899999999999999</v>
      </c>
      <c r="G275">
        <v>18.100000000000001</v>
      </c>
      <c r="H275">
        <v>17.8</v>
      </c>
      <c r="I275">
        <v>18.399999999999999</v>
      </c>
      <c r="J275">
        <v>20.3</v>
      </c>
      <c r="K275">
        <v>18.5</v>
      </c>
      <c r="L275">
        <v>19.3</v>
      </c>
      <c r="M275">
        <v>19.3</v>
      </c>
      <c r="N275">
        <v>20.8</v>
      </c>
      <c r="O275">
        <v>21.1</v>
      </c>
      <c r="P275">
        <v>19.8</v>
      </c>
      <c r="Q275">
        <v>20.2</v>
      </c>
      <c r="R275">
        <v>15.1</v>
      </c>
      <c r="S275">
        <v>17.5</v>
      </c>
      <c r="T275">
        <v>16.899999999999999</v>
      </c>
      <c r="U275">
        <v>20.5</v>
      </c>
      <c r="V275">
        <v>12.9</v>
      </c>
      <c r="W275">
        <v>16.399999999999999</v>
      </c>
      <c r="X275">
        <v>16.2</v>
      </c>
      <c r="Y275">
        <v>14.1</v>
      </c>
      <c r="Z275">
        <v>17</v>
      </c>
      <c r="AA275">
        <f>独自温度!C150</f>
        <v>30</v>
      </c>
      <c r="AB275">
        <f>独自温度!D150</f>
        <v>30</v>
      </c>
    </row>
    <row r="276" spans="1:28">
      <c r="A276" s="87" t="e" cm="1">
        <f t="array" aca="1" ref="A276" ca="1">INDIRECT(_xlfn.XLOOKUP(豚シート!$G$13,豚気温!$D$2:$AB$2,豚気温!$D$3:$AB$3)&amp;(_xlfn.XLOOKUP(豚モデル!$D284,豚気温!$C$6:$C$461,豚気温!$B$6:$B$461)))</f>
        <v>#N/A</v>
      </c>
      <c r="B276">
        <v>276</v>
      </c>
      <c r="C276" s="62">
        <v>46171</v>
      </c>
      <c r="D276">
        <v>17</v>
      </c>
      <c r="E276">
        <v>17.3</v>
      </c>
      <c r="F276">
        <v>18</v>
      </c>
      <c r="G276">
        <v>18.2</v>
      </c>
      <c r="H276">
        <v>17.899999999999999</v>
      </c>
      <c r="I276">
        <v>18.5</v>
      </c>
      <c r="J276">
        <v>20.399999999999999</v>
      </c>
      <c r="K276">
        <v>18.600000000000001</v>
      </c>
      <c r="L276">
        <v>19.3</v>
      </c>
      <c r="M276">
        <v>19.399999999999999</v>
      </c>
      <c r="N276">
        <v>21</v>
      </c>
      <c r="O276">
        <v>21.2</v>
      </c>
      <c r="P276">
        <v>20</v>
      </c>
      <c r="Q276">
        <v>20.399999999999999</v>
      </c>
      <c r="R276">
        <v>15.2</v>
      </c>
      <c r="S276">
        <v>17.600000000000001</v>
      </c>
      <c r="T276">
        <v>17</v>
      </c>
      <c r="U276">
        <v>20.7</v>
      </c>
      <c r="V276">
        <v>13</v>
      </c>
      <c r="W276">
        <v>16.600000000000001</v>
      </c>
      <c r="X276">
        <v>16.3</v>
      </c>
      <c r="Y276">
        <v>14.2</v>
      </c>
      <c r="Z276">
        <v>17.100000000000001</v>
      </c>
      <c r="AA276">
        <f>独自温度!C151</f>
        <v>30</v>
      </c>
      <c r="AB276">
        <f>独自温度!D151</f>
        <v>30</v>
      </c>
    </row>
    <row r="277" spans="1:28">
      <c r="A277" s="87" t="e" cm="1">
        <f t="array" aca="1" ref="A277" ca="1">INDIRECT(_xlfn.XLOOKUP(豚シート!$G$13,豚気温!$D$2:$AB$2,豚気温!$D$3:$AB$3)&amp;(_xlfn.XLOOKUP(豚モデル!$D285,豚気温!$C$6:$C$461,豚気温!$B$6:$B$461)))</f>
        <v>#N/A</v>
      </c>
      <c r="B277">
        <v>277</v>
      </c>
      <c r="C277" s="62">
        <v>46172</v>
      </c>
      <c r="D277">
        <v>17.2</v>
      </c>
      <c r="E277">
        <v>17.399999999999999</v>
      </c>
      <c r="F277">
        <v>18.100000000000001</v>
      </c>
      <c r="G277">
        <v>18.399999999999999</v>
      </c>
      <c r="H277">
        <v>18</v>
      </c>
      <c r="I277">
        <v>18.7</v>
      </c>
      <c r="J277">
        <v>20.6</v>
      </c>
      <c r="K277">
        <v>18.8</v>
      </c>
      <c r="L277">
        <v>19.399999999999999</v>
      </c>
      <c r="M277">
        <v>19.5</v>
      </c>
      <c r="N277">
        <v>21.1</v>
      </c>
      <c r="O277">
        <v>21.3</v>
      </c>
      <c r="P277">
        <v>20.100000000000001</v>
      </c>
      <c r="Q277">
        <v>20.5</v>
      </c>
      <c r="R277">
        <v>15.3</v>
      </c>
      <c r="S277">
        <v>17.7</v>
      </c>
      <c r="T277">
        <v>17.2</v>
      </c>
      <c r="U277">
        <v>20.8</v>
      </c>
      <c r="V277">
        <v>13.2</v>
      </c>
      <c r="W277">
        <v>16.7</v>
      </c>
      <c r="X277">
        <v>16.5</v>
      </c>
      <c r="Y277">
        <v>14.4</v>
      </c>
      <c r="Z277">
        <v>17.2</v>
      </c>
      <c r="AA277">
        <f>独自温度!C152</f>
        <v>30</v>
      </c>
      <c r="AB277">
        <f>独自温度!D152</f>
        <v>30</v>
      </c>
    </row>
    <row r="278" spans="1:28">
      <c r="A278" s="87" t="e" cm="1">
        <f t="array" aca="1" ref="A278" ca="1">INDIRECT(_xlfn.XLOOKUP(豚シート!$G$13,豚気温!$D$2:$AB$2,豚気温!$D$3:$AB$3)&amp;(_xlfn.XLOOKUP(豚モデル!$D286,豚気温!$C$6:$C$461,豚気温!$B$6:$B$461)))</f>
        <v>#N/A</v>
      </c>
      <c r="B278">
        <v>278</v>
      </c>
      <c r="C278" s="62">
        <v>46173</v>
      </c>
      <c r="D278">
        <v>17.3</v>
      </c>
      <c r="E278">
        <v>17.600000000000001</v>
      </c>
      <c r="F278">
        <v>18.3</v>
      </c>
      <c r="G278">
        <v>18.5</v>
      </c>
      <c r="H278">
        <v>18.2</v>
      </c>
      <c r="I278">
        <v>18.8</v>
      </c>
      <c r="J278">
        <v>20.7</v>
      </c>
      <c r="K278">
        <v>18.899999999999999</v>
      </c>
      <c r="L278">
        <v>19.5</v>
      </c>
      <c r="M278">
        <v>19.600000000000001</v>
      </c>
      <c r="N278">
        <v>21.2</v>
      </c>
      <c r="O278">
        <v>21.4</v>
      </c>
      <c r="P278">
        <v>20.2</v>
      </c>
      <c r="Q278">
        <v>20.6</v>
      </c>
      <c r="R278">
        <v>15.4</v>
      </c>
      <c r="S278">
        <v>17.899999999999999</v>
      </c>
      <c r="T278">
        <v>17.3</v>
      </c>
      <c r="U278">
        <v>20.9</v>
      </c>
      <c r="V278">
        <v>13.3</v>
      </c>
      <c r="W278">
        <v>16.8</v>
      </c>
      <c r="X278">
        <v>16.600000000000001</v>
      </c>
      <c r="Y278">
        <v>14.5</v>
      </c>
      <c r="Z278">
        <v>17.399999999999999</v>
      </c>
      <c r="AA278">
        <f>独自温度!C153</f>
        <v>30</v>
      </c>
      <c r="AB278">
        <f>独自温度!D153</f>
        <v>30</v>
      </c>
    </row>
    <row r="279" spans="1:28">
      <c r="A279" s="87" t="e" cm="1">
        <f t="array" aca="1" ref="A279" ca="1">INDIRECT(_xlfn.XLOOKUP(豚シート!$G$13,豚気温!$D$2:$AB$2,豚気温!$D$3:$AB$3)&amp;(_xlfn.XLOOKUP(豚モデル!$D287,豚気温!$C$6:$C$461,豚気温!$B$6:$B$461)))</f>
        <v>#N/A</v>
      </c>
      <c r="B279">
        <v>279</v>
      </c>
      <c r="C279" s="62">
        <v>46174</v>
      </c>
      <c r="D279">
        <v>17.5</v>
      </c>
      <c r="E279">
        <v>17.7</v>
      </c>
      <c r="F279">
        <v>18.399999999999999</v>
      </c>
      <c r="G279">
        <v>18.600000000000001</v>
      </c>
      <c r="H279">
        <v>18.3</v>
      </c>
      <c r="I279">
        <v>18.899999999999999</v>
      </c>
      <c r="J279">
        <v>20.8</v>
      </c>
      <c r="K279">
        <v>19</v>
      </c>
      <c r="L279">
        <v>19.600000000000001</v>
      </c>
      <c r="M279">
        <v>19.8</v>
      </c>
      <c r="N279">
        <v>21.3</v>
      </c>
      <c r="O279">
        <v>21.5</v>
      </c>
      <c r="P279">
        <v>20.3</v>
      </c>
      <c r="Q279">
        <v>20.7</v>
      </c>
      <c r="R279">
        <v>15.6</v>
      </c>
      <c r="S279">
        <v>18</v>
      </c>
      <c r="T279">
        <v>17.399999999999999</v>
      </c>
      <c r="U279">
        <v>21</v>
      </c>
      <c r="V279">
        <v>13.4</v>
      </c>
      <c r="W279">
        <v>17</v>
      </c>
      <c r="X279">
        <v>16.8</v>
      </c>
      <c r="Y279">
        <v>14.6</v>
      </c>
      <c r="Z279">
        <v>17.5</v>
      </c>
      <c r="AA279">
        <f>独自温度!C154</f>
        <v>30</v>
      </c>
      <c r="AB279">
        <f>独自温度!D154</f>
        <v>30</v>
      </c>
    </row>
    <row r="280" spans="1:28">
      <c r="A280" s="87" t="e" cm="1">
        <f t="array" aca="1" ref="A280" ca="1">INDIRECT(_xlfn.XLOOKUP(豚シート!$G$13,豚気温!$D$2:$AB$2,豚気温!$D$3:$AB$3)&amp;(_xlfn.XLOOKUP(豚モデル!$D288,豚気温!$C$6:$C$461,豚気温!$B$6:$B$461)))</f>
        <v>#N/A</v>
      </c>
      <c r="B280">
        <v>280</v>
      </c>
      <c r="C280" s="62">
        <v>46175</v>
      </c>
      <c r="D280">
        <v>17.600000000000001</v>
      </c>
      <c r="E280">
        <v>17.899999999999999</v>
      </c>
      <c r="F280">
        <v>18.5</v>
      </c>
      <c r="G280">
        <v>18.8</v>
      </c>
      <c r="H280">
        <v>18.399999999999999</v>
      </c>
      <c r="I280">
        <v>19.100000000000001</v>
      </c>
      <c r="J280">
        <v>20.9</v>
      </c>
      <c r="K280">
        <v>19.100000000000001</v>
      </c>
      <c r="L280">
        <v>19.600000000000001</v>
      </c>
      <c r="M280">
        <v>19.899999999999999</v>
      </c>
      <c r="N280">
        <v>21.4</v>
      </c>
      <c r="O280">
        <v>21.6</v>
      </c>
      <c r="P280">
        <v>20.5</v>
      </c>
      <c r="Q280">
        <v>20.8</v>
      </c>
      <c r="R280">
        <v>15.7</v>
      </c>
      <c r="S280">
        <v>18.100000000000001</v>
      </c>
      <c r="T280">
        <v>17.600000000000001</v>
      </c>
      <c r="U280">
        <v>21.1</v>
      </c>
      <c r="V280">
        <v>13.6</v>
      </c>
      <c r="W280">
        <v>17.100000000000001</v>
      </c>
      <c r="X280">
        <v>16.899999999999999</v>
      </c>
      <c r="Y280">
        <v>14.8</v>
      </c>
      <c r="Z280">
        <v>17.600000000000001</v>
      </c>
      <c r="AA280">
        <f>独自温度!C155</f>
        <v>30</v>
      </c>
      <c r="AB280">
        <f>独自温度!D155</f>
        <v>30</v>
      </c>
    </row>
    <row r="281" spans="1:28">
      <c r="A281" s="87" t="e" cm="1">
        <f t="array" aca="1" ref="A281" ca="1">INDIRECT(_xlfn.XLOOKUP(豚シート!$G$13,豚気温!$D$2:$AB$2,豚気温!$D$3:$AB$3)&amp;(_xlfn.XLOOKUP(豚モデル!$D289,豚気温!$C$6:$C$461,豚気温!$B$6:$B$461)))</f>
        <v>#N/A</v>
      </c>
      <c r="B281">
        <v>281</v>
      </c>
      <c r="C281" s="62">
        <v>46176</v>
      </c>
      <c r="D281">
        <v>17.8</v>
      </c>
      <c r="E281">
        <v>18</v>
      </c>
      <c r="F281">
        <v>18.7</v>
      </c>
      <c r="G281">
        <v>18.899999999999999</v>
      </c>
      <c r="H281">
        <v>18.600000000000001</v>
      </c>
      <c r="I281">
        <v>19.2</v>
      </c>
      <c r="J281">
        <v>21</v>
      </c>
      <c r="K281">
        <v>19.3</v>
      </c>
      <c r="L281">
        <v>19.7</v>
      </c>
      <c r="M281">
        <v>20</v>
      </c>
      <c r="N281">
        <v>21.5</v>
      </c>
      <c r="O281">
        <v>21.7</v>
      </c>
      <c r="P281">
        <v>20.6</v>
      </c>
      <c r="Q281">
        <v>21</v>
      </c>
      <c r="R281">
        <v>15.9</v>
      </c>
      <c r="S281">
        <v>18.3</v>
      </c>
      <c r="T281">
        <v>17.7</v>
      </c>
      <c r="U281">
        <v>21.2</v>
      </c>
      <c r="V281">
        <v>13.8</v>
      </c>
      <c r="W281">
        <v>17.3</v>
      </c>
      <c r="X281">
        <v>17.100000000000001</v>
      </c>
      <c r="Y281">
        <v>14.9</v>
      </c>
      <c r="Z281">
        <v>17.7</v>
      </c>
      <c r="AA281">
        <f>独自温度!C156</f>
        <v>30</v>
      </c>
      <c r="AB281">
        <f>独自温度!D156</f>
        <v>30</v>
      </c>
    </row>
    <row r="282" spans="1:28">
      <c r="A282" s="87" t="e" cm="1">
        <f t="array" aca="1" ref="A282" ca="1">INDIRECT(_xlfn.XLOOKUP(豚シート!$G$13,豚気温!$D$2:$AB$2,豚気温!$D$3:$AB$3)&amp;(_xlfn.XLOOKUP(豚モデル!$D290,豚気温!$C$6:$C$461,豚気温!$B$6:$B$461)))</f>
        <v>#N/A</v>
      </c>
      <c r="B282">
        <v>282</v>
      </c>
      <c r="C282" s="62">
        <v>46177</v>
      </c>
      <c r="D282">
        <v>17.899999999999999</v>
      </c>
      <c r="E282">
        <v>18.2</v>
      </c>
      <c r="F282">
        <v>18.8</v>
      </c>
      <c r="G282">
        <v>19.100000000000001</v>
      </c>
      <c r="H282">
        <v>18.7</v>
      </c>
      <c r="I282">
        <v>19.3</v>
      </c>
      <c r="J282">
        <v>21.2</v>
      </c>
      <c r="K282">
        <v>19.399999999999999</v>
      </c>
      <c r="L282">
        <v>19.8</v>
      </c>
      <c r="M282">
        <v>20.100000000000001</v>
      </c>
      <c r="N282">
        <v>21.6</v>
      </c>
      <c r="O282">
        <v>21.8</v>
      </c>
      <c r="P282">
        <v>20.7</v>
      </c>
      <c r="Q282">
        <v>21.1</v>
      </c>
      <c r="R282">
        <v>16</v>
      </c>
      <c r="S282">
        <v>18.399999999999999</v>
      </c>
      <c r="T282">
        <v>17.899999999999999</v>
      </c>
      <c r="U282">
        <v>21.4</v>
      </c>
      <c r="V282">
        <v>13.9</v>
      </c>
      <c r="W282">
        <v>17.399999999999999</v>
      </c>
      <c r="X282">
        <v>17.2</v>
      </c>
      <c r="Y282">
        <v>15.1</v>
      </c>
      <c r="Z282">
        <v>17.899999999999999</v>
      </c>
      <c r="AA282">
        <f>独自温度!C157</f>
        <v>30</v>
      </c>
      <c r="AB282">
        <f>独自温度!D157</f>
        <v>30</v>
      </c>
    </row>
    <row r="283" spans="1:28">
      <c r="A283" s="87" t="e" cm="1">
        <f t="array" aca="1" ref="A283" ca="1">INDIRECT(_xlfn.XLOOKUP(豚シート!$G$13,豚気温!$D$2:$AB$2,豚気温!$D$3:$AB$3)&amp;(_xlfn.XLOOKUP(豚モデル!$D291,豚気温!$C$6:$C$461,豚気温!$B$6:$B$461)))</f>
        <v>#N/A</v>
      </c>
      <c r="B283">
        <v>283</v>
      </c>
      <c r="C283" s="62">
        <v>46178</v>
      </c>
      <c r="D283">
        <v>18.100000000000001</v>
      </c>
      <c r="E283">
        <v>18.3</v>
      </c>
      <c r="F283">
        <v>18.899999999999999</v>
      </c>
      <c r="G283">
        <v>19.2</v>
      </c>
      <c r="H283">
        <v>18.8</v>
      </c>
      <c r="I283">
        <v>19.5</v>
      </c>
      <c r="J283">
        <v>21.3</v>
      </c>
      <c r="K283">
        <v>19.5</v>
      </c>
      <c r="L283">
        <v>19.899999999999999</v>
      </c>
      <c r="M283">
        <v>20.2</v>
      </c>
      <c r="N283">
        <v>21.7</v>
      </c>
      <c r="O283">
        <v>22</v>
      </c>
      <c r="P283">
        <v>20.8</v>
      </c>
      <c r="Q283">
        <v>21.2</v>
      </c>
      <c r="R283">
        <v>16.2</v>
      </c>
      <c r="S283">
        <v>18.600000000000001</v>
      </c>
      <c r="T283">
        <v>18</v>
      </c>
      <c r="U283">
        <v>21.5</v>
      </c>
      <c r="V283">
        <v>14.1</v>
      </c>
      <c r="W283">
        <v>17.600000000000001</v>
      </c>
      <c r="X283">
        <v>17.399999999999999</v>
      </c>
      <c r="Y283">
        <v>15.2</v>
      </c>
      <c r="Z283">
        <v>18</v>
      </c>
      <c r="AA283">
        <f>独自温度!C158</f>
        <v>30</v>
      </c>
      <c r="AB283">
        <f>独自温度!D158</f>
        <v>30</v>
      </c>
    </row>
    <row r="284" spans="1:28">
      <c r="A284" s="87" t="e" cm="1">
        <f t="array" aca="1" ref="A284" ca="1">INDIRECT(_xlfn.XLOOKUP(豚シート!$G$13,豚気温!$D$2:$AB$2,豚気温!$D$3:$AB$3)&amp;(_xlfn.XLOOKUP(豚モデル!$D292,豚気温!$C$6:$C$461,豚気温!$B$6:$B$461)))</f>
        <v>#N/A</v>
      </c>
      <c r="B284">
        <v>284</v>
      </c>
      <c r="C284" s="62">
        <v>46179</v>
      </c>
      <c r="D284">
        <v>18.2</v>
      </c>
      <c r="E284">
        <v>18.5</v>
      </c>
      <c r="F284">
        <v>19.100000000000001</v>
      </c>
      <c r="G284">
        <v>19.3</v>
      </c>
      <c r="H284">
        <v>19</v>
      </c>
      <c r="I284">
        <v>19.600000000000001</v>
      </c>
      <c r="J284">
        <v>21.4</v>
      </c>
      <c r="K284">
        <v>19.7</v>
      </c>
      <c r="L284">
        <v>20</v>
      </c>
      <c r="M284">
        <v>20.399999999999999</v>
      </c>
      <c r="N284">
        <v>21.8</v>
      </c>
      <c r="O284">
        <v>22.1</v>
      </c>
      <c r="P284">
        <v>21</v>
      </c>
      <c r="Q284">
        <v>21.3</v>
      </c>
      <c r="R284">
        <v>16.3</v>
      </c>
      <c r="S284">
        <v>18.7</v>
      </c>
      <c r="T284">
        <v>18.2</v>
      </c>
      <c r="U284">
        <v>21.6</v>
      </c>
      <c r="V284">
        <v>14.2</v>
      </c>
      <c r="W284">
        <v>17.7</v>
      </c>
      <c r="X284">
        <v>17.5</v>
      </c>
      <c r="Y284">
        <v>15.4</v>
      </c>
      <c r="Z284">
        <v>18.100000000000001</v>
      </c>
      <c r="AA284">
        <f>独自温度!C159</f>
        <v>30</v>
      </c>
      <c r="AB284">
        <f>独自温度!D159</f>
        <v>30</v>
      </c>
    </row>
    <row r="285" spans="1:28">
      <c r="A285" s="87" t="e" cm="1">
        <f t="array" aca="1" ref="A285" ca="1">INDIRECT(_xlfn.XLOOKUP(豚シート!$G$13,豚気温!$D$2:$AB$2,豚気温!$D$3:$AB$3)&amp;(_xlfn.XLOOKUP(豚モデル!$D293,豚気温!$C$6:$C$461,豚気温!$B$6:$B$461)))</f>
        <v>#N/A</v>
      </c>
      <c r="B285">
        <v>285</v>
      </c>
      <c r="C285" s="62">
        <v>46180</v>
      </c>
      <c r="D285">
        <v>18.399999999999999</v>
      </c>
      <c r="E285">
        <v>18.600000000000001</v>
      </c>
      <c r="F285">
        <v>19.2</v>
      </c>
      <c r="G285">
        <v>19.5</v>
      </c>
      <c r="H285">
        <v>19.100000000000001</v>
      </c>
      <c r="I285">
        <v>19.8</v>
      </c>
      <c r="J285">
        <v>21.5</v>
      </c>
      <c r="K285">
        <v>19.8</v>
      </c>
      <c r="L285">
        <v>20.100000000000001</v>
      </c>
      <c r="M285">
        <v>20.5</v>
      </c>
      <c r="N285">
        <v>22</v>
      </c>
      <c r="O285">
        <v>22.2</v>
      </c>
      <c r="P285">
        <v>21.1</v>
      </c>
      <c r="Q285">
        <v>21.5</v>
      </c>
      <c r="R285">
        <v>16.5</v>
      </c>
      <c r="S285">
        <v>18.8</v>
      </c>
      <c r="T285">
        <v>18.3</v>
      </c>
      <c r="U285">
        <v>21.7</v>
      </c>
      <c r="V285">
        <v>14.4</v>
      </c>
      <c r="W285">
        <v>17.899999999999999</v>
      </c>
      <c r="X285">
        <v>17.7</v>
      </c>
      <c r="Y285">
        <v>15.5</v>
      </c>
      <c r="Z285">
        <v>18.3</v>
      </c>
      <c r="AA285">
        <f>独自温度!C160</f>
        <v>30</v>
      </c>
      <c r="AB285">
        <f>独自温度!D160</f>
        <v>30</v>
      </c>
    </row>
    <row r="286" spans="1:28">
      <c r="A286" s="87" t="e" cm="1">
        <f t="array" aca="1" ref="A286" ca="1">INDIRECT(_xlfn.XLOOKUP(豚シート!$G$13,豚気温!$D$2:$AB$2,豚気温!$D$3:$AB$3)&amp;(_xlfn.XLOOKUP(豚モデル!$D294,豚気温!$C$6:$C$461,豚気温!$B$6:$B$461)))</f>
        <v>#N/A</v>
      </c>
      <c r="B286">
        <v>286</v>
      </c>
      <c r="C286" s="62">
        <v>46181</v>
      </c>
      <c r="D286">
        <v>18.5</v>
      </c>
      <c r="E286">
        <v>18.8</v>
      </c>
      <c r="F286">
        <v>19.399999999999999</v>
      </c>
      <c r="G286">
        <v>19.600000000000001</v>
      </c>
      <c r="H286">
        <v>19.3</v>
      </c>
      <c r="I286">
        <v>19.899999999999999</v>
      </c>
      <c r="J286">
        <v>21.7</v>
      </c>
      <c r="K286">
        <v>19.899999999999999</v>
      </c>
      <c r="L286">
        <v>20.2</v>
      </c>
      <c r="M286">
        <v>20.6</v>
      </c>
      <c r="N286">
        <v>22.1</v>
      </c>
      <c r="O286">
        <v>22.3</v>
      </c>
      <c r="P286">
        <v>21.2</v>
      </c>
      <c r="Q286">
        <v>21.6</v>
      </c>
      <c r="R286">
        <v>16.600000000000001</v>
      </c>
      <c r="S286">
        <v>19</v>
      </c>
      <c r="T286">
        <v>18.399999999999999</v>
      </c>
      <c r="U286">
        <v>21.8</v>
      </c>
      <c r="V286">
        <v>14.6</v>
      </c>
      <c r="W286">
        <v>18</v>
      </c>
      <c r="X286">
        <v>17.8</v>
      </c>
      <c r="Y286">
        <v>15.7</v>
      </c>
      <c r="Z286">
        <v>18.399999999999999</v>
      </c>
      <c r="AA286">
        <f>独自温度!C161</f>
        <v>30</v>
      </c>
      <c r="AB286">
        <f>独自温度!D161</f>
        <v>30</v>
      </c>
    </row>
    <row r="287" spans="1:28">
      <c r="A287" s="87" t="e" cm="1">
        <f t="array" aca="1" ref="A287" ca="1">INDIRECT(_xlfn.XLOOKUP(豚シート!$G$13,豚気温!$D$2:$AB$2,豚気温!$D$3:$AB$3)&amp;(_xlfn.XLOOKUP(豚モデル!$D295,豚気温!$C$6:$C$461,豚気温!$B$6:$B$461)))</f>
        <v>#N/A</v>
      </c>
      <c r="B287">
        <v>287</v>
      </c>
      <c r="C287" s="62">
        <v>46182</v>
      </c>
      <c r="D287">
        <v>18.7</v>
      </c>
      <c r="E287">
        <v>18.899999999999999</v>
      </c>
      <c r="F287">
        <v>19.5</v>
      </c>
      <c r="G287">
        <v>19.8</v>
      </c>
      <c r="H287">
        <v>19.399999999999999</v>
      </c>
      <c r="I287">
        <v>20</v>
      </c>
      <c r="J287">
        <v>21.8</v>
      </c>
      <c r="K287">
        <v>20.100000000000001</v>
      </c>
      <c r="L287">
        <v>20.3</v>
      </c>
      <c r="M287">
        <v>20.7</v>
      </c>
      <c r="N287">
        <v>22.2</v>
      </c>
      <c r="O287">
        <v>22.4</v>
      </c>
      <c r="P287">
        <v>21.3</v>
      </c>
      <c r="Q287">
        <v>21.7</v>
      </c>
      <c r="R287">
        <v>16.8</v>
      </c>
      <c r="S287">
        <v>19.100000000000001</v>
      </c>
      <c r="T287">
        <v>18.600000000000001</v>
      </c>
      <c r="U287">
        <v>22</v>
      </c>
      <c r="V287">
        <v>14.7</v>
      </c>
      <c r="W287">
        <v>18.2</v>
      </c>
      <c r="X287">
        <v>18</v>
      </c>
      <c r="Y287">
        <v>15.9</v>
      </c>
      <c r="Z287">
        <v>18.600000000000001</v>
      </c>
      <c r="AA287">
        <f>独自温度!C162</f>
        <v>30</v>
      </c>
      <c r="AB287">
        <f>独自温度!D162</f>
        <v>30</v>
      </c>
    </row>
    <row r="288" spans="1:28">
      <c r="A288" s="87" t="e" cm="1">
        <f t="array" aca="1" ref="A288" ca="1">INDIRECT(_xlfn.XLOOKUP(豚シート!$G$13,豚気温!$D$2:$AB$2,豚気温!$D$3:$AB$3)&amp;(_xlfn.XLOOKUP(豚モデル!$D296,豚気温!$C$6:$C$461,豚気温!$B$6:$B$461)))</f>
        <v>#N/A</v>
      </c>
      <c r="B288">
        <v>288</v>
      </c>
      <c r="C288" s="62">
        <v>46183</v>
      </c>
      <c r="D288">
        <v>18.8</v>
      </c>
      <c r="E288">
        <v>19.100000000000001</v>
      </c>
      <c r="F288">
        <v>19.600000000000001</v>
      </c>
      <c r="G288">
        <v>19.899999999999999</v>
      </c>
      <c r="H288">
        <v>19.5</v>
      </c>
      <c r="I288">
        <v>20.2</v>
      </c>
      <c r="J288">
        <v>21.9</v>
      </c>
      <c r="K288">
        <v>20.2</v>
      </c>
      <c r="L288">
        <v>20.399999999999999</v>
      </c>
      <c r="M288">
        <v>20.8</v>
      </c>
      <c r="N288">
        <v>22.3</v>
      </c>
      <c r="O288">
        <v>22.5</v>
      </c>
      <c r="P288">
        <v>21.5</v>
      </c>
      <c r="Q288">
        <v>21.8</v>
      </c>
      <c r="R288">
        <v>16.899999999999999</v>
      </c>
      <c r="S288">
        <v>19.3</v>
      </c>
      <c r="T288">
        <v>18.7</v>
      </c>
      <c r="U288">
        <v>22.1</v>
      </c>
      <c r="V288">
        <v>14.9</v>
      </c>
      <c r="W288">
        <v>18.3</v>
      </c>
      <c r="X288">
        <v>18.100000000000001</v>
      </c>
      <c r="Y288">
        <v>16</v>
      </c>
      <c r="Z288">
        <v>18.7</v>
      </c>
      <c r="AA288">
        <f>独自温度!C163</f>
        <v>30</v>
      </c>
      <c r="AB288">
        <f>独自温度!D163</f>
        <v>30</v>
      </c>
    </row>
    <row r="289" spans="1:28">
      <c r="A289" s="87" t="e" cm="1">
        <f t="array" aca="1" ref="A289" ca="1">INDIRECT(_xlfn.XLOOKUP(豚シート!$G$13,豚気温!$D$2:$AB$2,豚気温!$D$3:$AB$3)&amp;(_xlfn.XLOOKUP(豚モデル!$D297,豚気温!$C$6:$C$461,豚気温!$B$6:$B$461)))</f>
        <v>#N/A</v>
      </c>
      <c r="B289">
        <v>289</v>
      </c>
      <c r="C289" s="62">
        <v>46184</v>
      </c>
      <c r="D289">
        <v>18.899999999999999</v>
      </c>
      <c r="E289">
        <v>19.2</v>
      </c>
      <c r="F289">
        <v>19.8</v>
      </c>
      <c r="G289">
        <v>20</v>
      </c>
      <c r="H289">
        <v>19.7</v>
      </c>
      <c r="I289">
        <v>20.3</v>
      </c>
      <c r="J289">
        <v>22</v>
      </c>
      <c r="K289">
        <v>20.3</v>
      </c>
      <c r="L289">
        <v>20.5</v>
      </c>
      <c r="M289">
        <v>21</v>
      </c>
      <c r="N289">
        <v>22.4</v>
      </c>
      <c r="O289">
        <v>22.6</v>
      </c>
      <c r="P289">
        <v>21.6</v>
      </c>
      <c r="Q289">
        <v>22</v>
      </c>
      <c r="R289">
        <v>17</v>
      </c>
      <c r="S289">
        <v>19.399999999999999</v>
      </c>
      <c r="T289">
        <v>18.8</v>
      </c>
      <c r="U289">
        <v>22.2</v>
      </c>
      <c r="V289">
        <v>15.1</v>
      </c>
      <c r="W289">
        <v>18.5</v>
      </c>
      <c r="X289">
        <v>18.3</v>
      </c>
      <c r="Y289">
        <v>16.2</v>
      </c>
      <c r="Z289">
        <v>18.8</v>
      </c>
      <c r="AA289">
        <f>独自温度!C164</f>
        <v>30</v>
      </c>
      <c r="AB289">
        <f>独自温度!D164</f>
        <v>30</v>
      </c>
    </row>
    <row r="290" spans="1:28">
      <c r="A290" s="87" t="e" cm="1">
        <f t="array" aca="1" ref="A290" ca="1">INDIRECT(_xlfn.XLOOKUP(豚シート!$G$13,豚気温!$D$2:$AB$2,豚気温!$D$3:$AB$3)&amp;(_xlfn.XLOOKUP(豚モデル!$D298,豚気温!$C$6:$C$461,豚気温!$B$6:$B$461)))</f>
        <v>#N/A</v>
      </c>
      <c r="B290">
        <v>290</v>
      </c>
      <c r="C290" s="62">
        <v>46185</v>
      </c>
      <c r="D290">
        <v>19</v>
      </c>
      <c r="E290">
        <v>19.3</v>
      </c>
      <c r="F290">
        <v>19.899999999999999</v>
      </c>
      <c r="G290">
        <v>20.100000000000001</v>
      </c>
      <c r="H290">
        <v>19.8</v>
      </c>
      <c r="I290">
        <v>20.399999999999999</v>
      </c>
      <c r="J290">
        <v>22.1</v>
      </c>
      <c r="K290">
        <v>20.399999999999999</v>
      </c>
      <c r="L290">
        <v>20.6</v>
      </c>
      <c r="M290">
        <v>21.1</v>
      </c>
      <c r="N290">
        <v>22.5</v>
      </c>
      <c r="O290">
        <v>22.7</v>
      </c>
      <c r="P290">
        <v>21.7</v>
      </c>
      <c r="Q290">
        <v>22.1</v>
      </c>
      <c r="R290">
        <v>17.100000000000001</v>
      </c>
      <c r="S290">
        <v>19.600000000000001</v>
      </c>
      <c r="T290">
        <v>18.899999999999999</v>
      </c>
      <c r="U290">
        <v>22.3</v>
      </c>
      <c r="V290">
        <v>15.2</v>
      </c>
      <c r="W290">
        <v>18.600000000000001</v>
      </c>
      <c r="X290">
        <v>18.399999999999999</v>
      </c>
      <c r="Y290">
        <v>16.3</v>
      </c>
      <c r="Z290">
        <v>18.899999999999999</v>
      </c>
      <c r="AA290">
        <f>独自温度!C165</f>
        <v>30</v>
      </c>
      <c r="AB290">
        <f>独自温度!D165</f>
        <v>30</v>
      </c>
    </row>
    <row r="291" spans="1:28">
      <c r="A291" s="87" t="e" cm="1">
        <f t="array" aca="1" ref="A291" ca="1">INDIRECT(_xlfn.XLOOKUP(豚シート!$G$13,豚気温!$D$2:$AB$2,豚気温!$D$3:$AB$3)&amp;(_xlfn.XLOOKUP(豚モデル!$D299,豚気温!$C$6:$C$461,豚気温!$B$6:$B$461)))</f>
        <v>#N/A</v>
      </c>
      <c r="B291">
        <v>291</v>
      </c>
      <c r="C291" s="62">
        <v>46186</v>
      </c>
      <c r="D291">
        <v>19.100000000000001</v>
      </c>
      <c r="E291">
        <v>19.399999999999999</v>
      </c>
      <c r="F291">
        <v>20</v>
      </c>
      <c r="G291">
        <v>20.3</v>
      </c>
      <c r="H291">
        <v>19.899999999999999</v>
      </c>
      <c r="I291">
        <v>20.5</v>
      </c>
      <c r="J291">
        <v>22.2</v>
      </c>
      <c r="K291">
        <v>20.5</v>
      </c>
      <c r="L291">
        <v>20.7</v>
      </c>
      <c r="M291">
        <v>21.2</v>
      </c>
      <c r="N291">
        <v>22.7</v>
      </c>
      <c r="O291">
        <v>22.8</v>
      </c>
      <c r="P291">
        <v>21.8</v>
      </c>
      <c r="Q291">
        <v>22.2</v>
      </c>
      <c r="R291">
        <v>17.3</v>
      </c>
      <c r="S291">
        <v>19.7</v>
      </c>
      <c r="T291">
        <v>19.100000000000001</v>
      </c>
      <c r="U291">
        <v>22.4</v>
      </c>
      <c r="V291">
        <v>15.4</v>
      </c>
      <c r="W291">
        <v>18.7</v>
      </c>
      <c r="X291">
        <v>18.5</v>
      </c>
      <c r="Y291">
        <v>16.399999999999999</v>
      </c>
      <c r="Z291">
        <v>19.100000000000001</v>
      </c>
      <c r="AA291">
        <f>独自温度!C166</f>
        <v>30</v>
      </c>
      <c r="AB291">
        <f>独自温度!D166</f>
        <v>30</v>
      </c>
    </row>
    <row r="292" spans="1:28">
      <c r="A292" s="87" t="e" cm="1">
        <f t="array" aca="1" ref="A292" ca="1">INDIRECT(_xlfn.XLOOKUP(豚シート!$G$13,豚気温!$D$2:$AB$2,豚気温!$D$3:$AB$3)&amp;(_xlfn.XLOOKUP(豚モデル!$D300,豚気温!$C$6:$C$461,豚気温!$B$6:$B$461)))</f>
        <v>#N/A</v>
      </c>
      <c r="B292">
        <v>292</v>
      </c>
      <c r="C292" s="62">
        <v>46187</v>
      </c>
      <c r="D292">
        <v>19.2</v>
      </c>
      <c r="E292">
        <v>19.600000000000001</v>
      </c>
      <c r="F292">
        <v>20.100000000000001</v>
      </c>
      <c r="G292">
        <v>20.399999999999999</v>
      </c>
      <c r="H292">
        <v>20</v>
      </c>
      <c r="I292">
        <v>20.7</v>
      </c>
      <c r="J292">
        <v>22.3</v>
      </c>
      <c r="K292">
        <v>20.7</v>
      </c>
      <c r="L292">
        <v>20.8</v>
      </c>
      <c r="M292">
        <v>21.3</v>
      </c>
      <c r="N292">
        <v>22.8</v>
      </c>
      <c r="O292">
        <v>23</v>
      </c>
      <c r="P292">
        <v>21.9</v>
      </c>
      <c r="Q292">
        <v>22.3</v>
      </c>
      <c r="R292">
        <v>17.399999999999999</v>
      </c>
      <c r="S292">
        <v>19.8</v>
      </c>
      <c r="T292">
        <v>19.2</v>
      </c>
      <c r="U292">
        <v>22.5</v>
      </c>
      <c r="V292">
        <v>15.5</v>
      </c>
      <c r="W292">
        <v>18.8</v>
      </c>
      <c r="X292">
        <v>18.600000000000001</v>
      </c>
      <c r="Y292">
        <v>16.600000000000001</v>
      </c>
      <c r="Z292">
        <v>19.2</v>
      </c>
      <c r="AA292">
        <f>独自温度!C167</f>
        <v>30</v>
      </c>
      <c r="AB292">
        <f>独自温度!D167</f>
        <v>30</v>
      </c>
    </row>
    <row r="293" spans="1:28">
      <c r="A293" s="87" t="e" cm="1">
        <f t="array" aca="1" ref="A293" ca="1">INDIRECT(_xlfn.XLOOKUP(豚シート!$G$13,豚気温!$D$2:$AB$2,豚気温!$D$3:$AB$3)&amp;(_xlfn.XLOOKUP(豚モデル!$D301,豚気温!$C$6:$C$461,豚気温!$B$6:$B$461)))</f>
        <v>#N/A</v>
      </c>
      <c r="B293">
        <v>293</v>
      </c>
      <c r="C293" s="62">
        <v>46188</v>
      </c>
      <c r="D293">
        <v>19.399999999999999</v>
      </c>
      <c r="E293">
        <v>19.7</v>
      </c>
      <c r="F293">
        <v>20.2</v>
      </c>
      <c r="G293">
        <v>20.5</v>
      </c>
      <c r="H293">
        <v>20.100000000000001</v>
      </c>
      <c r="I293">
        <v>20.8</v>
      </c>
      <c r="J293">
        <v>22.4</v>
      </c>
      <c r="K293">
        <v>20.8</v>
      </c>
      <c r="L293">
        <v>20.9</v>
      </c>
      <c r="M293">
        <v>21.4</v>
      </c>
      <c r="N293">
        <v>22.9</v>
      </c>
      <c r="O293">
        <v>23.1</v>
      </c>
      <c r="P293">
        <v>22</v>
      </c>
      <c r="Q293">
        <v>22.4</v>
      </c>
      <c r="R293">
        <v>17.5</v>
      </c>
      <c r="S293">
        <v>19.899999999999999</v>
      </c>
      <c r="T293">
        <v>19.3</v>
      </c>
      <c r="U293">
        <v>22.7</v>
      </c>
      <c r="V293">
        <v>15.7</v>
      </c>
      <c r="W293">
        <v>18.899999999999999</v>
      </c>
      <c r="X293">
        <v>18.7</v>
      </c>
      <c r="Y293">
        <v>16.7</v>
      </c>
      <c r="Z293">
        <v>19.3</v>
      </c>
      <c r="AA293">
        <f>独自温度!C168</f>
        <v>30</v>
      </c>
      <c r="AB293">
        <f>独自温度!D168</f>
        <v>30</v>
      </c>
    </row>
    <row r="294" spans="1:28">
      <c r="A294" s="87" t="e" cm="1">
        <f t="array" aca="1" ref="A294" ca="1">INDIRECT(_xlfn.XLOOKUP(豚シート!$G$13,豚気温!$D$2:$AB$2,豚気温!$D$3:$AB$3)&amp;(_xlfn.XLOOKUP(豚モデル!$D302,豚気温!$C$6:$C$461,豚気温!$B$6:$B$461)))</f>
        <v>#N/A</v>
      </c>
      <c r="B294">
        <v>294</v>
      </c>
      <c r="C294" s="62">
        <v>46189</v>
      </c>
      <c r="D294">
        <v>19.5</v>
      </c>
      <c r="E294">
        <v>19.8</v>
      </c>
      <c r="F294">
        <v>20.3</v>
      </c>
      <c r="G294">
        <v>20.6</v>
      </c>
      <c r="H294">
        <v>20.3</v>
      </c>
      <c r="I294">
        <v>20.9</v>
      </c>
      <c r="J294">
        <v>22.5</v>
      </c>
      <c r="K294">
        <v>20.9</v>
      </c>
      <c r="L294">
        <v>21</v>
      </c>
      <c r="M294">
        <v>21.6</v>
      </c>
      <c r="N294">
        <v>23</v>
      </c>
      <c r="O294">
        <v>23.2</v>
      </c>
      <c r="P294">
        <v>22.1</v>
      </c>
      <c r="Q294">
        <v>22.5</v>
      </c>
      <c r="R294">
        <v>17.600000000000001</v>
      </c>
      <c r="S294">
        <v>20</v>
      </c>
      <c r="T294">
        <v>19.399999999999999</v>
      </c>
      <c r="U294">
        <v>22.8</v>
      </c>
      <c r="V294">
        <v>15.9</v>
      </c>
      <c r="W294">
        <v>19</v>
      </c>
      <c r="X294">
        <v>18.899999999999999</v>
      </c>
      <c r="Y294">
        <v>16.8</v>
      </c>
      <c r="Z294">
        <v>19.5</v>
      </c>
      <c r="AA294">
        <f>独自温度!C169</f>
        <v>30</v>
      </c>
      <c r="AB294">
        <f>独自温度!D169</f>
        <v>30</v>
      </c>
    </row>
    <row r="295" spans="1:28">
      <c r="A295" s="87" t="e" cm="1">
        <f t="array" aca="1" ref="A295" ca="1">INDIRECT(_xlfn.XLOOKUP(豚シート!$G$13,豚気温!$D$2:$AB$2,豚気温!$D$3:$AB$3)&amp;(_xlfn.XLOOKUP(豚モデル!$D303,豚気温!$C$6:$C$461,豚気温!$B$6:$B$461)))</f>
        <v>#N/A</v>
      </c>
      <c r="B295">
        <v>295</v>
      </c>
      <c r="C295" s="62">
        <v>46190</v>
      </c>
      <c r="D295">
        <v>19.600000000000001</v>
      </c>
      <c r="E295">
        <v>19.899999999999999</v>
      </c>
      <c r="F295">
        <v>20.399999999999999</v>
      </c>
      <c r="G295">
        <v>20.7</v>
      </c>
      <c r="H295">
        <v>20.399999999999999</v>
      </c>
      <c r="I295">
        <v>21</v>
      </c>
      <c r="J295">
        <v>22.6</v>
      </c>
      <c r="K295">
        <v>21</v>
      </c>
      <c r="L295">
        <v>21.1</v>
      </c>
      <c r="M295">
        <v>21.7</v>
      </c>
      <c r="N295">
        <v>23.1</v>
      </c>
      <c r="O295">
        <v>23.3</v>
      </c>
      <c r="P295">
        <v>22.2</v>
      </c>
      <c r="Q295">
        <v>22.6</v>
      </c>
      <c r="R295">
        <v>17.7</v>
      </c>
      <c r="S295">
        <v>20.2</v>
      </c>
      <c r="T295">
        <v>19.5</v>
      </c>
      <c r="U295">
        <v>22.9</v>
      </c>
      <c r="V295">
        <v>16</v>
      </c>
      <c r="W295">
        <v>19.2</v>
      </c>
      <c r="X295">
        <v>19</v>
      </c>
      <c r="Y295">
        <v>17</v>
      </c>
      <c r="Z295">
        <v>19.600000000000001</v>
      </c>
      <c r="AA295">
        <f>独自温度!C170</f>
        <v>30</v>
      </c>
      <c r="AB295">
        <f>独自温度!D170</f>
        <v>30</v>
      </c>
    </row>
    <row r="296" spans="1:28">
      <c r="A296" s="87" t="e" cm="1">
        <f t="array" aca="1" ref="A296" ca="1">INDIRECT(_xlfn.XLOOKUP(豚シート!$G$13,豚気温!$D$2:$AB$2,豚気温!$D$3:$AB$3)&amp;(_xlfn.XLOOKUP(豚モデル!$D304,豚気温!$C$6:$C$461,豚気温!$B$6:$B$461)))</f>
        <v>#N/A</v>
      </c>
      <c r="B296">
        <v>296</v>
      </c>
      <c r="C296" s="62">
        <v>46191</v>
      </c>
      <c r="D296">
        <v>19.7</v>
      </c>
      <c r="E296">
        <v>20</v>
      </c>
      <c r="F296">
        <v>20.5</v>
      </c>
      <c r="G296">
        <v>20.8</v>
      </c>
      <c r="H296">
        <v>20.5</v>
      </c>
      <c r="I296">
        <v>21.1</v>
      </c>
      <c r="J296">
        <v>22.7</v>
      </c>
      <c r="K296">
        <v>21.1</v>
      </c>
      <c r="L296">
        <v>21.2</v>
      </c>
      <c r="M296">
        <v>21.8</v>
      </c>
      <c r="N296">
        <v>23.2</v>
      </c>
      <c r="O296">
        <v>23.4</v>
      </c>
      <c r="P296">
        <v>22.3</v>
      </c>
      <c r="Q296">
        <v>22.8</v>
      </c>
      <c r="R296">
        <v>17.8</v>
      </c>
      <c r="S296">
        <v>20.3</v>
      </c>
      <c r="T296">
        <v>19.600000000000001</v>
      </c>
      <c r="U296">
        <v>22.9</v>
      </c>
      <c r="V296">
        <v>16.2</v>
      </c>
      <c r="W296">
        <v>19.3</v>
      </c>
      <c r="X296">
        <v>19.100000000000001</v>
      </c>
      <c r="Y296">
        <v>17.100000000000001</v>
      </c>
      <c r="Z296">
        <v>19.7</v>
      </c>
      <c r="AA296">
        <f>独自温度!C171</f>
        <v>30</v>
      </c>
      <c r="AB296">
        <f>独自温度!D171</f>
        <v>30</v>
      </c>
    </row>
    <row r="297" spans="1:28">
      <c r="A297" s="87" t="e" cm="1">
        <f t="array" aca="1" ref="A297" ca="1">INDIRECT(_xlfn.XLOOKUP(豚シート!$G$13,豚気温!$D$2:$AB$2,豚気温!$D$3:$AB$3)&amp;(_xlfn.XLOOKUP(豚モデル!$D305,豚気温!$C$6:$C$461,豚気温!$B$6:$B$461)))</f>
        <v>#N/A</v>
      </c>
      <c r="B297">
        <v>297</v>
      </c>
      <c r="C297" s="62">
        <v>46192</v>
      </c>
      <c r="D297">
        <v>19.8</v>
      </c>
      <c r="E297">
        <v>20.100000000000001</v>
      </c>
      <c r="F297">
        <v>20.6</v>
      </c>
      <c r="G297">
        <v>20.9</v>
      </c>
      <c r="H297">
        <v>20.6</v>
      </c>
      <c r="I297">
        <v>21.2</v>
      </c>
      <c r="J297">
        <v>22.9</v>
      </c>
      <c r="K297">
        <v>21.2</v>
      </c>
      <c r="L297">
        <v>21.3</v>
      </c>
      <c r="M297">
        <v>21.9</v>
      </c>
      <c r="N297">
        <v>23.3</v>
      </c>
      <c r="O297">
        <v>23.5</v>
      </c>
      <c r="P297">
        <v>22.4</v>
      </c>
      <c r="Q297">
        <v>22.9</v>
      </c>
      <c r="R297">
        <v>17.899999999999999</v>
      </c>
      <c r="S297">
        <v>20.399999999999999</v>
      </c>
      <c r="T297">
        <v>19.7</v>
      </c>
      <c r="U297">
        <v>23</v>
      </c>
      <c r="V297">
        <v>16.3</v>
      </c>
      <c r="W297">
        <v>19.399999999999999</v>
      </c>
      <c r="X297">
        <v>19.2</v>
      </c>
      <c r="Y297">
        <v>17.2</v>
      </c>
      <c r="Z297">
        <v>19.8</v>
      </c>
      <c r="AA297">
        <f>独自温度!C172</f>
        <v>30</v>
      </c>
      <c r="AB297">
        <f>独自温度!D172</f>
        <v>30</v>
      </c>
    </row>
    <row r="298" spans="1:28">
      <c r="A298" s="87" t="e" cm="1">
        <f t="array" aca="1" ref="A298" ca="1">INDIRECT(_xlfn.XLOOKUP(豚シート!$G$13,豚気温!$D$2:$AB$2,豚気温!$D$3:$AB$3)&amp;(_xlfn.XLOOKUP(豚モデル!$D306,豚気温!$C$6:$C$461,豚気温!$B$6:$B$461)))</f>
        <v>#N/A</v>
      </c>
      <c r="B298">
        <v>298</v>
      </c>
      <c r="C298" s="62">
        <v>46193</v>
      </c>
      <c r="D298">
        <v>19.899999999999999</v>
      </c>
      <c r="E298">
        <v>20.3</v>
      </c>
      <c r="F298">
        <v>20.7</v>
      </c>
      <c r="G298">
        <v>21.1</v>
      </c>
      <c r="H298">
        <v>20.7</v>
      </c>
      <c r="I298">
        <v>21.3</v>
      </c>
      <c r="J298">
        <v>23</v>
      </c>
      <c r="K298">
        <v>21.3</v>
      </c>
      <c r="L298">
        <v>21.4</v>
      </c>
      <c r="M298">
        <v>22</v>
      </c>
      <c r="N298">
        <v>23.4</v>
      </c>
      <c r="O298">
        <v>23.6</v>
      </c>
      <c r="P298">
        <v>22.5</v>
      </c>
      <c r="Q298">
        <v>23</v>
      </c>
      <c r="R298">
        <v>18</v>
      </c>
      <c r="S298">
        <v>20.5</v>
      </c>
      <c r="T298">
        <v>19.8</v>
      </c>
      <c r="U298">
        <v>23.1</v>
      </c>
      <c r="V298">
        <v>16.5</v>
      </c>
      <c r="W298">
        <v>19.5</v>
      </c>
      <c r="X298">
        <v>19.399999999999999</v>
      </c>
      <c r="Y298">
        <v>17.399999999999999</v>
      </c>
      <c r="Z298">
        <v>19.899999999999999</v>
      </c>
      <c r="AA298">
        <f>独自温度!C173</f>
        <v>30</v>
      </c>
      <c r="AB298">
        <f>独自温度!D173</f>
        <v>30</v>
      </c>
    </row>
    <row r="299" spans="1:28">
      <c r="A299" s="87" t="e" cm="1">
        <f t="array" aca="1" ref="A299" ca="1">INDIRECT(_xlfn.XLOOKUP(豚シート!$G$13,豚気温!$D$2:$AB$2,豚気温!$D$3:$AB$3)&amp;(_xlfn.XLOOKUP(豚モデル!$D307,豚気温!$C$6:$C$461,豚気温!$B$6:$B$461)))</f>
        <v>#N/A</v>
      </c>
      <c r="B299">
        <v>299</v>
      </c>
      <c r="C299" s="62">
        <v>46194</v>
      </c>
      <c r="D299">
        <v>20</v>
      </c>
      <c r="E299">
        <v>20.399999999999999</v>
      </c>
      <c r="F299">
        <v>20.8</v>
      </c>
      <c r="G299">
        <v>21.2</v>
      </c>
      <c r="H299">
        <v>20.8</v>
      </c>
      <c r="I299">
        <v>21.4</v>
      </c>
      <c r="J299">
        <v>23.1</v>
      </c>
      <c r="K299">
        <v>21.4</v>
      </c>
      <c r="L299">
        <v>21.5</v>
      </c>
      <c r="M299">
        <v>22.1</v>
      </c>
      <c r="N299">
        <v>23.6</v>
      </c>
      <c r="O299">
        <v>23.7</v>
      </c>
      <c r="P299">
        <v>22.6</v>
      </c>
      <c r="Q299">
        <v>23.1</v>
      </c>
      <c r="R299">
        <v>18.100000000000001</v>
      </c>
      <c r="S299">
        <v>20.6</v>
      </c>
      <c r="T299">
        <v>20</v>
      </c>
      <c r="U299">
        <v>23.2</v>
      </c>
      <c r="V299">
        <v>16.600000000000001</v>
      </c>
      <c r="W299">
        <v>19.600000000000001</v>
      </c>
      <c r="X299">
        <v>19.5</v>
      </c>
      <c r="Y299">
        <v>17.5</v>
      </c>
      <c r="Z299">
        <v>20.100000000000001</v>
      </c>
      <c r="AA299">
        <f>独自温度!C174</f>
        <v>30</v>
      </c>
      <c r="AB299">
        <f>独自温度!D174</f>
        <v>30</v>
      </c>
    </row>
    <row r="300" spans="1:28">
      <c r="A300" s="87" t="e" cm="1">
        <f t="array" aca="1" ref="A300" ca="1">INDIRECT(_xlfn.XLOOKUP(豚シート!$G$13,豚気温!$D$2:$AB$2,豚気温!$D$3:$AB$3)&amp;(_xlfn.XLOOKUP(豚モデル!$D308,豚気温!$C$6:$C$461,豚気温!$B$6:$B$461)))</f>
        <v>#N/A</v>
      </c>
      <c r="B300">
        <v>300</v>
      </c>
      <c r="C300" s="62">
        <v>46195</v>
      </c>
      <c r="D300">
        <v>20.100000000000001</v>
      </c>
      <c r="E300">
        <v>20.5</v>
      </c>
      <c r="F300">
        <v>20.9</v>
      </c>
      <c r="G300">
        <v>21.3</v>
      </c>
      <c r="H300">
        <v>20.9</v>
      </c>
      <c r="I300">
        <v>21.5</v>
      </c>
      <c r="J300">
        <v>23.2</v>
      </c>
      <c r="K300">
        <v>21.6</v>
      </c>
      <c r="L300">
        <v>21.7</v>
      </c>
      <c r="M300">
        <v>22.3</v>
      </c>
      <c r="N300">
        <v>23.7</v>
      </c>
      <c r="O300">
        <v>23.9</v>
      </c>
      <c r="P300">
        <v>22.7</v>
      </c>
      <c r="Q300">
        <v>23.2</v>
      </c>
      <c r="R300">
        <v>18.3</v>
      </c>
      <c r="S300">
        <v>20.7</v>
      </c>
      <c r="T300">
        <v>20.100000000000001</v>
      </c>
      <c r="U300">
        <v>23.4</v>
      </c>
      <c r="V300">
        <v>16.8</v>
      </c>
      <c r="W300">
        <v>19.8</v>
      </c>
      <c r="X300">
        <v>19.600000000000001</v>
      </c>
      <c r="Y300">
        <v>17.600000000000001</v>
      </c>
      <c r="Z300">
        <v>20.2</v>
      </c>
      <c r="AA300">
        <f>独自温度!C175</f>
        <v>30</v>
      </c>
      <c r="AB300">
        <f>独自温度!D175</f>
        <v>30</v>
      </c>
    </row>
    <row r="301" spans="1:28">
      <c r="A301" s="87" t="e" cm="1">
        <f t="array" aca="1" ref="A301" ca="1">INDIRECT(_xlfn.XLOOKUP(豚シート!$G$13,豚気温!$D$2:$AB$2,豚気温!$D$3:$AB$3)&amp;(_xlfn.XLOOKUP(豚モデル!$D309,豚気温!$C$6:$C$461,豚気温!$B$6:$B$461)))</f>
        <v>#N/A</v>
      </c>
      <c r="B301">
        <v>301</v>
      </c>
      <c r="C301" s="62">
        <v>46196</v>
      </c>
      <c r="D301">
        <v>20.3</v>
      </c>
      <c r="E301">
        <v>20.7</v>
      </c>
      <c r="F301">
        <v>21</v>
      </c>
      <c r="G301">
        <v>21.4</v>
      </c>
      <c r="H301">
        <v>21</v>
      </c>
      <c r="I301">
        <v>21.6</v>
      </c>
      <c r="J301">
        <v>23.4</v>
      </c>
      <c r="K301">
        <v>21.7</v>
      </c>
      <c r="L301">
        <v>21.8</v>
      </c>
      <c r="M301">
        <v>22.4</v>
      </c>
      <c r="N301">
        <v>23.8</v>
      </c>
      <c r="O301">
        <v>24</v>
      </c>
      <c r="P301">
        <v>22.8</v>
      </c>
      <c r="Q301">
        <v>23.4</v>
      </c>
      <c r="R301">
        <v>18.399999999999999</v>
      </c>
      <c r="S301">
        <v>20.8</v>
      </c>
      <c r="T301">
        <v>20.2</v>
      </c>
      <c r="U301">
        <v>23.5</v>
      </c>
      <c r="V301">
        <v>17</v>
      </c>
      <c r="W301">
        <v>19.899999999999999</v>
      </c>
      <c r="X301">
        <v>19.8</v>
      </c>
      <c r="Y301">
        <v>17.8</v>
      </c>
      <c r="Z301">
        <v>20.3</v>
      </c>
      <c r="AA301">
        <f>独自温度!C176</f>
        <v>30</v>
      </c>
      <c r="AB301">
        <f>独自温度!D176</f>
        <v>30</v>
      </c>
    </row>
    <row r="302" spans="1:28">
      <c r="A302" s="87" t="e" cm="1">
        <f t="array" aca="1" ref="A302" ca="1">INDIRECT(_xlfn.XLOOKUP(豚シート!$G$13,豚気温!$D$2:$AB$2,豚気温!$D$3:$AB$3)&amp;(_xlfn.XLOOKUP(豚モデル!$D310,豚気温!$C$6:$C$461,豚気温!$B$6:$B$461)))</f>
        <v>#N/A</v>
      </c>
      <c r="B302">
        <v>302</v>
      </c>
      <c r="C302" s="62">
        <v>46197</v>
      </c>
      <c r="D302">
        <v>20.399999999999999</v>
      </c>
      <c r="E302">
        <v>20.8</v>
      </c>
      <c r="F302">
        <v>21.1</v>
      </c>
      <c r="G302">
        <v>21.6</v>
      </c>
      <c r="H302">
        <v>21.1</v>
      </c>
      <c r="I302">
        <v>21.7</v>
      </c>
      <c r="J302">
        <v>23.5</v>
      </c>
      <c r="K302">
        <v>21.8</v>
      </c>
      <c r="L302">
        <v>22</v>
      </c>
      <c r="M302">
        <v>22.6</v>
      </c>
      <c r="N302">
        <v>24</v>
      </c>
      <c r="O302">
        <v>24.1</v>
      </c>
      <c r="P302">
        <v>22.9</v>
      </c>
      <c r="Q302">
        <v>23.5</v>
      </c>
      <c r="R302">
        <v>18.5</v>
      </c>
      <c r="S302">
        <v>20.9</v>
      </c>
      <c r="T302">
        <v>20.3</v>
      </c>
      <c r="U302">
        <v>23.6</v>
      </c>
      <c r="V302">
        <v>17.100000000000001</v>
      </c>
      <c r="W302">
        <v>20.100000000000001</v>
      </c>
      <c r="X302">
        <v>19.899999999999999</v>
      </c>
      <c r="Y302">
        <v>17.899999999999999</v>
      </c>
      <c r="Z302">
        <v>20.5</v>
      </c>
      <c r="AA302">
        <f>独自温度!C177</f>
        <v>30</v>
      </c>
      <c r="AB302">
        <f>独自温度!D177</f>
        <v>30</v>
      </c>
    </row>
    <row r="303" spans="1:28">
      <c r="A303" s="87" t="e" cm="1">
        <f t="array" aca="1" ref="A303" ca="1">INDIRECT(_xlfn.XLOOKUP(豚シート!$G$13,豚気温!$D$2:$AB$2,豚気温!$D$3:$AB$3)&amp;(_xlfn.XLOOKUP(豚モデル!$D311,豚気温!$C$6:$C$461,豚気温!$B$6:$B$461)))</f>
        <v>#N/A</v>
      </c>
      <c r="B303">
        <v>303</v>
      </c>
      <c r="C303" s="62">
        <v>46198</v>
      </c>
      <c r="D303">
        <v>20.5</v>
      </c>
      <c r="E303">
        <v>21</v>
      </c>
      <c r="F303">
        <v>21.3</v>
      </c>
      <c r="G303">
        <v>21.7</v>
      </c>
      <c r="H303">
        <v>21.3</v>
      </c>
      <c r="I303">
        <v>21.8</v>
      </c>
      <c r="J303">
        <v>23.7</v>
      </c>
      <c r="K303">
        <v>22</v>
      </c>
      <c r="L303">
        <v>22.1</v>
      </c>
      <c r="M303">
        <v>22.7</v>
      </c>
      <c r="N303">
        <v>24.1</v>
      </c>
      <c r="O303">
        <v>24.3</v>
      </c>
      <c r="P303">
        <v>23.1</v>
      </c>
      <c r="Q303">
        <v>23.7</v>
      </c>
      <c r="R303">
        <v>18.7</v>
      </c>
      <c r="S303">
        <v>21.1</v>
      </c>
      <c r="T303">
        <v>20.399999999999999</v>
      </c>
      <c r="U303">
        <v>23.7</v>
      </c>
      <c r="V303">
        <v>17.3</v>
      </c>
      <c r="W303">
        <v>20.2</v>
      </c>
      <c r="X303">
        <v>20.100000000000001</v>
      </c>
      <c r="Y303">
        <v>18.100000000000001</v>
      </c>
      <c r="Z303">
        <v>20.6</v>
      </c>
      <c r="AA303">
        <f>独自温度!C178</f>
        <v>30</v>
      </c>
      <c r="AB303">
        <f>独自温度!D178</f>
        <v>30</v>
      </c>
    </row>
    <row r="304" spans="1:28">
      <c r="A304" s="87" t="e" cm="1">
        <f t="array" aca="1" ref="A304" ca="1">INDIRECT(_xlfn.XLOOKUP(豚シート!$G$13,豚気温!$D$2:$AB$2,豚気温!$D$3:$AB$3)&amp;(_xlfn.XLOOKUP(豚モデル!$D312,豚気温!$C$6:$C$461,豚気温!$B$6:$B$461)))</f>
        <v>#N/A</v>
      </c>
      <c r="B304">
        <v>304</v>
      </c>
      <c r="C304" s="62">
        <v>46199</v>
      </c>
      <c r="D304">
        <v>20.7</v>
      </c>
      <c r="E304">
        <v>21.1</v>
      </c>
      <c r="F304">
        <v>21.4</v>
      </c>
      <c r="G304">
        <v>21.8</v>
      </c>
      <c r="H304">
        <v>21.4</v>
      </c>
      <c r="I304">
        <v>21.9</v>
      </c>
      <c r="J304">
        <v>23.8</v>
      </c>
      <c r="K304">
        <v>22.1</v>
      </c>
      <c r="L304">
        <v>22.3</v>
      </c>
      <c r="M304">
        <v>22.9</v>
      </c>
      <c r="N304">
        <v>24.3</v>
      </c>
      <c r="O304">
        <v>24.4</v>
      </c>
      <c r="P304">
        <v>23.2</v>
      </c>
      <c r="Q304">
        <v>23.9</v>
      </c>
      <c r="R304">
        <v>18.8</v>
      </c>
      <c r="S304">
        <v>21.2</v>
      </c>
      <c r="T304">
        <v>20.5</v>
      </c>
      <c r="U304">
        <v>23.9</v>
      </c>
      <c r="V304">
        <v>17.5</v>
      </c>
      <c r="W304">
        <v>20.399999999999999</v>
      </c>
      <c r="X304">
        <v>20.3</v>
      </c>
      <c r="Y304">
        <v>18.3</v>
      </c>
      <c r="Z304">
        <v>20.8</v>
      </c>
      <c r="AA304">
        <f>独自温度!C179</f>
        <v>30</v>
      </c>
      <c r="AB304">
        <f>独自温度!D179</f>
        <v>30</v>
      </c>
    </row>
    <row r="305" spans="1:28">
      <c r="A305" s="87" t="e" cm="1">
        <f t="array" aca="1" ref="A305" ca="1">INDIRECT(_xlfn.XLOOKUP(豚シート!$G$13,豚気温!$D$2:$AB$2,豚気温!$D$3:$AB$3)&amp;(_xlfn.XLOOKUP(豚モデル!$D313,豚気温!$C$6:$C$461,豚気温!$B$6:$B$461)))</f>
        <v>#N/A</v>
      </c>
      <c r="B305">
        <v>305</v>
      </c>
      <c r="C305" s="62">
        <v>46200</v>
      </c>
      <c r="D305">
        <v>20.8</v>
      </c>
      <c r="E305">
        <v>21.3</v>
      </c>
      <c r="F305">
        <v>21.5</v>
      </c>
      <c r="G305">
        <v>22</v>
      </c>
      <c r="H305">
        <v>21.5</v>
      </c>
      <c r="I305">
        <v>22.1</v>
      </c>
      <c r="J305">
        <v>24</v>
      </c>
      <c r="K305">
        <v>22.3</v>
      </c>
      <c r="L305">
        <v>22.4</v>
      </c>
      <c r="M305">
        <v>23</v>
      </c>
      <c r="N305">
        <v>24.4</v>
      </c>
      <c r="O305">
        <v>24.6</v>
      </c>
      <c r="P305">
        <v>23.4</v>
      </c>
      <c r="Q305">
        <v>24</v>
      </c>
      <c r="R305">
        <v>19</v>
      </c>
      <c r="S305">
        <v>21.4</v>
      </c>
      <c r="T305">
        <v>20.7</v>
      </c>
      <c r="U305">
        <v>24</v>
      </c>
      <c r="V305">
        <v>17.600000000000001</v>
      </c>
      <c r="W305">
        <v>20.5</v>
      </c>
      <c r="X305">
        <v>20.399999999999999</v>
      </c>
      <c r="Y305">
        <v>18.399999999999999</v>
      </c>
      <c r="Z305">
        <v>20.9</v>
      </c>
      <c r="AA305">
        <f>独自温度!C180</f>
        <v>30</v>
      </c>
      <c r="AB305">
        <f>独自温度!D180</f>
        <v>30</v>
      </c>
    </row>
    <row r="306" spans="1:28">
      <c r="A306" s="87" t="e" cm="1">
        <f t="array" aca="1" ref="A306" ca="1">INDIRECT(_xlfn.XLOOKUP(豚シート!$G$13,豚気温!$D$2:$AB$2,豚気温!$D$3:$AB$3)&amp;(_xlfn.XLOOKUP(豚モデル!$D314,豚気温!$C$6:$C$461,豚気温!$B$6:$B$461)))</f>
        <v>#N/A</v>
      </c>
      <c r="B306">
        <v>306</v>
      </c>
      <c r="C306" s="62">
        <v>46201</v>
      </c>
      <c r="D306">
        <v>21</v>
      </c>
      <c r="E306">
        <v>21.4</v>
      </c>
      <c r="F306">
        <v>21.6</v>
      </c>
      <c r="G306">
        <v>22.1</v>
      </c>
      <c r="H306">
        <v>21.7</v>
      </c>
      <c r="I306">
        <v>22.2</v>
      </c>
      <c r="J306">
        <v>24.1</v>
      </c>
      <c r="K306">
        <v>22.5</v>
      </c>
      <c r="L306">
        <v>22.6</v>
      </c>
      <c r="M306">
        <v>23.2</v>
      </c>
      <c r="N306">
        <v>24.6</v>
      </c>
      <c r="O306">
        <v>24.8</v>
      </c>
      <c r="P306">
        <v>23.5</v>
      </c>
      <c r="Q306">
        <v>24.2</v>
      </c>
      <c r="R306">
        <v>19.100000000000001</v>
      </c>
      <c r="S306">
        <v>21.5</v>
      </c>
      <c r="T306">
        <v>20.8</v>
      </c>
      <c r="U306">
        <v>24.2</v>
      </c>
      <c r="V306">
        <v>17.8</v>
      </c>
      <c r="W306">
        <v>20.7</v>
      </c>
      <c r="X306">
        <v>20.6</v>
      </c>
      <c r="Y306">
        <v>18.600000000000001</v>
      </c>
      <c r="Z306">
        <v>21</v>
      </c>
      <c r="AA306">
        <f>独自温度!C181</f>
        <v>30</v>
      </c>
      <c r="AB306">
        <f>独自温度!D181</f>
        <v>30</v>
      </c>
    </row>
    <row r="307" spans="1:28">
      <c r="A307" s="87" t="e" cm="1">
        <f t="array" aca="1" ref="A307" ca="1">INDIRECT(_xlfn.XLOOKUP(豚シート!$G$13,豚気温!$D$2:$AB$2,豚気温!$D$3:$AB$3)&amp;(_xlfn.XLOOKUP(豚モデル!$D315,豚気温!$C$6:$C$461,豚気温!$B$6:$B$461)))</f>
        <v>#N/A</v>
      </c>
      <c r="B307">
        <v>307</v>
      </c>
      <c r="C307" s="62">
        <v>46202</v>
      </c>
      <c r="D307">
        <v>21.1</v>
      </c>
      <c r="E307">
        <v>21.6</v>
      </c>
      <c r="F307">
        <v>21.8</v>
      </c>
      <c r="G307">
        <v>22.3</v>
      </c>
      <c r="H307">
        <v>21.8</v>
      </c>
      <c r="I307">
        <v>22.3</v>
      </c>
      <c r="J307">
        <v>24.3</v>
      </c>
      <c r="K307">
        <v>22.6</v>
      </c>
      <c r="L307">
        <v>22.7</v>
      </c>
      <c r="M307">
        <v>23.4</v>
      </c>
      <c r="N307">
        <v>24.7</v>
      </c>
      <c r="O307">
        <v>24.9</v>
      </c>
      <c r="P307">
        <v>23.7</v>
      </c>
      <c r="Q307">
        <v>24.3</v>
      </c>
      <c r="R307">
        <v>19.2</v>
      </c>
      <c r="S307">
        <v>21.6</v>
      </c>
      <c r="T307">
        <v>20.9</v>
      </c>
      <c r="U307">
        <v>24.3</v>
      </c>
      <c r="V307">
        <v>18</v>
      </c>
      <c r="W307">
        <v>20.8</v>
      </c>
      <c r="X307">
        <v>20.7</v>
      </c>
      <c r="Y307">
        <v>18.7</v>
      </c>
      <c r="Z307">
        <v>21.2</v>
      </c>
      <c r="AA307">
        <f>独自温度!C182</f>
        <v>30</v>
      </c>
      <c r="AB307">
        <f>独自温度!D182</f>
        <v>30</v>
      </c>
    </row>
    <row r="308" spans="1:28">
      <c r="A308" s="87" t="e" cm="1">
        <f t="array" aca="1" ref="A308" ca="1">INDIRECT(_xlfn.XLOOKUP(豚シート!$G$13,豚気温!$D$2:$AB$2,豚気温!$D$3:$AB$3)&amp;(_xlfn.XLOOKUP(豚モデル!$D316,豚気温!$C$6:$C$461,豚気温!$B$6:$B$461)))</f>
        <v>#N/A</v>
      </c>
      <c r="B308">
        <v>308</v>
      </c>
      <c r="C308" s="62">
        <v>46203</v>
      </c>
      <c r="D308">
        <v>21.3</v>
      </c>
      <c r="E308">
        <v>21.7</v>
      </c>
      <c r="F308">
        <v>21.9</v>
      </c>
      <c r="G308">
        <v>22.4</v>
      </c>
      <c r="H308">
        <v>22</v>
      </c>
      <c r="I308">
        <v>22.4</v>
      </c>
      <c r="J308">
        <v>24.4</v>
      </c>
      <c r="K308">
        <v>22.8</v>
      </c>
      <c r="L308">
        <v>22.9</v>
      </c>
      <c r="M308">
        <v>23.5</v>
      </c>
      <c r="N308">
        <v>24.9</v>
      </c>
      <c r="O308">
        <v>25.1</v>
      </c>
      <c r="P308">
        <v>23.8</v>
      </c>
      <c r="Q308">
        <v>24.5</v>
      </c>
      <c r="R308">
        <v>19.399999999999999</v>
      </c>
      <c r="S308">
        <v>21.8</v>
      </c>
      <c r="T308">
        <v>21.1</v>
      </c>
      <c r="U308">
        <v>24.5</v>
      </c>
      <c r="V308">
        <v>18.100000000000001</v>
      </c>
      <c r="W308">
        <v>21</v>
      </c>
      <c r="X308">
        <v>20.9</v>
      </c>
      <c r="Y308">
        <v>18.899999999999999</v>
      </c>
      <c r="Z308">
        <v>21.3</v>
      </c>
      <c r="AA308">
        <f>独自温度!C183</f>
        <v>30</v>
      </c>
      <c r="AB308">
        <f>独自温度!D183</f>
        <v>30</v>
      </c>
    </row>
    <row r="309" spans="1:28">
      <c r="A309" s="87" t="e" cm="1">
        <f t="array" aca="1" ref="A309" ca="1">INDIRECT(_xlfn.XLOOKUP(豚シート!$G$13,豚気温!$D$2:$AB$2,豚気温!$D$3:$AB$3)&amp;(_xlfn.XLOOKUP(豚モデル!$D317,豚気温!$C$6:$C$461,豚気温!$B$6:$B$461)))</f>
        <v>#N/A</v>
      </c>
      <c r="B309">
        <v>309</v>
      </c>
      <c r="C309" s="62">
        <v>46204</v>
      </c>
      <c r="D309">
        <v>21.4</v>
      </c>
      <c r="E309">
        <v>21.9</v>
      </c>
      <c r="F309">
        <v>22</v>
      </c>
      <c r="G309">
        <v>22.5</v>
      </c>
      <c r="H309">
        <v>22.1</v>
      </c>
      <c r="I309">
        <v>22.5</v>
      </c>
      <c r="J309">
        <v>24.6</v>
      </c>
      <c r="K309">
        <v>22.9</v>
      </c>
      <c r="L309">
        <v>23</v>
      </c>
      <c r="M309">
        <v>23.7</v>
      </c>
      <c r="N309">
        <v>25</v>
      </c>
      <c r="O309">
        <v>25.2</v>
      </c>
      <c r="P309">
        <v>23.9</v>
      </c>
      <c r="Q309">
        <v>24.6</v>
      </c>
      <c r="R309">
        <v>19.5</v>
      </c>
      <c r="S309">
        <v>21.9</v>
      </c>
      <c r="T309">
        <v>21.2</v>
      </c>
      <c r="U309">
        <v>24.6</v>
      </c>
      <c r="V309">
        <v>18.3</v>
      </c>
      <c r="W309">
        <v>21.1</v>
      </c>
      <c r="X309">
        <v>21</v>
      </c>
      <c r="Y309">
        <v>19</v>
      </c>
      <c r="Z309">
        <v>21.5</v>
      </c>
      <c r="AA309">
        <f>独自温度!C184</f>
        <v>30</v>
      </c>
      <c r="AB309">
        <f>独自温度!D184</f>
        <v>30</v>
      </c>
    </row>
    <row r="310" spans="1:28">
      <c r="A310" s="87" t="e" cm="1">
        <f t="array" aca="1" ref="A310" ca="1">INDIRECT(_xlfn.XLOOKUP(豚シート!$G$13,豚気温!$D$2:$AB$2,豚気温!$D$3:$AB$3)&amp;(_xlfn.XLOOKUP(豚モデル!$D318,豚気温!$C$6:$C$461,豚気温!$B$6:$B$461)))</f>
        <v>#N/A</v>
      </c>
      <c r="B310">
        <v>310</v>
      </c>
      <c r="C310" s="62">
        <v>46205</v>
      </c>
      <c r="D310">
        <v>21.6</v>
      </c>
      <c r="E310">
        <v>22</v>
      </c>
      <c r="F310">
        <v>22.1</v>
      </c>
      <c r="G310">
        <v>22.7</v>
      </c>
      <c r="H310">
        <v>22.2</v>
      </c>
      <c r="I310">
        <v>22.7</v>
      </c>
      <c r="J310">
        <v>24.7</v>
      </c>
      <c r="K310">
        <v>23</v>
      </c>
      <c r="L310">
        <v>23.2</v>
      </c>
      <c r="M310">
        <v>23.8</v>
      </c>
      <c r="N310">
        <v>25.2</v>
      </c>
      <c r="O310">
        <v>25.3</v>
      </c>
      <c r="P310">
        <v>24.1</v>
      </c>
      <c r="Q310">
        <v>24.8</v>
      </c>
      <c r="R310">
        <v>19.600000000000001</v>
      </c>
      <c r="S310">
        <v>22.1</v>
      </c>
      <c r="T310">
        <v>21.3</v>
      </c>
      <c r="U310">
        <v>24.7</v>
      </c>
      <c r="V310">
        <v>18.399999999999999</v>
      </c>
      <c r="W310">
        <v>21.3</v>
      </c>
      <c r="X310">
        <v>21.2</v>
      </c>
      <c r="Y310">
        <v>19.100000000000001</v>
      </c>
      <c r="Z310">
        <v>21.6</v>
      </c>
      <c r="AA310">
        <f>独自温度!C185</f>
        <v>30</v>
      </c>
      <c r="AB310">
        <f>独自温度!D185</f>
        <v>30</v>
      </c>
    </row>
    <row r="311" spans="1:28">
      <c r="A311" s="87" t="e" cm="1">
        <f t="array" aca="1" ref="A311" ca="1">INDIRECT(_xlfn.XLOOKUP(豚シート!$G$13,豚気温!$D$2:$AB$2,豚気温!$D$3:$AB$3)&amp;(_xlfn.XLOOKUP(豚モデル!$D319,豚気温!$C$6:$C$461,豚気温!$B$6:$B$461)))</f>
        <v>#N/A</v>
      </c>
      <c r="B311">
        <v>311</v>
      </c>
      <c r="C311" s="62">
        <v>46206</v>
      </c>
      <c r="D311">
        <v>21.7</v>
      </c>
      <c r="E311">
        <v>22.1</v>
      </c>
      <c r="F311">
        <v>22.3</v>
      </c>
      <c r="G311">
        <v>22.8</v>
      </c>
      <c r="H311">
        <v>22.4</v>
      </c>
      <c r="I311">
        <v>22.8</v>
      </c>
      <c r="J311">
        <v>24.8</v>
      </c>
      <c r="K311">
        <v>23.2</v>
      </c>
      <c r="L311">
        <v>23.3</v>
      </c>
      <c r="M311">
        <v>23.9</v>
      </c>
      <c r="N311">
        <v>25.3</v>
      </c>
      <c r="O311">
        <v>25.5</v>
      </c>
      <c r="P311">
        <v>24.2</v>
      </c>
      <c r="Q311">
        <v>24.9</v>
      </c>
      <c r="R311">
        <v>19.8</v>
      </c>
      <c r="S311">
        <v>22.2</v>
      </c>
      <c r="T311">
        <v>21.4</v>
      </c>
      <c r="U311">
        <v>24.9</v>
      </c>
      <c r="V311">
        <v>18.600000000000001</v>
      </c>
      <c r="W311">
        <v>21.4</v>
      </c>
      <c r="X311">
        <v>21.3</v>
      </c>
      <c r="Y311">
        <v>19.3</v>
      </c>
      <c r="Z311">
        <v>21.8</v>
      </c>
      <c r="AA311">
        <f>独自温度!C186</f>
        <v>30</v>
      </c>
      <c r="AB311">
        <f>独自温度!D186</f>
        <v>30</v>
      </c>
    </row>
    <row r="312" spans="1:28">
      <c r="A312" s="87" t="e" cm="1">
        <f t="array" aca="1" ref="A312" ca="1">INDIRECT(_xlfn.XLOOKUP(豚シート!$G$13,豚気温!$D$2:$AB$2,豚気温!$D$3:$AB$3)&amp;(_xlfn.XLOOKUP(豚モデル!$D320,豚気温!$C$6:$C$461,豚気温!$B$6:$B$461)))</f>
        <v>#N/A</v>
      </c>
      <c r="B312">
        <v>312</v>
      </c>
      <c r="C312" s="62">
        <v>46207</v>
      </c>
      <c r="D312">
        <v>21.8</v>
      </c>
      <c r="E312">
        <v>22.3</v>
      </c>
      <c r="F312">
        <v>22.4</v>
      </c>
      <c r="G312">
        <v>22.9</v>
      </c>
      <c r="H312">
        <v>22.5</v>
      </c>
      <c r="I312">
        <v>22.9</v>
      </c>
      <c r="J312">
        <v>25</v>
      </c>
      <c r="K312">
        <v>23.3</v>
      </c>
      <c r="L312">
        <v>23.4</v>
      </c>
      <c r="M312">
        <v>24.1</v>
      </c>
      <c r="N312">
        <v>25.5</v>
      </c>
      <c r="O312">
        <v>25.6</v>
      </c>
      <c r="P312">
        <v>24.3</v>
      </c>
      <c r="Q312">
        <v>25</v>
      </c>
      <c r="R312">
        <v>19.899999999999999</v>
      </c>
      <c r="S312">
        <v>22.3</v>
      </c>
      <c r="T312">
        <v>21.6</v>
      </c>
      <c r="U312">
        <v>25</v>
      </c>
      <c r="V312">
        <v>18.7</v>
      </c>
      <c r="W312">
        <v>21.5</v>
      </c>
      <c r="X312">
        <v>21.4</v>
      </c>
      <c r="Y312">
        <v>19.399999999999999</v>
      </c>
      <c r="Z312">
        <v>21.9</v>
      </c>
      <c r="AA312">
        <f>独自温度!C187</f>
        <v>30</v>
      </c>
      <c r="AB312">
        <f>独自温度!D187</f>
        <v>30</v>
      </c>
    </row>
    <row r="313" spans="1:28">
      <c r="A313" s="87" t="e" cm="1">
        <f t="array" aca="1" ref="A313" ca="1">INDIRECT(_xlfn.XLOOKUP(豚シート!$G$13,豚気温!$D$2:$AB$2,豚気温!$D$3:$AB$3)&amp;(_xlfn.XLOOKUP(豚モデル!$D321,豚気温!$C$6:$C$461,豚気温!$B$6:$B$461)))</f>
        <v>#N/A</v>
      </c>
      <c r="B313">
        <v>313</v>
      </c>
      <c r="C313" s="62">
        <v>46208</v>
      </c>
      <c r="D313">
        <v>21.9</v>
      </c>
      <c r="E313">
        <v>22.4</v>
      </c>
      <c r="F313">
        <v>22.5</v>
      </c>
      <c r="G313">
        <v>23.1</v>
      </c>
      <c r="H313">
        <v>22.6</v>
      </c>
      <c r="I313">
        <v>23</v>
      </c>
      <c r="J313">
        <v>25.1</v>
      </c>
      <c r="K313">
        <v>23.4</v>
      </c>
      <c r="L313">
        <v>23.6</v>
      </c>
      <c r="M313">
        <v>24.2</v>
      </c>
      <c r="N313">
        <v>25.6</v>
      </c>
      <c r="O313">
        <v>25.7</v>
      </c>
      <c r="P313">
        <v>24.4</v>
      </c>
      <c r="Q313">
        <v>25.2</v>
      </c>
      <c r="R313">
        <v>20</v>
      </c>
      <c r="S313">
        <v>22.5</v>
      </c>
      <c r="T313">
        <v>21.7</v>
      </c>
      <c r="U313">
        <v>25.1</v>
      </c>
      <c r="V313">
        <v>18.8</v>
      </c>
      <c r="W313">
        <v>21.6</v>
      </c>
      <c r="X313">
        <v>21.5</v>
      </c>
      <c r="Y313">
        <v>19.5</v>
      </c>
      <c r="Z313">
        <v>22</v>
      </c>
      <c r="AA313">
        <f>独自温度!C188</f>
        <v>30</v>
      </c>
      <c r="AB313">
        <f>独自温度!D188</f>
        <v>30</v>
      </c>
    </row>
    <row r="314" spans="1:28">
      <c r="A314" s="87" t="e" cm="1">
        <f t="array" aca="1" ref="A314" ca="1">INDIRECT(_xlfn.XLOOKUP(豚シート!$G$13,豚気温!$D$2:$AB$2,豚気温!$D$3:$AB$3)&amp;(_xlfn.XLOOKUP(豚モデル!$D322,豚気温!$C$6:$C$461,豚気温!$B$6:$B$461)))</f>
        <v>#N/A</v>
      </c>
      <c r="B314">
        <v>314</v>
      </c>
      <c r="C314" s="62">
        <v>46209</v>
      </c>
      <c r="D314">
        <v>22</v>
      </c>
      <c r="E314">
        <v>22.5</v>
      </c>
      <c r="F314">
        <v>22.6</v>
      </c>
      <c r="G314">
        <v>23.2</v>
      </c>
      <c r="H314">
        <v>22.7</v>
      </c>
      <c r="I314">
        <v>23.1</v>
      </c>
      <c r="J314">
        <v>25.2</v>
      </c>
      <c r="K314">
        <v>23.5</v>
      </c>
      <c r="L314">
        <v>23.7</v>
      </c>
      <c r="M314">
        <v>24.3</v>
      </c>
      <c r="N314">
        <v>25.7</v>
      </c>
      <c r="O314">
        <v>25.8</v>
      </c>
      <c r="P314">
        <v>24.6</v>
      </c>
      <c r="Q314">
        <v>25.3</v>
      </c>
      <c r="R314">
        <v>20.100000000000001</v>
      </c>
      <c r="S314">
        <v>22.6</v>
      </c>
      <c r="T314">
        <v>21.8</v>
      </c>
      <c r="U314">
        <v>25.2</v>
      </c>
      <c r="V314">
        <v>18.899999999999999</v>
      </c>
      <c r="W314">
        <v>21.7</v>
      </c>
      <c r="X314">
        <v>21.7</v>
      </c>
      <c r="Y314">
        <v>19.600000000000001</v>
      </c>
      <c r="Z314">
        <v>22.2</v>
      </c>
      <c r="AA314">
        <f>独自温度!C189</f>
        <v>30</v>
      </c>
      <c r="AB314">
        <f>独自温度!D189</f>
        <v>30</v>
      </c>
    </row>
    <row r="315" spans="1:28">
      <c r="A315" s="87" t="e" cm="1">
        <f t="array" aca="1" ref="A315" ca="1">INDIRECT(_xlfn.XLOOKUP(豚シート!$G$13,豚気温!$D$2:$AB$2,豚気温!$D$3:$AB$3)&amp;(_xlfn.XLOOKUP(豚モデル!$D323,豚気温!$C$6:$C$461,豚気温!$B$6:$B$461)))</f>
        <v>#N/A</v>
      </c>
      <c r="B315">
        <v>315</v>
      </c>
      <c r="C315" s="62">
        <v>46210</v>
      </c>
      <c r="D315">
        <v>22.2</v>
      </c>
      <c r="E315">
        <v>22.6</v>
      </c>
      <c r="F315">
        <v>22.7</v>
      </c>
      <c r="G315">
        <v>23.3</v>
      </c>
      <c r="H315">
        <v>22.9</v>
      </c>
      <c r="I315">
        <v>23.2</v>
      </c>
      <c r="J315">
        <v>25.3</v>
      </c>
      <c r="K315">
        <v>23.6</v>
      </c>
      <c r="L315">
        <v>23.9</v>
      </c>
      <c r="M315">
        <v>24.5</v>
      </c>
      <c r="N315">
        <v>25.8</v>
      </c>
      <c r="O315">
        <v>26</v>
      </c>
      <c r="P315">
        <v>24.7</v>
      </c>
      <c r="Q315">
        <v>25.4</v>
      </c>
      <c r="R315">
        <v>20.2</v>
      </c>
      <c r="S315">
        <v>22.7</v>
      </c>
      <c r="T315">
        <v>21.9</v>
      </c>
      <c r="U315">
        <v>25.4</v>
      </c>
      <c r="V315">
        <v>19.100000000000001</v>
      </c>
      <c r="W315">
        <v>21.9</v>
      </c>
      <c r="X315">
        <v>21.8</v>
      </c>
      <c r="Y315">
        <v>19.7</v>
      </c>
      <c r="Z315">
        <v>22.3</v>
      </c>
      <c r="AA315">
        <f>独自温度!C190</f>
        <v>30</v>
      </c>
      <c r="AB315">
        <f>独自温度!D190</f>
        <v>30</v>
      </c>
    </row>
    <row r="316" spans="1:28">
      <c r="A316" s="87" t="e" cm="1">
        <f t="array" aca="1" ref="A316" ca="1">INDIRECT(_xlfn.XLOOKUP(豚シート!$G$13,豚気温!$D$2:$AB$2,豚気温!$D$3:$AB$3)&amp;(_xlfn.XLOOKUP(豚モデル!$D324,豚気温!$C$6:$C$461,豚気温!$B$6:$B$461)))</f>
        <v>#N/A</v>
      </c>
      <c r="B316">
        <v>316</v>
      </c>
      <c r="C316" s="62">
        <v>46211</v>
      </c>
      <c r="D316">
        <v>22.3</v>
      </c>
      <c r="E316">
        <v>22.7</v>
      </c>
      <c r="F316">
        <v>22.9</v>
      </c>
      <c r="G316">
        <v>23.4</v>
      </c>
      <c r="H316">
        <v>23</v>
      </c>
      <c r="I316">
        <v>23.3</v>
      </c>
      <c r="J316">
        <v>25.4</v>
      </c>
      <c r="K316">
        <v>23.8</v>
      </c>
      <c r="L316">
        <v>24</v>
      </c>
      <c r="M316">
        <v>24.6</v>
      </c>
      <c r="N316">
        <v>26</v>
      </c>
      <c r="O316">
        <v>26.1</v>
      </c>
      <c r="P316">
        <v>24.8</v>
      </c>
      <c r="Q316">
        <v>25.5</v>
      </c>
      <c r="R316">
        <v>20.3</v>
      </c>
      <c r="S316">
        <v>22.8</v>
      </c>
      <c r="T316">
        <v>22</v>
      </c>
      <c r="U316">
        <v>25.5</v>
      </c>
      <c r="V316">
        <v>19.2</v>
      </c>
      <c r="W316">
        <v>21.9</v>
      </c>
      <c r="X316">
        <v>21.9</v>
      </c>
      <c r="Y316">
        <v>19.8</v>
      </c>
      <c r="Z316">
        <v>22.4</v>
      </c>
      <c r="AA316">
        <f>独自温度!C191</f>
        <v>30</v>
      </c>
      <c r="AB316">
        <f>独自温度!D191</f>
        <v>30</v>
      </c>
    </row>
    <row r="317" spans="1:28">
      <c r="A317" s="87" t="e" cm="1">
        <f t="array" aca="1" ref="A317" ca="1">INDIRECT(_xlfn.XLOOKUP(豚シート!$G$13,豚気温!$D$2:$AB$2,豚気温!$D$3:$AB$3)&amp;(_xlfn.XLOOKUP(豚モデル!$D325,豚気温!$C$6:$C$461,豚気温!$B$6:$B$461)))</f>
        <v>#N/A</v>
      </c>
      <c r="B317">
        <v>317</v>
      </c>
      <c r="C317" s="62">
        <v>46212</v>
      </c>
      <c r="D317">
        <v>22.3</v>
      </c>
      <c r="E317">
        <v>22.8</v>
      </c>
      <c r="F317">
        <v>23</v>
      </c>
      <c r="G317">
        <v>23.5</v>
      </c>
      <c r="H317">
        <v>23.1</v>
      </c>
      <c r="I317">
        <v>23.4</v>
      </c>
      <c r="J317">
        <v>25.5</v>
      </c>
      <c r="K317">
        <v>23.9</v>
      </c>
      <c r="L317">
        <v>24.2</v>
      </c>
      <c r="M317">
        <v>24.7</v>
      </c>
      <c r="N317">
        <v>26.1</v>
      </c>
      <c r="O317">
        <v>26.2</v>
      </c>
      <c r="P317">
        <v>24.9</v>
      </c>
      <c r="Q317">
        <v>25.6</v>
      </c>
      <c r="R317">
        <v>20.399999999999999</v>
      </c>
      <c r="S317">
        <v>22.9</v>
      </c>
      <c r="T317">
        <v>22.1</v>
      </c>
      <c r="U317">
        <v>25.6</v>
      </c>
      <c r="V317">
        <v>19.3</v>
      </c>
      <c r="W317">
        <v>22</v>
      </c>
      <c r="X317">
        <v>22</v>
      </c>
      <c r="Y317">
        <v>19.899999999999999</v>
      </c>
      <c r="Z317">
        <v>22.5</v>
      </c>
      <c r="AA317">
        <f>独自温度!C192</f>
        <v>30</v>
      </c>
      <c r="AB317">
        <f>独自温度!D192</f>
        <v>30</v>
      </c>
    </row>
    <row r="318" spans="1:28">
      <c r="A318" s="87" t="e" cm="1">
        <f t="array" aca="1" ref="A318" ca="1">INDIRECT(_xlfn.XLOOKUP(豚シート!$G$13,豚気温!$D$2:$AB$2,豚気温!$D$3:$AB$3)&amp;(_xlfn.XLOOKUP(豚モデル!$D326,豚気温!$C$6:$C$461,豚気温!$B$6:$B$461)))</f>
        <v>#N/A</v>
      </c>
      <c r="B318">
        <v>318</v>
      </c>
      <c r="C318" s="62">
        <v>46213</v>
      </c>
      <c r="D318">
        <v>22.4</v>
      </c>
      <c r="E318">
        <v>22.9</v>
      </c>
      <c r="F318">
        <v>23.1</v>
      </c>
      <c r="G318">
        <v>23.6</v>
      </c>
      <c r="H318">
        <v>23.2</v>
      </c>
      <c r="I318">
        <v>23.5</v>
      </c>
      <c r="J318">
        <v>25.7</v>
      </c>
      <c r="K318">
        <v>24</v>
      </c>
      <c r="L318">
        <v>24.4</v>
      </c>
      <c r="M318">
        <v>24.8</v>
      </c>
      <c r="N318">
        <v>26.2</v>
      </c>
      <c r="O318">
        <v>26.3</v>
      </c>
      <c r="P318">
        <v>25</v>
      </c>
      <c r="Q318">
        <v>25.8</v>
      </c>
      <c r="R318">
        <v>20.5</v>
      </c>
      <c r="S318">
        <v>23.1</v>
      </c>
      <c r="T318">
        <v>22.2</v>
      </c>
      <c r="U318">
        <v>25.7</v>
      </c>
      <c r="V318">
        <v>19.399999999999999</v>
      </c>
      <c r="W318">
        <v>22.1</v>
      </c>
      <c r="X318">
        <v>22.1</v>
      </c>
      <c r="Y318">
        <v>20</v>
      </c>
      <c r="Z318">
        <v>22.7</v>
      </c>
      <c r="AA318">
        <f>独自温度!C193</f>
        <v>30</v>
      </c>
      <c r="AB318">
        <f>独自温度!D193</f>
        <v>30</v>
      </c>
    </row>
    <row r="319" spans="1:28">
      <c r="A319" s="87" t="e" cm="1">
        <f t="array" aca="1" ref="A319" ca="1">INDIRECT(_xlfn.XLOOKUP(豚シート!$G$13,豚気温!$D$2:$AB$2,豚気温!$D$3:$AB$3)&amp;(_xlfn.XLOOKUP(豚モデル!$D327,豚気温!$C$6:$C$461,豚気温!$B$6:$B$461)))</f>
        <v>#N/A</v>
      </c>
      <c r="B319">
        <v>319</v>
      </c>
      <c r="C319" s="62">
        <v>46214</v>
      </c>
      <c r="D319">
        <v>22.5</v>
      </c>
      <c r="E319">
        <v>23</v>
      </c>
      <c r="F319">
        <v>23.2</v>
      </c>
      <c r="G319">
        <v>23.8</v>
      </c>
      <c r="H319">
        <v>23.3</v>
      </c>
      <c r="I319">
        <v>23.7</v>
      </c>
      <c r="J319">
        <v>25.8</v>
      </c>
      <c r="K319">
        <v>24.1</v>
      </c>
      <c r="L319">
        <v>24.5</v>
      </c>
      <c r="M319">
        <v>24.9</v>
      </c>
      <c r="N319">
        <v>26.3</v>
      </c>
      <c r="O319">
        <v>26.4</v>
      </c>
      <c r="P319">
        <v>25.1</v>
      </c>
      <c r="Q319">
        <v>25.9</v>
      </c>
      <c r="R319">
        <v>20.6</v>
      </c>
      <c r="S319">
        <v>23.2</v>
      </c>
      <c r="T319">
        <v>22.4</v>
      </c>
      <c r="U319">
        <v>25.9</v>
      </c>
      <c r="V319">
        <v>19.5</v>
      </c>
      <c r="W319">
        <v>22.2</v>
      </c>
      <c r="X319">
        <v>22.2</v>
      </c>
      <c r="Y319">
        <v>20.100000000000001</v>
      </c>
      <c r="Z319">
        <v>22.8</v>
      </c>
      <c r="AA319">
        <f>独自温度!C194</f>
        <v>30</v>
      </c>
      <c r="AB319">
        <f>独自温度!D194</f>
        <v>30</v>
      </c>
    </row>
    <row r="320" spans="1:28">
      <c r="A320" s="87" t="e" cm="1">
        <f t="array" aca="1" ref="A320" ca="1">INDIRECT(_xlfn.XLOOKUP(豚シート!$G$13,豚気温!$D$2:$AB$2,豚気温!$D$3:$AB$3)&amp;(_xlfn.XLOOKUP(豚モデル!$D328,豚気温!$C$6:$C$461,豚気温!$B$6:$B$461)))</f>
        <v>#N/A</v>
      </c>
      <c r="B320">
        <v>320</v>
      </c>
      <c r="C320" s="62">
        <v>46215</v>
      </c>
      <c r="D320">
        <v>22.6</v>
      </c>
      <c r="E320">
        <v>23.1</v>
      </c>
      <c r="F320">
        <v>23.3</v>
      </c>
      <c r="G320">
        <v>23.9</v>
      </c>
      <c r="H320">
        <v>23.4</v>
      </c>
      <c r="I320">
        <v>23.8</v>
      </c>
      <c r="J320">
        <v>25.9</v>
      </c>
      <c r="K320">
        <v>24.2</v>
      </c>
      <c r="L320">
        <v>24.7</v>
      </c>
      <c r="M320">
        <v>25.1</v>
      </c>
      <c r="N320">
        <v>26.5</v>
      </c>
      <c r="O320">
        <v>26.6</v>
      </c>
      <c r="P320">
        <v>25.2</v>
      </c>
      <c r="Q320">
        <v>26</v>
      </c>
      <c r="R320">
        <v>20.7</v>
      </c>
      <c r="S320">
        <v>23.3</v>
      </c>
      <c r="T320">
        <v>22.5</v>
      </c>
      <c r="U320">
        <v>26</v>
      </c>
      <c r="V320">
        <v>19.600000000000001</v>
      </c>
      <c r="W320">
        <v>22.3</v>
      </c>
      <c r="X320">
        <v>22.2</v>
      </c>
      <c r="Y320">
        <v>20.2</v>
      </c>
      <c r="Z320">
        <v>22.9</v>
      </c>
      <c r="AA320">
        <f>独自温度!C195</f>
        <v>30</v>
      </c>
      <c r="AB320">
        <f>独自温度!D195</f>
        <v>30</v>
      </c>
    </row>
    <row r="321" spans="1:28">
      <c r="A321" s="87" t="e" cm="1">
        <f t="array" aca="1" ref="A321" ca="1">INDIRECT(_xlfn.XLOOKUP(豚シート!$G$13,豚気温!$D$2:$AB$2,豚気温!$D$3:$AB$3)&amp;(_xlfn.XLOOKUP(豚モデル!$D329,豚気温!$C$6:$C$461,豚気温!$B$6:$B$461)))</f>
        <v>#N/A</v>
      </c>
      <c r="B321">
        <v>321</v>
      </c>
      <c r="C321" s="62">
        <v>46216</v>
      </c>
      <c r="D321">
        <v>22.7</v>
      </c>
      <c r="E321">
        <v>23.2</v>
      </c>
      <c r="F321">
        <v>23.4</v>
      </c>
      <c r="G321">
        <v>24</v>
      </c>
      <c r="H321">
        <v>23.5</v>
      </c>
      <c r="I321">
        <v>23.9</v>
      </c>
      <c r="J321">
        <v>26</v>
      </c>
      <c r="K321">
        <v>24.3</v>
      </c>
      <c r="L321">
        <v>24.8</v>
      </c>
      <c r="M321">
        <v>25.2</v>
      </c>
      <c r="N321">
        <v>26.6</v>
      </c>
      <c r="O321">
        <v>26.7</v>
      </c>
      <c r="P321">
        <v>25.4</v>
      </c>
      <c r="Q321">
        <v>26.1</v>
      </c>
      <c r="R321">
        <v>20.8</v>
      </c>
      <c r="S321">
        <v>23.4</v>
      </c>
      <c r="T321">
        <v>22.6</v>
      </c>
      <c r="U321">
        <v>26.1</v>
      </c>
      <c r="V321">
        <v>19.600000000000001</v>
      </c>
      <c r="W321">
        <v>22.4</v>
      </c>
      <c r="X321">
        <v>22.3</v>
      </c>
      <c r="Y321">
        <v>20.3</v>
      </c>
      <c r="Z321">
        <v>23</v>
      </c>
      <c r="AA321">
        <f>独自温度!C196</f>
        <v>30</v>
      </c>
      <c r="AB321">
        <f>独自温度!D196</f>
        <v>30</v>
      </c>
    </row>
    <row r="322" spans="1:28">
      <c r="A322" s="87" t="e" cm="1">
        <f t="array" aca="1" ref="A322" ca="1">INDIRECT(_xlfn.XLOOKUP(豚シート!$G$13,豚気温!$D$2:$AB$2,豚気温!$D$3:$AB$3)&amp;(_xlfn.XLOOKUP(豚モデル!$D330,豚気温!$C$6:$C$461,豚気温!$B$6:$B$461)))</f>
        <v>#N/A</v>
      </c>
      <c r="B322">
        <v>322</v>
      </c>
      <c r="C322" s="62">
        <v>46217</v>
      </c>
      <c r="D322">
        <v>22.8</v>
      </c>
      <c r="E322">
        <v>23.3</v>
      </c>
      <c r="F322">
        <v>23.5</v>
      </c>
      <c r="G322">
        <v>24.1</v>
      </c>
      <c r="H322">
        <v>23.6</v>
      </c>
      <c r="I322">
        <v>24</v>
      </c>
      <c r="J322">
        <v>26.1</v>
      </c>
      <c r="K322">
        <v>24.4</v>
      </c>
      <c r="L322">
        <v>25</v>
      </c>
      <c r="M322">
        <v>25.3</v>
      </c>
      <c r="N322">
        <v>26.7</v>
      </c>
      <c r="O322">
        <v>26.8</v>
      </c>
      <c r="P322">
        <v>25.5</v>
      </c>
      <c r="Q322">
        <v>26.2</v>
      </c>
      <c r="R322">
        <v>20.9</v>
      </c>
      <c r="S322">
        <v>23.5</v>
      </c>
      <c r="T322">
        <v>22.7</v>
      </c>
      <c r="U322">
        <v>26.2</v>
      </c>
      <c r="V322">
        <v>19.7</v>
      </c>
      <c r="W322">
        <v>22.5</v>
      </c>
      <c r="X322">
        <v>22.4</v>
      </c>
      <c r="Y322">
        <v>20.399999999999999</v>
      </c>
      <c r="Z322">
        <v>23.1</v>
      </c>
      <c r="AA322">
        <f>独自温度!C197</f>
        <v>30</v>
      </c>
      <c r="AB322">
        <f>独自温度!D197</f>
        <v>30</v>
      </c>
    </row>
    <row r="323" spans="1:28">
      <c r="A323" s="87" t="e" cm="1">
        <f t="array" aca="1" ref="A323" ca="1">INDIRECT(_xlfn.XLOOKUP(豚シート!$G$13,豚気温!$D$2:$AB$2,豚気温!$D$3:$AB$3)&amp;(_xlfn.XLOOKUP(豚モデル!$D331,豚気温!$C$6:$C$461,豚気温!$B$6:$B$461)))</f>
        <v>#N/A</v>
      </c>
      <c r="B323">
        <v>323</v>
      </c>
      <c r="C323" s="62">
        <v>46218</v>
      </c>
      <c r="D323">
        <v>22.9</v>
      </c>
      <c r="E323">
        <v>23.4</v>
      </c>
      <c r="F323">
        <v>23.6</v>
      </c>
      <c r="G323">
        <v>24.2</v>
      </c>
      <c r="H323">
        <v>23.7</v>
      </c>
      <c r="I323">
        <v>24.1</v>
      </c>
      <c r="J323">
        <v>26.2</v>
      </c>
      <c r="K323">
        <v>24.5</v>
      </c>
      <c r="L323">
        <v>25.1</v>
      </c>
      <c r="M323">
        <v>25.4</v>
      </c>
      <c r="N323">
        <v>26.8</v>
      </c>
      <c r="O323">
        <v>26.9</v>
      </c>
      <c r="P323">
        <v>25.6</v>
      </c>
      <c r="Q323">
        <v>26.3</v>
      </c>
      <c r="R323">
        <v>21</v>
      </c>
      <c r="S323">
        <v>23.6</v>
      </c>
      <c r="T323">
        <v>22.8</v>
      </c>
      <c r="U323">
        <v>26.3</v>
      </c>
      <c r="V323">
        <v>19.8</v>
      </c>
      <c r="W323">
        <v>22.6</v>
      </c>
      <c r="X323">
        <v>22.5</v>
      </c>
      <c r="Y323">
        <v>20.5</v>
      </c>
      <c r="Z323">
        <v>23.2</v>
      </c>
      <c r="AA323">
        <f>独自温度!C198</f>
        <v>30</v>
      </c>
      <c r="AB323">
        <f>独自温度!D198</f>
        <v>30</v>
      </c>
    </row>
    <row r="324" spans="1:28">
      <c r="A324" s="87" t="e" cm="1">
        <f t="array" aca="1" ref="A324" ca="1">INDIRECT(_xlfn.XLOOKUP(豚シート!$G$13,豚気温!$D$2:$AB$2,豚気温!$D$3:$AB$3)&amp;(_xlfn.XLOOKUP(豚モデル!$D332,豚気温!$C$6:$C$461,豚気温!$B$6:$B$461)))</f>
        <v>#N/A</v>
      </c>
      <c r="B324">
        <v>324</v>
      </c>
      <c r="C324" s="62">
        <v>46219</v>
      </c>
      <c r="D324">
        <v>23</v>
      </c>
      <c r="E324">
        <v>23.5</v>
      </c>
      <c r="F324">
        <v>23.7</v>
      </c>
      <c r="G324">
        <v>24.3</v>
      </c>
      <c r="H324">
        <v>23.8</v>
      </c>
      <c r="I324">
        <v>24.2</v>
      </c>
      <c r="J324">
        <v>26.3</v>
      </c>
      <c r="K324">
        <v>24.6</v>
      </c>
      <c r="L324">
        <v>25.2</v>
      </c>
      <c r="M324">
        <v>25.5</v>
      </c>
      <c r="N324">
        <v>26.9</v>
      </c>
      <c r="O324">
        <v>27</v>
      </c>
      <c r="P324">
        <v>25.7</v>
      </c>
      <c r="Q324">
        <v>26.4</v>
      </c>
      <c r="R324">
        <v>21.1</v>
      </c>
      <c r="S324">
        <v>23.7</v>
      </c>
      <c r="T324">
        <v>22.9</v>
      </c>
      <c r="U324">
        <v>26.5</v>
      </c>
      <c r="V324">
        <v>19.899999999999999</v>
      </c>
      <c r="W324">
        <v>22.7</v>
      </c>
      <c r="X324">
        <v>22.6</v>
      </c>
      <c r="Y324">
        <v>20.5</v>
      </c>
      <c r="Z324">
        <v>23.3</v>
      </c>
      <c r="AA324">
        <f>独自温度!C199</f>
        <v>30</v>
      </c>
      <c r="AB324">
        <f>独自温度!D199</f>
        <v>30</v>
      </c>
    </row>
    <row r="325" spans="1:28">
      <c r="A325" s="87" t="e" cm="1">
        <f t="array" aca="1" ref="A325" ca="1">INDIRECT(_xlfn.XLOOKUP(豚シート!$G$13,豚気温!$D$2:$AB$2,豚気温!$D$3:$AB$3)&amp;(_xlfn.XLOOKUP(豚モデル!$D333,豚気温!$C$6:$C$461,豚気温!$B$6:$B$461)))</f>
        <v>#N/A</v>
      </c>
      <c r="B325">
        <v>325</v>
      </c>
      <c r="C325" s="62">
        <v>46220</v>
      </c>
      <c r="D325">
        <v>23.2</v>
      </c>
      <c r="E325">
        <v>23.6</v>
      </c>
      <c r="F325">
        <v>23.8</v>
      </c>
      <c r="G325">
        <v>24.4</v>
      </c>
      <c r="H325">
        <v>23.9</v>
      </c>
      <c r="I325">
        <v>24.3</v>
      </c>
      <c r="J325">
        <v>26.4</v>
      </c>
      <c r="K325">
        <v>24.7</v>
      </c>
      <c r="L325">
        <v>25.3</v>
      </c>
      <c r="M325">
        <v>25.6</v>
      </c>
      <c r="N325">
        <v>27.1</v>
      </c>
      <c r="O325">
        <v>27.1</v>
      </c>
      <c r="P325">
        <v>25.8</v>
      </c>
      <c r="Q325">
        <v>26.5</v>
      </c>
      <c r="R325">
        <v>21.2</v>
      </c>
      <c r="S325">
        <v>23.8</v>
      </c>
      <c r="T325">
        <v>23</v>
      </c>
      <c r="U325">
        <v>26.6</v>
      </c>
      <c r="V325">
        <v>20</v>
      </c>
      <c r="W325">
        <v>22.8</v>
      </c>
      <c r="X325">
        <v>22.7</v>
      </c>
      <c r="Y325">
        <v>20.6</v>
      </c>
      <c r="Z325">
        <v>23.4</v>
      </c>
      <c r="AA325">
        <f>独自温度!C200</f>
        <v>30</v>
      </c>
      <c r="AB325">
        <f>独自温度!D200</f>
        <v>30</v>
      </c>
    </row>
    <row r="326" spans="1:28">
      <c r="A326" s="87" t="e" cm="1">
        <f t="array" aca="1" ref="A326" ca="1">INDIRECT(_xlfn.XLOOKUP(豚シート!$G$13,豚気温!$D$2:$AB$2,豚気温!$D$3:$AB$3)&amp;(_xlfn.XLOOKUP(豚モデル!$D334,豚気温!$C$6:$C$461,豚気温!$B$6:$B$461)))</f>
        <v>#N/A</v>
      </c>
      <c r="B326">
        <v>326</v>
      </c>
      <c r="C326" s="62">
        <v>46221</v>
      </c>
      <c r="D326">
        <v>23.3</v>
      </c>
      <c r="E326">
        <v>23.7</v>
      </c>
      <c r="F326">
        <v>24</v>
      </c>
      <c r="G326">
        <v>24.5</v>
      </c>
      <c r="H326">
        <v>24.1</v>
      </c>
      <c r="I326">
        <v>24.4</v>
      </c>
      <c r="J326">
        <v>26.5</v>
      </c>
      <c r="K326">
        <v>24.8</v>
      </c>
      <c r="L326">
        <v>25.4</v>
      </c>
      <c r="M326">
        <v>25.7</v>
      </c>
      <c r="N326">
        <v>27.2</v>
      </c>
      <c r="O326">
        <v>27.3</v>
      </c>
      <c r="P326">
        <v>25.9</v>
      </c>
      <c r="Q326">
        <v>26.6</v>
      </c>
      <c r="R326">
        <v>21.3</v>
      </c>
      <c r="S326">
        <v>23.9</v>
      </c>
      <c r="T326">
        <v>23.1</v>
      </c>
      <c r="U326">
        <v>26.7</v>
      </c>
      <c r="V326">
        <v>20.100000000000001</v>
      </c>
      <c r="W326">
        <v>22.9</v>
      </c>
      <c r="X326">
        <v>22.8</v>
      </c>
      <c r="Y326">
        <v>20.7</v>
      </c>
      <c r="Z326">
        <v>23.5</v>
      </c>
      <c r="AA326">
        <f>独自温度!C201</f>
        <v>30</v>
      </c>
      <c r="AB326">
        <f>独自温度!D201</f>
        <v>30</v>
      </c>
    </row>
    <row r="327" spans="1:28">
      <c r="A327" s="87" t="e" cm="1">
        <f t="array" aca="1" ref="A327" ca="1">INDIRECT(_xlfn.XLOOKUP(豚シート!$G$13,豚気温!$D$2:$AB$2,豚気温!$D$3:$AB$3)&amp;(_xlfn.XLOOKUP(豚モデル!$D335,豚気温!$C$6:$C$461,豚気温!$B$6:$B$461)))</f>
        <v>#N/A</v>
      </c>
      <c r="B327">
        <v>327</v>
      </c>
      <c r="C327" s="62">
        <v>46222</v>
      </c>
      <c r="D327">
        <v>23.4</v>
      </c>
      <c r="E327">
        <v>23.8</v>
      </c>
      <c r="F327">
        <v>24.1</v>
      </c>
      <c r="G327">
        <v>24.7</v>
      </c>
      <c r="H327">
        <v>24.2</v>
      </c>
      <c r="I327">
        <v>24.5</v>
      </c>
      <c r="J327">
        <v>26.7</v>
      </c>
      <c r="K327">
        <v>24.9</v>
      </c>
      <c r="L327">
        <v>25.5</v>
      </c>
      <c r="M327">
        <v>25.8</v>
      </c>
      <c r="N327">
        <v>27.3</v>
      </c>
      <c r="O327">
        <v>27.4</v>
      </c>
      <c r="P327">
        <v>26.1</v>
      </c>
      <c r="Q327">
        <v>26.8</v>
      </c>
      <c r="R327">
        <v>21.4</v>
      </c>
      <c r="S327">
        <v>24</v>
      </c>
      <c r="T327">
        <v>23.2</v>
      </c>
      <c r="U327">
        <v>26.8</v>
      </c>
      <c r="V327">
        <v>20.2</v>
      </c>
      <c r="W327">
        <v>23</v>
      </c>
      <c r="X327">
        <v>22.9</v>
      </c>
      <c r="Y327">
        <v>20.8</v>
      </c>
      <c r="Z327">
        <v>23.6</v>
      </c>
      <c r="AA327">
        <f>独自温度!C202</f>
        <v>30</v>
      </c>
      <c r="AB327">
        <f>独自温度!D202</f>
        <v>30</v>
      </c>
    </row>
    <row r="328" spans="1:28">
      <c r="A328" s="87" t="e" cm="1">
        <f t="array" aca="1" ref="A328" ca="1">INDIRECT(_xlfn.XLOOKUP(豚シート!$G$13,豚気温!$D$2:$AB$2,豚気温!$D$3:$AB$3)&amp;(_xlfn.XLOOKUP(豚モデル!$D336,豚気温!$C$6:$C$461,豚気温!$B$6:$B$461)))</f>
        <v>#N/A</v>
      </c>
      <c r="B328">
        <v>328</v>
      </c>
      <c r="C328" s="62">
        <v>46223</v>
      </c>
      <c r="D328">
        <v>23.5</v>
      </c>
      <c r="E328">
        <v>23.9</v>
      </c>
      <c r="F328">
        <v>24.2</v>
      </c>
      <c r="G328">
        <v>24.8</v>
      </c>
      <c r="H328">
        <v>24.3</v>
      </c>
      <c r="I328">
        <v>24.7</v>
      </c>
      <c r="J328">
        <v>26.8</v>
      </c>
      <c r="K328">
        <v>25</v>
      </c>
      <c r="L328">
        <v>25.6</v>
      </c>
      <c r="M328">
        <v>26</v>
      </c>
      <c r="N328">
        <v>27.4</v>
      </c>
      <c r="O328">
        <v>27.5</v>
      </c>
      <c r="P328">
        <v>26.2</v>
      </c>
      <c r="Q328">
        <v>26.9</v>
      </c>
      <c r="R328">
        <v>21.5</v>
      </c>
      <c r="S328">
        <v>24.1</v>
      </c>
      <c r="T328">
        <v>23.4</v>
      </c>
      <c r="U328">
        <v>26.9</v>
      </c>
      <c r="V328">
        <v>20.2</v>
      </c>
      <c r="W328">
        <v>23.1</v>
      </c>
      <c r="X328">
        <v>23</v>
      </c>
      <c r="Y328">
        <v>20.9</v>
      </c>
      <c r="Z328">
        <v>23.6</v>
      </c>
      <c r="AA328">
        <f>独自温度!C203</f>
        <v>30</v>
      </c>
      <c r="AB328">
        <f>独自温度!D203</f>
        <v>30</v>
      </c>
    </row>
    <row r="329" spans="1:28">
      <c r="A329" s="87" t="e" cm="1">
        <f t="array" aca="1" ref="A329" ca="1">INDIRECT(_xlfn.XLOOKUP(豚シート!$G$13,豚気温!$D$2:$AB$2,豚気温!$D$3:$AB$3)&amp;(_xlfn.XLOOKUP(豚モデル!$D337,豚気温!$C$6:$C$461,豚気温!$B$6:$B$461)))</f>
        <v>#N/A</v>
      </c>
      <c r="B329">
        <v>329</v>
      </c>
      <c r="C329" s="62">
        <v>46224</v>
      </c>
      <c r="D329">
        <v>23.6</v>
      </c>
      <c r="E329">
        <v>24</v>
      </c>
      <c r="F329">
        <v>24.3</v>
      </c>
      <c r="G329">
        <v>24.9</v>
      </c>
      <c r="H329">
        <v>24.4</v>
      </c>
      <c r="I329">
        <v>24.8</v>
      </c>
      <c r="J329">
        <v>26.9</v>
      </c>
      <c r="K329">
        <v>25.1</v>
      </c>
      <c r="L329">
        <v>25.6</v>
      </c>
      <c r="M329">
        <v>26.1</v>
      </c>
      <c r="N329">
        <v>27.5</v>
      </c>
      <c r="O329">
        <v>27.6</v>
      </c>
      <c r="P329">
        <v>26.3</v>
      </c>
      <c r="Q329">
        <v>27</v>
      </c>
      <c r="R329">
        <v>21.7</v>
      </c>
      <c r="S329">
        <v>24.2</v>
      </c>
      <c r="T329">
        <v>23.5</v>
      </c>
      <c r="U329">
        <v>27.1</v>
      </c>
      <c r="V329">
        <v>20.3</v>
      </c>
      <c r="W329">
        <v>23.2</v>
      </c>
      <c r="X329">
        <v>23.1</v>
      </c>
      <c r="Y329">
        <v>21</v>
      </c>
      <c r="Z329">
        <v>23.7</v>
      </c>
      <c r="AA329">
        <f>独自温度!C204</f>
        <v>30</v>
      </c>
      <c r="AB329">
        <f>独自温度!D204</f>
        <v>30</v>
      </c>
    </row>
    <row r="330" spans="1:28">
      <c r="A330" s="87" t="e" cm="1">
        <f t="array" aca="1" ref="A330" ca="1">INDIRECT(_xlfn.XLOOKUP(豚シート!$G$13,豚気温!$D$2:$AB$2,豚気温!$D$3:$AB$3)&amp;(_xlfn.XLOOKUP(豚モデル!$D338,豚気温!$C$6:$C$461,豚気温!$B$6:$B$461)))</f>
        <v>#N/A</v>
      </c>
      <c r="B330">
        <v>330</v>
      </c>
      <c r="C330" s="62">
        <v>46225</v>
      </c>
      <c r="D330">
        <v>23.7</v>
      </c>
      <c r="E330">
        <v>24.2</v>
      </c>
      <c r="F330">
        <v>24.4</v>
      </c>
      <c r="G330">
        <v>25</v>
      </c>
      <c r="H330">
        <v>24.5</v>
      </c>
      <c r="I330">
        <v>24.9</v>
      </c>
      <c r="J330">
        <v>27</v>
      </c>
      <c r="K330">
        <v>25.3</v>
      </c>
      <c r="L330">
        <v>25.7</v>
      </c>
      <c r="M330">
        <v>26.2</v>
      </c>
      <c r="N330">
        <v>27.6</v>
      </c>
      <c r="O330">
        <v>27.7</v>
      </c>
      <c r="P330">
        <v>26.4</v>
      </c>
      <c r="Q330">
        <v>27.1</v>
      </c>
      <c r="R330">
        <v>21.8</v>
      </c>
      <c r="S330">
        <v>24.3</v>
      </c>
      <c r="T330">
        <v>23.6</v>
      </c>
      <c r="U330">
        <v>27.2</v>
      </c>
      <c r="V330">
        <v>20.399999999999999</v>
      </c>
      <c r="W330">
        <v>23.3</v>
      </c>
      <c r="X330">
        <v>23.2</v>
      </c>
      <c r="Y330">
        <v>21.1</v>
      </c>
      <c r="Z330">
        <v>23.8</v>
      </c>
      <c r="AA330">
        <f>独自温度!C205</f>
        <v>30</v>
      </c>
      <c r="AB330">
        <f>独自温度!D205</f>
        <v>30</v>
      </c>
    </row>
    <row r="331" spans="1:28">
      <c r="A331" s="87" t="e" cm="1">
        <f t="array" aca="1" ref="A331" ca="1">INDIRECT(_xlfn.XLOOKUP(豚シート!$G$13,豚気温!$D$2:$AB$2,豚気温!$D$3:$AB$3)&amp;(_xlfn.XLOOKUP(豚モデル!$D339,豚気温!$C$6:$C$461,豚気温!$B$6:$B$461)))</f>
        <v>#N/A</v>
      </c>
      <c r="B331">
        <v>331</v>
      </c>
      <c r="C331" s="62">
        <v>46226</v>
      </c>
      <c r="D331">
        <v>23.9</v>
      </c>
      <c r="E331">
        <v>24.3</v>
      </c>
      <c r="F331">
        <v>24.5</v>
      </c>
      <c r="G331">
        <v>25.1</v>
      </c>
      <c r="H331">
        <v>24.6</v>
      </c>
      <c r="I331">
        <v>25</v>
      </c>
      <c r="J331">
        <v>27.1</v>
      </c>
      <c r="K331">
        <v>25.4</v>
      </c>
      <c r="L331">
        <v>25.7</v>
      </c>
      <c r="M331">
        <v>26.3</v>
      </c>
      <c r="N331">
        <v>27.7</v>
      </c>
      <c r="O331">
        <v>27.9</v>
      </c>
      <c r="P331">
        <v>26.5</v>
      </c>
      <c r="Q331">
        <v>27.2</v>
      </c>
      <c r="R331">
        <v>21.9</v>
      </c>
      <c r="S331">
        <v>24.4</v>
      </c>
      <c r="T331">
        <v>23.7</v>
      </c>
      <c r="U331">
        <v>27.3</v>
      </c>
      <c r="V331">
        <v>20.5</v>
      </c>
      <c r="W331">
        <v>23.4</v>
      </c>
      <c r="X331">
        <v>23.3</v>
      </c>
      <c r="Y331">
        <v>21.2</v>
      </c>
      <c r="Z331">
        <v>23.8</v>
      </c>
      <c r="AA331">
        <f>独自温度!C206</f>
        <v>30</v>
      </c>
      <c r="AB331">
        <f>独自温度!D206</f>
        <v>30</v>
      </c>
    </row>
    <row r="332" spans="1:28">
      <c r="A332" s="87" t="e" cm="1">
        <f t="array" aca="1" ref="A332" ca="1">INDIRECT(_xlfn.XLOOKUP(豚シート!$G$13,豚気温!$D$2:$AB$2,豚気温!$D$3:$AB$3)&amp;(_xlfn.XLOOKUP(豚モデル!$D340,豚気温!$C$6:$C$461,豚気温!$B$6:$B$461)))</f>
        <v>#N/A</v>
      </c>
      <c r="B332">
        <v>332</v>
      </c>
      <c r="C332" s="62">
        <v>46227</v>
      </c>
      <c r="D332">
        <v>24</v>
      </c>
      <c r="E332">
        <v>24.4</v>
      </c>
      <c r="F332">
        <v>24.6</v>
      </c>
      <c r="G332">
        <v>25.2</v>
      </c>
      <c r="H332">
        <v>24.7</v>
      </c>
      <c r="I332">
        <v>25.1</v>
      </c>
      <c r="J332">
        <v>27.2</v>
      </c>
      <c r="K332">
        <v>25.5</v>
      </c>
      <c r="L332">
        <v>25.8</v>
      </c>
      <c r="M332">
        <v>26.4</v>
      </c>
      <c r="N332">
        <v>27.8</v>
      </c>
      <c r="O332">
        <v>28</v>
      </c>
      <c r="P332">
        <v>26.7</v>
      </c>
      <c r="Q332">
        <v>27.3</v>
      </c>
      <c r="R332">
        <v>22</v>
      </c>
      <c r="S332">
        <v>24.5</v>
      </c>
      <c r="T332">
        <v>23.8</v>
      </c>
      <c r="U332">
        <v>27.4</v>
      </c>
      <c r="V332">
        <v>20.6</v>
      </c>
      <c r="W332">
        <v>23.5</v>
      </c>
      <c r="X332">
        <v>23.4</v>
      </c>
      <c r="Y332">
        <v>21.3</v>
      </c>
      <c r="Z332">
        <v>23.9</v>
      </c>
      <c r="AA332">
        <f>独自温度!C207</f>
        <v>30</v>
      </c>
      <c r="AB332">
        <f>独自温度!D207</f>
        <v>30</v>
      </c>
    </row>
    <row r="333" spans="1:28">
      <c r="A333" s="87" t="e" cm="1">
        <f t="array" aca="1" ref="A333" ca="1">INDIRECT(_xlfn.XLOOKUP(豚シート!$G$13,豚気温!$D$2:$AB$2,豚気温!$D$3:$AB$3)&amp;(_xlfn.XLOOKUP(豚モデル!$D341,豚気温!$C$6:$C$461,豚気温!$B$6:$B$461)))</f>
        <v>#N/A</v>
      </c>
      <c r="B333">
        <v>333</v>
      </c>
      <c r="C333" s="62">
        <v>46228</v>
      </c>
      <c r="D333">
        <v>24.1</v>
      </c>
      <c r="E333">
        <v>24.5</v>
      </c>
      <c r="F333">
        <v>24.7</v>
      </c>
      <c r="G333">
        <v>25.3</v>
      </c>
      <c r="H333">
        <v>24.8</v>
      </c>
      <c r="I333">
        <v>25.2</v>
      </c>
      <c r="J333">
        <v>27.3</v>
      </c>
      <c r="K333">
        <v>25.6</v>
      </c>
      <c r="L333">
        <v>25.9</v>
      </c>
      <c r="M333">
        <v>26.5</v>
      </c>
      <c r="N333">
        <v>28</v>
      </c>
      <c r="O333">
        <v>28.1</v>
      </c>
      <c r="P333">
        <v>26.8</v>
      </c>
      <c r="Q333">
        <v>27.4</v>
      </c>
      <c r="R333">
        <v>22.1</v>
      </c>
      <c r="S333">
        <v>24.6</v>
      </c>
      <c r="T333">
        <v>23.9</v>
      </c>
      <c r="U333">
        <v>27.5</v>
      </c>
      <c r="V333">
        <v>20.7</v>
      </c>
      <c r="W333">
        <v>23.7</v>
      </c>
      <c r="X333">
        <v>23.5</v>
      </c>
      <c r="Y333">
        <v>21.4</v>
      </c>
      <c r="Z333">
        <v>24</v>
      </c>
      <c r="AA333">
        <f>独自温度!C208</f>
        <v>30</v>
      </c>
      <c r="AB333">
        <f>独自温度!D208</f>
        <v>30</v>
      </c>
    </row>
    <row r="334" spans="1:28">
      <c r="A334" s="87" t="e" cm="1">
        <f t="array" aca="1" ref="A334" ca="1">INDIRECT(_xlfn.XLOOKUP(豚シート!$G$13,豚気温!$D$2:$AB$2,豚気温!$D$3:$AB$3)&amp;(_xlfn.XLOOKUP(豚モデル!$D342,豚気温!$C$6:$C$461,豚気温!$B$6:$B$461)))</f>
        <v>#N/A</v>
      </c>
      <c r="B334">
        <v>334</v>
      </c>
      <c r="C334" s="62">
        <v>46229</v>
      </c>
      <c r="D334">
        <v>24.2</v>
      </c>
      <c r="E334">
        <v>24.6</v>
      </c>
      <c r="F334">
        <v>24.8</v>
      </c>
      <c r="G334">
        <v>25.4</v>
      </c>
      <c r="H334">
        <v>24.8</v>
      </c>
      <c r="I334">
        <v>25.3</v>
      </c>
      <c r="J334">
        <v>27.4</v>
      </c>
      <c r="K334">
        <v>25.7</v>
      </c>
      <c r="L334">
        <v>26</v>
      </c>
      <c r="M334">
        <v>26.7</v>
      </c>
      <c r="N334">
        <v>28.1</v>
      </c>
      <c r="O334">
        <v>28.2</v>
      </c>
      <c r="P334">
        <v>26.9</v>
      </c>
      <c r="Q334">
        <v>27.5</v>
      </c>
      <c r="R334">
        <v>22.2</v>
      </c>
      <c r="S334">
        <v>24.6</v>
      </c>
      <c r="T334">
        <v>24</v>
      </c>
      <c r="U334">
        <v>27.6</v>
      </c>
      <c r="V334">
        <v>20.8</v>
      </c>
      <c r="W334">
        <v>23.8</v>
      </c>
      <c r="X334">
        <v>23.6</v>
      </c>
      <c r="Y334">
        <v>21.5</v>
      </c>
      <c r="Z334">
        <v>24</v>
      </c>
      <c r="AA334">
        <f>独自温度!C209</f>
        <v>30</v>
      </c>
      <c r="AB334">
        <f>独自温度!D209</f>
        <v>30</v>
      </c>
    </row>
    <row r="335" spans="1:28">
      <c r="A335" s="87" t="e" cm="1">
        <f t="array" aca="1" ref="A335" ca="1">INDIRECT(_xlfn.XLOOKUP(豚シート!$G$13,豚気温!$D$2:$AB$2,豚気温!$D$3:$AB$3)&amp;(_xlfn.XLOOKUP(豚モデル!$D343,豚気温!$C$6:$C$461,豚気温!$B$6:$B$461)))</f>
        <v>#N/A</v>
      </c>
      <c r="B335">
        <v>335</v>
      </c>
      <c r="C335" s="62">
        <v>46230</v>
      </c>
      <c r="D335">
        <v>24.3</v>
      </c>
      <c r="E335">
        <v>24.7</v>
      </c>
      <c r="F335">
        <v>24.9</v>
      </c>
      <c r="G335">
        <v>25.5</v>
      </c>
      <c r="H335">
        <v>24.9</v>
      </c>
      <c r="I335">
        <v>25.4</v>
      </c>
      <c r="J335">
        <v>27.5</v>
      </c>
      <c r="K335">
        <v>25.8</v>
      </c>
      <c r="L335">
        <v>26.1</v>
      </c>
      <c r="M335">
        <v>26.8</v>
      </c>
      <c r="N335">
        <v>28.2</v>
      </c>
      <c r="O335">
        <v>28.3</v>
      </c>
      <c r="P335">
        <v>27</v>
      </c>
      <c r="Q335">
        <v>27.6</v>
      </c>
      <c r="R335">
        <v>22.3</v>
      </c>
      <c r="S335">
        <v>24.7</v>
      </c>
      <c r="T335">
        <v>24.1</v>
      </c>
      <c r="U335">
        <v>27.7</v>
      </c>
      <c r="V335">
        <v>20.9</v>
      </c>
      <c r="W335">
        <v>23.9</v>
      </c>
      <c r="X335">
        <v>23.7</v>
      </c>
      <c r="Y335">
        <v>21.6</v>
      </c>
      <c r="Z335">
        <v>24.1</v>
      </c>
      <c r="AA335">
        <f>独自温度!C210</f>
        <v>30</v>
      </c>
      <c r="AB335">
        <f>独自温度!D210</f>
        <v>30</v>
      </c>
    </row>
    <row r="336" spans="1:28">
      <c r="A336" s="87" t="e" cm="1">
        <f t="array" aca="1" ref="A336" ca="1">INDIRECT(_xlfn.XLOOKUP(豚シート!$G$13,豚気温!$D$2:$AB$2,豚気温!$D$3:$AB$3)&amp;(_xlfn.XLOOKUP(豚モデル!$D344,豚気温!$C$6:$C$461,豚気温!$B$6:$B$461)))</f>
        <v>#N/A</v>
      </c>
      <c r="B336">
        <v>336</v>
      </c>
      <c r="C336" s="62">
        <v>46231</v>
      </c>
      <c r="D336">
        <v>24.4</v>
      </c>
      <c r="E336">
        <v>24.8</v>
      </c>
      <c r="F336">
        <v>25</v>
      </c>
      <c r="G336">
        <v>25.5</v>
      </c>
      <c r="H336">
        <v>25</v>
      </c>
      <c r="I336">
        <v>25.5</v>
      </c>
      <c r="J336">
        <v>27.6</v>
      </c>
      <c r="K336">
        <v>25.8</v>
      </c>
      <c r="L336">
        <v>26.1</v>
      </c>
      <c r="M336">
        <v>26.8</v>
      </c>
      <c r="N336">
        <v>28.3</v>
      </c>
      <c r="O336">
        <v>28.4</v>
      </c>
      <c r="P336">
        <v>27.1</v>
      </c>
      <c r="Q336">
        <v>27.7</v>
      </c>
      <c r="R336">
        <v>22.4</v>
      </c>
      <c r="S336">
        <v>24.8</v>
      </c>
      <c r="T336">
        <v>24.2</v>
      </c>
      <c r="U336">
        <v>27.8</v>
      </c>
      <c r="V336">
        <v>20.9</v>
      </c>
      <c r="W336">
        <v>24</v>
      </c>
      <c r="X336">
        <v>23.8</v>
      </c>
      <c r="Y336">
        <v>21.6</v>
      </c>
      <c r="Z336">
        <v>24.2</v>
      </c>
      <c r="AA336">
        <f>独自温度!C211</f>
        <v>30</v>
      </c>
      <c r="AB336">
        <f>独自温度!D211</f>
        <v>30</v>
      </c>
    </row>
    <row r="337" spans="1:28">
      <c r="A337" s="87" t="e" cm="1">
        <f t="array" aca="1" ref="A337" ca="1">INDIRECT(_xlfn.XLOOKUP(豚シート!$G$13,豚気温!$D$2:$AB$2,豚気温!$D$3:$AB$3)&amp;(_xlfn.XLOOKUP(豚モデル!$D345,豚気温!$C$6:$C$461,豚気温!$B$6:$B$461)))</f>
        <v>#N/A</v>
      </c>
      <c r="B337">
        <v>337</v>
      </c>
      <c r="C337" s="62">
        <v>46232</v>
      </c>
      <c r="D337">
        <v>24.5</v>
      </c>
      <c r="E337">
        <v>24.9</v>
      </c>
      <c r="F337">
        <v>25.1</v>
      </c>
      <c r="G337">
        <v>25.6</v>
      </c>
      <c r="H337">
        <v>25.1</v>
      </c>
      <c r="I337">
        <v>25.6</v>
      </c>
      <c r="J337">
        <v>27.7</v>
      </c>
      <c r="K337">
        <v>25.9</v>
      </c>
      <c r="L337">
        <v>26.2</v>
      </c>
      <c r="M337">
        <v>26.9</v>
      </c>
      <c r="N337">
        <v>28.4</v>
      </c>
      <c r="O337">
        <v>28.5</v>
      </c>
      <c r="P337">
        <v>27.2</v>
      </c>
      <c r="Q337">
        <v>27.8</v>
      </c>
      <c r="R337">
        <v>22.5</v>
      </c>
      <c r="S337">
        <v>24.9</v>
      </c>
      <c r="T337">
        <v>24.3</v>
      </c>
      <c r="U337">
        <v>27.9</v>
      </c>
      <c r="V337">
        <v>21</v>
      </c>
      <c r="W337">
        <v>24.1</v>
      </c>
      <c r="X337">
        <v>23.9</v>
      </c>
      <c r="Y337">
        <v>21.7</v>
      </c>
      <c r="Z337">
        <v>24.3</v>
      </c>
      <c r="AA337">
        <f>独自温度!C212</f>
        <v>30</v>
      </c>
      <c r="AB337">
        <f>独自温度!D212</f>
        <v>30</v>
      </c>
    </row>
    <row r="338" spans="1:28">
      <c r="A338" s="87" t="e" cm="1">
        <f t="array" aca="1" ref="A338" ca="1">INDIRECT(_xlfn.XLOOKUP(豚シート!$G$13,豚気温!$D$2:$AB$2,豚気温!$D$3:$AB$3)&amp;(_xlfn.XLOOKUP(豚モデル!$D346,豚気温!$C$6:$C$461,豚気温!$B$6:$B$461)))</f>
        <v>#N/A</v>
      </c>
      <c r="B338">
        <v>338</v>
      </c>
      <c r="C338" s="62">
        <v>46233</v>
      </c>
      <c r="D338">
        <v>24.6</v>
      </c>
      <c r="E338">
        <v>24.9</v>
      </c>
      <c r="F338">
        <v>25.2</v>
      </c>
      <c r="G338">
        <v>25.7</v>
      </c>
      <c r="H338">
        <v>25.2</v>
      </c>
      <c r="I338">
        <v>25.7</v>
      </c>
      <c r="J338">
        <v>27.8</v>
      </c>
      <c r="K338">
        <v>26</v>
      </c>
      <c r="L338">
        <v>26.3</v>
      </c>
      <c r="M338">
        <v>27</v>
      </c>
      <c r="N338">
        <v>28.4</v>
      </c>
      <c r="O338">
        <v>28.6</v>
      </c>
      <c r="P338">
        <v>27.3</v>
      </c>
      <c r="Q338">
        <v>27.9</v>
      </c>
      <c r="R338">
        <v>22.6</v>
      </c>
      <c r="S338">
        <v>24.9</v>
      </c>
      <c r="T338">
        <v>24.3</v>
      </c>
      <c r="U338">
        <v>28</v>
      </c>
      <c r="V338">
        <v>21.1</v>
      </c>
      <c r="W338">
        <v>24.1</v>
      </c>
      <c r="X338">
        <v>24</v>
      </c>
      <c r="Y338">
        <v>21.8</v>
      </c>
      <c r="Z338">
        <v>24.4</v>
      </c>
      <c r="AA338">
        <f>独自温度!C213</f>
        <v>30</v>
      </c>
      <c r="AB338">
        <f>独自温度!D213</f>
        <v>30</v>
      </c>
    </row>
    <row r="339" spans="1:28">
      <c r="A339" s="87" t="e" cm="1">
        <f t="array" aca="1" ref="A339" ca="1">INDIRECT(_xlfn.XLOOKUP(豚シート!$G$13,豚気温!$D$2:$AB$2,豚気温!$D$3:$AB$3)&amp;(_xlfn.XLOOKUP(豚モデル!$D347,豚気温!$C$6:$C$461,豚気温!$B$6:$B$461)))</f>
        <v>#N/A</v>
      </c>
      <c r="B339">
        <v>339</v>
      </c>
      <c r="C339" s="62">
        <v>46234</v>
      </c>
      <c r="D339">
        <v>24.7</v>
      </c>
      <c r="E339">
        <v>25</v>
      </c>
      <c r="F339">
        <v>25.2</v>
      </c>
      <c r="G339">
        <v>25.8</v>
      </c>
      <c r="H339">
        <v>25.2</v>
      </c>
      <c r="I339">
        <v>25.8</v>
      </c>
      <c r="J339">
        <v>27.9</v>
      </c>
      <c r="K339">
        <v>26.1</v>
      </c>
      <c r="L339">
        <v>26.4</v>
      </c>
      <c r="M339">
        <v>27.1</v>
      </c>
      <c r="N339">
        <v>28.5</v>
      </c>
      <c r="O339">
        <v>28.7</v>
      </c>
      <c r="P339">
        <v>27.3</v>
      </c>
      <c r="Q339">
        <v>28</v>
      </c>
      <c r="R339">
        <v>22.6</v>
      </c>
      <c r="S339">
        <v>25</v>
      </c>
      <c r="T339">
        <v>24.4</v>
      </c>
      <c r="U339">
        <v>28</v>
      </c>
      <c r="V339">
        <v>21.1</v>
      </c>
      <c r="W339">
        <v>24.2</v>
      </c>
      <c r="X339">
        <v>24</v>
      </c>
      <c r="Y339">
        <v>21.8</v>
      </c>
      <c r="Z339">
        <v>24.4</v>
      </c>
      <c r="AA339">
        <f>独自温度!C214</f>
        <v>30</v>
      </c>
      <c r="AB339">
        <f>独自温度!D214</f>
        <v>30</v>
      </c>
    </row>
    <row r="340" spans="1:28">
      <c r="A340" s="87" t="e" cm="1">
        <f t="array" aca="1" ref="A340" ca="1">INDIRECT(_xlfn.XLOOKUP(豚シート!$G$13,豚気温!$D$2:$AB$2,豚気温!$D$3:$AB$3)&amp;(_xlfn.XLOOKUP(豚モデル!$D348,豚気温!$C$6:$C$461,豚気温!$B$6:$B$461)))</f>
        <v>#N/A</v>
      </c>
      <c r="B340">
        <v>340</v>
      </c>
      <c r="C340" s="62">
        <v>46235</v>
      </c>
      <c r="D340">
        <v>24.8</v>
      </c>
      <c r="E340">
        <v>25.1</v>
      </c>
      <c r="F340">
        <v>25.3</v>
      </c>
      <c r="G340">
        <v>25.8</v>
      </c>
      <c r="H340">
        <v>25.3</v>
      </c>
      <c r="I340">
        <v>25.9</v>
      </c>
      <c r="J340">
        <v>28</v>
      </c>
      <c r="K340">
        <v>26.1</v>
      </c>
      <c r="L340">
        <v>26.5</v>
      </c>
      <c r="M340">
        <v>27.2</v>
      </c>
      <c r="N340">
        <v>28.6</v>
      </c>
      <c r="O340">
        <v>28.7</v>
      </c>
      <c r="P340">
        <v>27.4</v>
      </c>
      <c r="Q340">
        <v>28.1</v>
      </c>
      <c r="R340">
        <v>22.7</v>
      </c>
      <c r="S340">
        <v>25.1</v>
      </c>
      <c r="T340">
        <v>24.5</v>
      </c>
      <c r="U340">
        <v>28.1</v>
      </c>
      <c r="V340">
        <v>21.2</v>
      </c>
      <c r="W340">
        <v>24.3</v>
      </c>
      <c r="X340">
        <v>24.1</v>
      </c>
      <c r="Y340">
        <v>21.9</v>
      </c>
      <c r="Z340">
        <v>24.5</v>
      </c>
      <c r="AA340">
        <f>独自温度!C215</f>
        <v>30</v>
      </c>
      <c r="AB340">
        <f>独自温度!D215</f>
        <v>30</v>
      </c>
    </row>
    <row r="341" spans="1:28">
      <c r="A341" s="87" t="e" cm="1">
        <f t="array" aca="1" ref="A341" ca="1">INDIRECT(_xlfn.XLOOKUP(豚シート!$G$13,豚気温!$D$2:$AB$2,豚気温!$D$3:$AB$3)&amp;(_xlfn.XLOOKUP(豚モデル!$D349,豚気温!$C$6:$C$461,豚気温!$B$6:$B$461)))</f>
        <v>#N/A</v>
      </c>
      <c r="B341">
        <v>341</v>
      </c>
      <c r="C341" s="62">
        <v>46236</v>
      </c>
      <c r="D341">
        <v>24.8</v>
      </c>
      <c r="E341">
        <v>25.1</v>
      </c>
      <c r="F341">
        <v>25.3</v>
      </c>
      <c r="G341">
        <v>25.9</v>
      </c>
      <c r="H341">
        <v>25.4</v>
      </c>
      <c r="I341">
        <v>25.9</v>
      </c>
      <c r="J341">
        <v>28</v>
      </c>
      <c r="K341">
        <v>26.2</v>
      </c>
      <c r="L341">
        <v>26.6</v>
      </c>
      <c r="M341">
        <v>27.2</v>
      </c>
      <c r="N341">
        <v>28.6</v>
      </c>
      <c r="O341">
        <v>28.8</v>
      </c>
      <c r="P341">
        <v>27.5</v>
      </c>
      <c r="Q341">
        <v>28.1</v>
      </c>
      <c r="R341">
        <v>22.7</v>
      </c>
      <c r="S341">
        <v>25.1</v>
      </c>
      <c r="T341">
        <v>24.5</v>
      </c>
      <c r="U341">
        <v>28.1</v>
      </c>
      <c r="V341">
        <v>21.2</v>
      </c>
      <c r="W341">
        <v>24.3</v>
      </c>
      <c r="X341">
        <v>24.1</v>
      </c>
      <c r="Y341">
        <v>21.9</v>
      </c>
      <c r="Z341">
        <v>24.6</v>
      </c>
      <c r="AA341">
        <f>独自温度!C216</f>
        <v>30</v>
      </c>
      <c r="AB341">
        <f>独自温度!D216</f>
        <v>30</v>
      </c>
    </row>
    <row r="342" spans="1:28">
      <c r="A342" s="87" t="e" cm="1">
        <f t="array" aca="1" ref="A342" ca="1">INDIRECT(_xlfn.XLOOKUP(豚シート!$G$13,豚気温!$D$2:$AB$2,豚気温!$D$3:$AB$3)&amp;(_xlfn.XLOOKUP(豚モデル!$D350,豚気温!$C$6:$C$461,豚気温!$B$6:$B$461)))</f>
        <v>#N/A</v>
      </c>
      <c r="B342">
        <v>342</v>
      </c>
      <c r="C342" s="62">
        <v>46237</v>
      </c>
      <c r="D342">
        <v>24.9</v>
      </c>
      <c r="E342">
        <v>25.1</v>
      </c>
      <c r="F342">
        <v>25.4</v>
      </c>
      <c r="G342">
        <v>25.9</v>
      </c>
      <c r="H342">
        <v>25.4</v>
      </c>
      <c r="I342">
        <v>26</v>
      </c>
      <c r="J342">
        <v>28</v>
      </c>
      <c r="K342">
        <v>26.2</v>
      </c>
      <c r="L342">
        <v>26.6</v>
      </c>
      <c r="M342">
        <v>27.2</v>
      </c>
      <c r="N342">
        <v>28.7</v>
      </c>
      <c r="O342">
        <v>28.8</v>
      </c>
      <c r="P342">
        <v>27.5</v>
      </c>
      <c r="Q342">
        <v>28.1</v>
      </c>
      <c r="R342">
        <v>22.8</v>
      </c>
      <c r="S342">
        <v>25.1</v>
      </c>
      <c r="T342">
        <v>24.5</v>
      </c>
      <c r="U342">
        <v>28.2</v>
      </c>
      <c r="V342">
        <v>21.2</v>
      </c>
      <c r="W342">
        <v>24.3</v>
      </c>
      <c r="X342">
        <v>24.1</v>
      </c>
      <c r="Y342">
        <v>21.9</v>
      </c>
      <c r="Z342">
        <v>24.6</v>
      </c>
      <c r="AA342">
        <f>独自温度!C217</f>
        <v>30</v>
      </c>
      <c r="AB342">
        <f>独自温度!D217</f>
        <v>30</v>
      </c>
    </row>
    <row r="343" spans="1:28">
      <c r="A343" s="87" t="e" cm="1">
        <f t="array" aca="1" ref="A343" ca="1">INDIRECT(_xlfn.XLOOKUP(豚シート!$G$13,豚気温!$D$2:$AB$2,豚気温!$D$3:$AB$3)&amp;(_xlfn.XLOOKUP(豚モデル!$D351,豚気温!$C$6:$C$461,豚気温!$B$6:$B$461)))</f>
        <v>#N/A</v>
      </c>
      <c r="B343">
        <v>343</v>
      </c>
      <c r="C343" s="62">
        <v>46238</v>
      </c>
      <c r="D343">
        <v>24.9</v>
      </c>
      <c r="E343">
        <v>25.1</v>
      </c>
      <c r="F343">
        <v>25.4</v>
      </c>
      <c r="G343">
        <v>25.9</v>
      </c>
      <c r="H343">
        <v>25.4</v>
      </c>
      <c r="I343">
        <v>26</v>
      </c>
      <c r="J343">
        <v>28.1</v>
      </c>
      <c r="K343">
        <v>26.2</v>
      </c>
      <c r="L343">
        <v>26.7</v>
      </c>
      <c r="M343">
        <v>27.2</v>
      </c>
      <c r="N343">
        <v>28.7</v>
      </c>
      <c r="O343">
        <v>28.8</v>
      </c>
      <c r="P343">
        <v>27.5</v>
      </c>
      <c r="Q343">
        <v>28.2</v>
      </c>
      <c r="R343">
        <v>22.8</v>
      </c>
      <c r="S343">
        <v>25.1</v>
      </c>
      <c r="T343">
        <v>24.6</v>
      </c>
      <c r="U343">
        <v>28.2</v>
      </c>
      <c r="V343">
        <v>21.2</v>
      </c>
      <c r="W343">
        <v>24.3</v>
      </c>
      <c r="X343">
        <v>24.2</v>
      </c>
      <c r="Y343">
        <v>21.9</v>
      </c>
      <c r="Z343">
        <v>24.7</v>
      </c>
      <c r="AA343">
        <f>独自温度!C218</f>
        <v>30</v>
      </c>
      <c r="AB343">
        <f>独自温度!D218</f>
        <v>30</v>
      </c>
    </row>
    <row r="344" spans="1:28">
      <c r="A344" s="87" t="e" cm="1">
        <f t="array" aca="1" ref="A344" ca="1">INDIRECT(_xlfn.XLOOKUP(豚シート!$G$13,豚気温!$D$2:$AB$2,豚気温!$D$3:$AB$3)&amp;(_xlfn.XLOOKUP(豚モデル!$D352,豚気温!$C$6:$C$461,豚気温!$B$6:$B$461)))</f>
        <v>#N/A</v>
      </c>
      <c r="B344">
        <v>344</v>
      </c>
      <c r="C344" s="62">
        <v>46239</v>
      </c>
      <c r="D344">
        <v>24.9</v>
      </c>
      <c r="E344">
        <v>25.1</v>
      </c>
      <c r="F344">
        <v>25.4</v>
      </c>
      <c r="G344">
        <v>25.9</v>
      </c>
      <c r="H344">
        <v>25.4</v>
      </c>
      <c r="I344">
        <v>26</v>
      </c>
      <c r="J344">
        <v>28.1</v>
      </c>
      <c r="K344">
        <v>26.2</v>
      </c>
      <c r="L344">
        <v>26.7</v>
      </c>
      <c r="M344">
        <v>27.2</v>
      </c>
      <c r="N344">
        <v>28.7</v>
      </c>
      <c r="O344">
        <v>28.9</v>
      </c>
      <c r="P344">
        <v>27.5</v>
      </c>
      <c r="Q344">
        <v>28.2</v>
      </c>
      <c r="R344">
        <v>22.8</v>
      </c>
      <c r="S344">
        <v>25.1</v>
      </c>
      <c r="T344">
        <v>24.6</v>
      </c>
      <c r="U344">
        <v>28.2</v>
      </c>
      <c r="V344">
        <v>21.2</v>
      </c>
      <c r="W344">
        <v>24.3</v>
      </c>
      <c r="X344">
        <v>24.2</v>
      </c>
      <c r="Y344">
        <v>21.9</v>
      </c>
      <c r="Z344">
        <v>24.7</v>
      </c>
      <c r="AA344">
        <f>独自温度!C219</f>
        <v>30</v>
      </c>
      <c r="AB344">
        <f>独自温度!D219</f>
        <v>30</v>
      </c>
    </row>
    <row r="345" spans="1:28">
      <c r="A345" s="87" t="e" cm="1">
        <f t="array" aca="1" ref="A345" ca="1">INDIRECT(_xlfn.XLOOKUP(豚シート!$G$13,豚気温!$D$2:$AB$2,豚気温!$D$3:$AB$3)&amp;(_xlfn.XLOOKUP(豚モデル!$D353,豚気温!$C$6:$C$461,豚気温!$B$6:$B$461)))</f>
        <v>#N/A</v>
      </c>
      <c r="B345">
        <v>345</v>
      </c>
      <c r="C345" s="62">
        <v>46240</v>
      </c>
      <c r="D345">
        <v>24.9</v>
      </c>
      <c r="E345">
        <v>25.1</v>
      </c>
      <c r="F345">
        <v>25.4</v>
      </c>
      <c r="G345">
        <v>25.9</v>
      </c>
      <c r="H345">
        <v>25.4</v>
      </c>
      <c r="I345">
        <v>26</v>
      </c>
      <c r="J345">
        <v>28.1</v>
      </c>
      <c r="K345">
        <v>26.2</v>
      </c>
      <c r="L345">
        <v>26.7</v>
      </c>
      <c r="M345">
        <v>27.2</v>
      </c>
      <c r="N345">
        <v>28.7</v>
      </c>
      <c r="O345">
        <v>28.8</v>
      </c>
      <c r="P345">
        <v>27.5</v>
      </c>
      <c r="Q345">
        <v>28.2</v>
      </c>
      <c r="R345">
        <v>22.8</v>
      </c>
      <c r="S345">
        <v>25.1</v>
      </c>
      <c r="T345">
        <v>24.6</v>
      </c>
      <c r="U345">
        <v>28.2</v>
      </c>
      <c r="V345">
        <v>21.2</v>
      </c>
      <c r="W345">
        <v>24.3</v>
      </c>
      <c r="X345">
        <v>24.1</v>
      </c>
      <c r="Y345">
        <v>21.9</v>
      </c>
      <c r="Z345">
        <v>24.7</v>
      </c>
      <c r="AA345">
        <f>独自温度!C220</f>
        <v>30</v>
      </c>
      <c r="AB345">
        <f>独自温度!D220</f>
        <v>30</v>
      </c>
    </row>
    <row r="346" spans="1:28">
      <c r="A346" s="87" t="e" cm="1">
        <f t="array" aca="1" ref="A346" ca="1">INDIRECT(_xlfn.XLOOKUP(豚シート!$G$13,豚気温!$D$2:$AB$2,豚気温!$D$3:$AB$3)&amp;(_xlfn.XLOOKUP(豚モデル!$D354,豚気温!$C$6:$C$461,豚気温!$B$6:$B$461)))</f>
        <v>#N/A</v>
      </c>
      <c r="B346">
        <v>346</v>
      </c>
      <c r="C346" s="62">
        <v>46241</v>
      </c>
      <c r="D346">
        <v>24.8</v>
      </c>
      <c r="E346">
        <v>25</v>
      </c>
      <c r="F346">
        <v>25.4</v>
      </c>
      <c r="G346">
        <v>25.9</v>
      </c>
      <c r="H346">
        <v>25.4</v>
      </c>
      <c r="I346">
        <v>26</v>
      </c>
      <c r="J346">
        <v>28</v>
      </c>
      <c r="K346">
        <v>26.2</v>
      </c>
      <c r="L346">
        <v>26.8</v>
      </c>
      <c r="M346">
        <v>27.2</v>
      </c>
      <c r="N346">
        <v>28.6</v>
      </c>
      <c r="O346">
        <v>28.8</v>
      </c>
      <c r="P346">
        <v>27.5</v>
      </c>
      <c r="Q346">
        <v>28.1</v>
      </c>
      <c r="R346">
        <v>22.7</v>
      </c>
      <c r="S346">
        <v>25.1</v>
      </c>
      <c r="T346">
        <v>24.5</v>
      </c>
      <c r="U346">
        <v>28.2</v>
      </c>
      <c r="V346">
        <v>21.2</v>
      </c>
      <c r="W346">
        <v>24.3</v>
      </c>
      <c r="X346">
        <v>24.1</v>
      </c>
      <c r="Y346">
        <v>21.9</v>
      </c>
      <c r="Z346">
        <v>24.7</v>
      </c>
      <c r="AA346">
        <f>独自温度!C221</f>
        <v>30</v>
      </c>
      <c r="AB346">
        <f>独自温度!D221</f>
        <v>30</v>
      </c>
    </row>
    <row r="347" spans="1:28">
      <c r="A347" s="87" t="e" cm="1">
        <f t="array" aca="1" ref="A347" ca="1">INDIRECT(_xlfn.XLOOKUP(豚シート!$G$13,豚気温!$D$2:$AB$2,豚気温!$D$3:$AB$3)&amp;(_xlfn.XLOOKUP(豚モデル!$D355,豚気温!$C$6:$C$461,豚気温!$B$6:$B$461)))</f>
        <v>#N/A</v>
      </c>
      <c r="B347">
        <v>347</v>
      </c>
      <c r="C347" s="62">
        <v>46242</v>
      </c>
      <c r="D347">
        <v>24.8</v>
      </c>
      <c r="E347">
        <v>25</v>
      </c>
      <c r="F347">
        <v>25.3</v>
      </c>
      <c r="G347">
        <v>25.9</v>
      </c>
      <c r="H347">
        <v>25.4</v>
      </c>
      <c r="I347">
        <v>26</v>
      </c>
      <c r="J347">
        <v>28</v>
      </c>
      <c r="K347">
        <v>26.1</v>
      </c>
      <c r="L347">
        <v>26.7</v>
      </c>
      <c r="M347">
        <v>27.2</v>
      </c>
      <c r="N347">
        <v>28.6</v>
      </c>
      <c r="O347">
        <v>28.8</v>
      </c>
      <c r="P347">
        <v>27.4</v>
      </c>
      <c r="Q347">
        <v>28.1</v>
      </c>
      <c r="R347">
        <v>22.7</v>
      </c>
      <c r="S347">
        <v>25.1</v>
      </c>
      <c r="T347">
        <v>24.5</v>
      </c>
      <c r="U347">
        <v>28.1</v>
      </c>
      <c r="V347">
        <v>21.2</v>
      </c>
      <c r="W347">
        <v>24.2</v>
      </c>
      <c r="X347">
        <v>24.1</v>
      </c>
      <c r="Y347">
        <v>21.8</v>
      </c>
      <c r="Z347">
        <v>24.7</v>
      </c>
      <c r="AA347">
        <f>独自温度!C222</f>
        <v>30</v>
      </c>
      <c r="AB347">
        <f>独自温度!D222</f>
        <v>30</v>
      </c>
    </row>
    <row r="348" spans="1:28">
      <c r="A348" s="87" t="e" cm="1">
        <f t="array" aca="1" ref="A348" ca="1">INDIRECT(_xlfn.XLOOKUP(豚シート!$G$13,豚気温!$D$2:$AB$2,豚気温!$D$3:$AB$3)&amp;(_xlfn.XLOOKUP(豚モデル!$D356,豚気温!$C$6:$C$461,豚気温!$B$6:$B$461)))</f>
        <v>#N/A</v>
      </c>
      <c r="B348">
        <v>348</v>
      </c>
      <c r="C348" s="62">
        <v>46243</v>
      </c>
      <c r="D348">
        <v>24.7</v>
      </c>
      <c r="E348">
        <v>24.9</v>
      </c>
      <c r="F348">
        <v>25.3</v>
      </c>
      <c r="G348">
        <v>25.8</v>
      </c>
      <c r="H348">
        <v>25.4</v>
      </c>
      <c r="I348">
        <v>25.9</v>
      </c>
      <c r="J348">
        <v>28</v>
      </c>
      <c r="K348">
        <v>26.1</v>
      </c>
      <c r="L348">
        <v>26.7</v>
      </c>
      <c r="M348">
        <v>27.1</v>
      </c>
      <c r="N348">
        <v>28.6</v>
      </c>
      <c r="O348">
        <v>28.8</v>
      </c>
      <c r="P348">
        <v>27.4</v>
      </c>
      <c r="Q348">
        <v>28.1</v>
      </c>
      <c r="R348">
        <v>22.7</v>
      </c>
      <c r="S348">
        <v>25</v>
      </c>
      <c r="T348">
        <v>24.4</v>
      </c>
      <c r="U348">
        <v>28.1</v>
      </c>
      <c r="V348">
        <v>21.1</v>
      </c>
      <c r="W348">
        <v>24.2</v>
      </c>
      <c r="X348">
        <v>24</v>
      </c>
      <c r="Y348">
        <v>21.8</v>
      </c>
      <c r="Z348">
        <v>24.7</v>
      </c>
      <c r="AA348">
        <f>独自温度!C223</f>
        <v>30</v>
      </c>
      <c r="AB348">
        <f>独自温度!D223</f>
        <v>30</v>
      </c>
    </row>
    <row r="349" spans="1:28">
      <c r="A349" s="87" t="e" cm="1">
        <f t="array" aca="1" ref="A349" ca="1">INDIRECT(_xlfn.XLOOKUP(豚シート!$G$13,豚気温!$D$2:$AB$2,豚気温!$D$3:$AB$3)&amp;(_xlfn.XLOOKUP(豚モデル!$D357,豚気温!$C$6:$C$461,豚気温!$B$6:$B$461)))</f>
        <v>#N/A</v>
      </c>
      <c r="B349">
        <v>349</v>
      </c>
      <c r="C349" s="62">
        <v>46244</v>
      </c>
      <c r="D349">
        <v>24.7</v>
      </c>
      <c r="E349">
        <v>24.9</v>
      </c>
      <c r="F349">
        <v>25.2</v>
      </c>
      <c r="G349">
        <v>25.8</v>
      </c>
      <c r="H349">
        <v>25.3</v>
      </c>
      <c r="I349">
        <v>25.9</v>
      </c>
      <c r="J349">
        <v>27.9</v>
      </c>
      <c r="K349">
        <v>26</v>
      </c>
      <c r="L349">
        <v>26.7</v>
      </c>
      <c r="M349">
        <v>27.1</v>
      </c>
      <c r="N349">
        <v>28.5</v>
      </c>
      <c r="O349">
        <v>28.7</v>
      </c>
      <c r="P349">
        <v>27.4</v>
      </c>
      <c r="Q349">
        <v>28</v>
      </c>
      <c r="R349">
        <v>22.6</v>
      </c>
      <c r="S349">
        <v>25</v>
      </c>
      <c r="T349">
        <v>24.4</v>
      </c>
      <c r="U349">
        <v>28</v>
      </c>
      <c r="V349">
        <v>21.1</v>
      </c>
      <c r="W349">
        <v>24.1</v>
      </c>
      <c r="X349">
        <v>24</v>
      </c>
      <c r="Y349">
        <v>21.8</v>
      </c>
      <c r="Z349">
        <v>24.7</v>
      </c>
      <c r="AA349">
        <f>独自温度!C224</f>
        <v>30</v>
      </c>
      <c r="AB349">
        <f>独自温度!D224</f>
        <v>30</v>
      </c>
    </row>
    <row r="350" spans="1:28">
      <c r="A350" s="87" t="e" cm="1">
        <f t="array" aca="1" ref="A350" ca="1">INDIRECT(_xlfn.XLOOKUP(豚シート!$G$13,豚気温!$D$2:$AB$2,豚気温!$D$3:$AB$3)&amp;(_xlfn.XLOOKUP(豚モデル!$D358,豚気温!$C$6:$C$461,豚気温!$B$6:$B$461)))</f>
        <v>#N/A</v>
      </c>
      <c r="B350">
        <v>350</v>
      </c>
      <c r="C350" s="62">
        <v>46245</v>
      </c>
      <c r="D350">
        <v>24.6</v>
      </c>
      <c r="E350">
        <v>24.8</v>
      </c>
      <c r="F350">
        <v>25.2</v>
      </c>
      <c r="G350">
        <v>25.7</v>
      </c>
      <c r="H350">
        <v>25.3</v>
      </c>
      <c r="I350">
        <v>25.9</v>
      </c>
      <c r="J350">
        <v>27.9</v>
      </c>
      <c r="K350">
        <v>26</v>
      </c>
      <c r="L350">
        <v>26.6</v>
      </c>
      <c r="M350">
        <v>27</v>
      </c>
      <c r="N350">
        <v>28.5</v>
      </c>
      <c r="O350">
        <v>28.7</v>
      </c>
      <c r="P350">
        <v>27.3</v>
      </c>
      <c r="Q350">
        <v>28</v>
      </c>
      <c r="R350">
        <v>22.6</v>
      </c>
      <c r="S350">
        <v>24.9</v>
      </c>
      <c r="T350">
        <v>24.3</v>
      </c>
      <c r="U350">
        <v>28</v>
      </c>
      <c r="V350">
        <v>21</v>
      </c>
      <c r="W350">
        <v>24</v>
      </c>
      <c r="X350">
        <v>23.9</v>
      </c>
      <c r="Y350">
        <v>21.7</v>
      </c>
      <c r="Z350">
        <v>24.6</v>
      </c>
      <c r="AA350">
        <f>独自温度!C225</f>
        <v>30</v>
      </c>
      <c r="AB350">
        <f>独自温度!D225</f>
        <v>30</v>
      </c>
    </row>
    <row r="351" spans="1:28">
      <c r="A351" s="87" t="e" cm="1">
        <f t="array" aca="1" ref="A351" ca="1">INDIRECT(_xlfn.XLOOKUP(豚シート!$G$13,豚気温!$D$2:$AB$2,豚気温!$D$3:$AB$3)&amp;(_xlfn.XLOOKUP(豚モデル!$D359,豚気温!$C$6:$C$461,豚気温!$B$6:$B$461)))</f>
        <v>#N/A</v>
      </c>
      <c r="B351">
        <v>351</v>
      </c>
      <c r="C351" s="62">
        <v>46246</v>
      </c>
      <c r="D351">
        <v>24.5</v>
      </c>
      <c r="E351">
        <v>24.8</v>
      </c>
      <c r="F351">
        <v>25.1</v>
      </c>
      <c r="G351">
        <v>25.6</v>
      </c>
      <c r="H351">
        <v>25.2</v>
      </c>
      <c r="I351">
        <v>25.8</v>
      </c>
      <c r="J351">
        <v>27.8</v>
      </c>
      <c r="K351">
        <v>26</v>
      </c>
      <c r="L351">
        <v>26.5</v>
      </c>
      <c r="M351">
        <v>27</v>
      </c>
      <c r="N351">
        <v>28.4</v>
      </c>
      <c r="O351">
        <v>28.6</v>
      </c>
      <c r="P351">
        <v>27.3</v>
      </c>
      <c r="Q351">
        <v>28</v>
      </c>
      <c r="R351">
        <v>22.5</v>
      </c>
      <c r="S351">
        <v>24.9</v>
      </c>
      <c r="T351">
        <v>24.3</v>
      </c>
      <c r="U351">
        <v>27.9</v>
      </c>
      <c r="V351">
        <v>21</v>
      </c>
      <c r="W351">
        <v>24</v>
      </c>
      <c r="X351">
        <v>23.9</v>
      </c>
      <c r="Y351">
        <v>21.7</v>
      </c>
      <c r="Z351">
        <v>24.6</v>
      </c>
      <c r="AA351">
        <f>独自温度!C226</f>
        <v>30</v>
      </c>
      <c r="AB351">
        <f>独自温度!D226</f>
        <v>30</v>
      </c>
    </row>
    <row r="352" spans="1:28">
      <c r="A352" s="87" t="e" cm="1">
        <f t="array" aca="1" ref="A352" ca="1">INDIRECT(_xlfn.XLOOKUP(豚シート!$G$13,豚気温!$D$2:$AB$2,豚気温!$D$3:$AB$3)&amp;(_xlfn.XLOOKUP(豚モデル!$D360,豚気温!$C$6:$C$461,豚気温!$B$6:$B$461)))</f>
        <v>#N/A</v>
      </c>
      <c r="B352">
        <v>352</v>
      </c>
      <c r="C352" s="62">
        <v>46247</v>
      </c>
      <c r="D352">
        <v>24.5</v>
      </c>
      <c r="E352">
        <v>24.7</v>
      </c>
      <c r="F352">
        <v>25</v>
      </c>
      <c r="G352">
        <v>25.6</v>
      </c>
      <c r="H352">
        <v>25.2</v>
      </c>
      <c r="I352">
        <v>25.7</v>
      </c>
      <c r="J352">
        <v>27.8</v>
      </c>
      <c r="K352">
        <v>25.9</v>
      </c>
      <c r="L352">
        <v>26.5</v>
      </c>
      <c r="M352">
        <v>26.9</v>
      </c>
      <c r="N352">
        <v>28.4</v>
      </c>
      <c r="O352">
        <v>28.6</v>
      </c>
      <c r="P352">
        <v>27.2</v>
      </c>
      <c r="Q352">
        <v>27.9</v>
      </c>
      <c r="R352">
        <v>22.5</v>
      </c>
      <c r="S352">
        <v>24.8</v>
      </c>
      <c r="T352">
        <v>24.2</v>
      </c>
      <c r="U352">
        <v>27.9</v>
      </c>
      <c r="V352">
        <v>20.9</v>
      </c>
      <c r="W352">
        <v>23.9</v>
      </c>
      <c r="X352">
        <v>23.8</v>
      </c>
      <c r="Y352">
        <v>21.6</v>
      </c>
      <c r="Z352">
        <v>24.5</v>
      </c>
      <c r="AA352">
        <f>独自温度!C227</f>
        <v>30</v>
      </c>
      <c r="AB352">
        <f>独自温度!D227</f>
        <v>30</v>
      </c>
    </row>
    <row r="353" spans="1:28">
      <c r="A353" s="87" t="e" cm="1">
        <f t="array" aca="1" ref="A353" ca="1">INDIRECT(_xlfn.XLOOKUP(豚シート!$G$13,豚気温!$D$2:$AB$2,豚気温!$D$3:$AB$3)&amp;(_xlfn.XLOOKUP(豚モデル!$D361,豚気温!$C$6:$C$461,豚気温!$B$6:$B$461)))</f>
        <v>#N/A</v>
      </c>
      <c r="B353">
        <v>353</v>
      </c>
      <c r="C353" s="62">
        <v>46248</v>
      </c>
      <c r="D353">
        <v>24.4</v>
      </c>
      <c r="E353">
        <v>24.6</v>
      </c>
      <c r="F353">
        <v>25</v>
      </c>
      <c r="G353">
        <v>25.5</v>
      </c>
      <c r="H353">
        <v>25.1</v>
      </c>
      <c r="I353">
        <v>25.7</v>
      </c>
      <c r="J353">
        <v>27.7</v>
      </c>
      <c r="K353">
        <v>25.9</v>
      </c>
      <c r="L353">
        <v>26.4</v>
      </c>
      <c r="M353">
        <v>26.9</v>
      </c>
      <c r="N353">
        <v>28.3</v>
      </c>
      <c r="O353">
        <v>28.5</v>
      </c>
      <c r="P353">
        <v>27.2</v>
      </c>
      <c r="Q353">
        <v>27.9</v>
      </c>
      <c r="R353">
        <v>22.4</v>
      </c>
      <c r="S353">
        <v>24.7</v>
      </c>
      <c r="T353">
        <v>24.2</v>
      </c>
      <c r="U353">
        <v>27.8</v>
      </c>
      <c r="V353">
        <v>20.9</v>
      </c>
      <c r="W353">
        <v>23.9</v>
      </c>
      <c r="X353">
        <v>23.7</v>
      </c>
      <c r="Y353">
        <v>21.6</v>
      </c>
      <c r="Z353">
        <v>24.4</v>
      </c>
      <c r="AA353">
        <f>独自温度!C228</f>
        <v>30</v>
      </c>
      <c r="AB353">
        <f>独自温度!D228</f>
        <v>30</v>
      </c>
    </row>
    <row r="354" spans="1:28">
      <c r="A354" s="87" t="e" cm="1">
        <f t="array" aca="1" ref="A354" ca="1">INDIRECT(_xlfn.XLOOKUP(豚シート!$G$13,豚気温!$D$2:$AB$2,豚気温!$D$3:$AB$3)&amp;(_xlfn.XLOOKUP(豚モデル!$D362,豚気温!$C$6:$C$461,豚気温!$B$6:$B$461)))</f>
        <v>#N/A</v>
      </c>
      <c r="B354">
        <v>354</v>
      </c>
      <c r="C354" s="62">
        <v>46249</v>
      </c>
      <c r="D354">
        <v>24.3</v>
      </c>
      <c r="E354">
        <v>24.6</v>
      </c>
      <c r="F354">
        <v>24.9</v>
      </c>
      <c r="G354">
        <v>25.5</v>
      </c>
      <c r="H354">
        <v>25</v>
      </c>
      <c r="I354">
        <v>25.6</v>
      </c>
      <c r="J354">
        <v>27.7</v>
      </c>
      <c r="K354">
        <v>25.8</v>
      </c>
      <c r="L354">
        <v>26.3</v>
      </c>
      <c r="M354">
        <v>26.8</v>
      </c>
      <c r="N354">
        <v>28.3</v>
      </c>
      <c r="O354">
        <v>28.5</v>
      </c>
      <c r="P354">
        <v>27.1</v>
      </c>
      <c r="Q354">
        <v>27.8</v>
      </c>
      <c r="R354">
        <v>22.3</v>
      </c>
      <c r="S354">
        <v>24.7</v>
      </c>
      <c r="T354">
        <v>24.1</v>
      </c>
      <c r="U354">
        <v>27.8</v>
      </c>
      <c r="V354">
        <v>20.8</v>
      </c>
      <c r="W354">
        <v>23.8</v>
      </c>
      <c r="X354">
        <v>23.7</v>
      </c>
      <c r="Y354">
        <v>21.5</v>
      </c>
      <c r="Z354">
        <v>24.3</v>
      </c>
      <c r="AA354">
        <f>独自温度!C229</f>
        <v>30</v>
      </c>
      <c r="AB354">
        <f>独自温度!D229</f>
        <v>30</v>
      </c>
    </row>
    <row r="355" spans="1:28">
      <c r="A355" s="87" t="e" cm="1">
        <f t="array" aca="1" ref="A355" ca="1">INDIRECT(_xlfn.XLOOKUP(豚シート!$G$13,豚気温!$D$2:$AB$2,豚気温!$D$3:$AB$3)&amp;(_xlfn.XLOOKUP(豚モデル!$D363,豚気温!$C$6:$C$461,豚気温!$B$6:$B$461)))</f>
        <v>#N/A</v>
      </c>
      <c r="B355">
        <v>355</v>
      </c>
      <c r="C355" s="62">
        <v>46250</v>
      </c>
      <c r="D355">
        <v>24.3</v>
      </c>
      <c r="E355">
        <v>24.5</v>
      </c>
      <c r="F355">
        <v>24.8</v>
      </c>
      <c r="G355">
        <v>25.4</v>
      </c>
      <c r="H355">
        <v>25</v>
      </c>
      <c r="I355">
        <v>25.6</v>
      </c>
      <c r="J355">
        <v>27.6</v>
      </c>
      <c r="K355">
        <v>25.7</v>
      </c>
      <c r="L355">
        <v>26.2</v>
      </c>
      <c r="M355">
        <v>26.8</v>
      </c>
      <c r="N355">
        <v>28.2</v>
      </c>
      <c r="O355">
        <v>28.4</v>
      </c>
      <c r="P355">
        <v>27</v>
      </c>
      <c r="Q355">
        <v>27.8</v>
      </c>
      <c r="R355">
        <v>22.3</v>
      </c>
      <c r="S355">
        <v>24.6</v>
      </c>
      <c r="T355">
        <v>24.1</v>
      </c>
      <c r="U355">
        <v>27.7</v>
      </c>
      <c r="V355">
        <v>20.8</v>
      </c>
      <c r="W355">
        <v>23.7</v>
      </c>
      <c r="X355">
        <v>23.6</v>
      </c>
      <c r="Y355">
        <v>21.4</v>
      </c>
      <c r="Z355">
        <v>24.3</v>
      </c>
      <c r="AA355">
        <f>独自温度!C230</f>
        <v>30</v>
      </c>
      <c r="AB355">
        <f>独自温度!D230</f>
        <v>30</v>
      </c>
    </row>
    <row r="356" spans="1:28">
      <c r="A356" s="87" t="e" cm="1">
        <f t="array" aca="1" ref="A356" ca="1">INDIRECT(_xlfn.XLOOKUP(豚シート!$G$13,豚気温!$D$2:$AB$2,豚気温!$D$3:$AB$3)&amp;(_xlfn.XLOOKUP(豚モデル!$D364,豚気温!$C$6:$C$461,豚気温!$B$6:$B$461)))</f>
        <v>#N/A</v>
      </c>
      <c r="B356">
        <v>356</v>
      </c>
      <c r="C356" s="62">
        <v>46251</v>
      </c>
      <c r="D356">
        <v>24.2</v>
      </c>
      <c r="E356">
        <v>24.5</v>
      </c>
      <c r="F356">
        <v>24.8</v>
      </c>
      <c r="G356">
        <v>25.3</v>
      </c>
      <c r="H356">
        <v>24.9</v>
      </c>
      <c r="I356">
        <v>25.5</v>
      </c>
      <c r="J356">
        <v>27.6</v>
      </c>
      <c r="K356">
        <v>25.7</v>
      </c>
      <c r="L356">
        <v>26.1</v>
      </c>
      <c r="M356">
        <v>26.7</v>
      </c>
      <c r="N356">
        <v>28.2</v>
      </c>
      <c r="O356">
        <v>28.4</v>
      </c>
      <c r="P356">
        <v>27</v>
      </c>
      <c r="Q356">
        <v>27.7</v>
      </c>
      <c r="R356">
        <v>22.2</v>
      </c>
      <c r="S356">
        <v>24.6</v>
      </c>
      <c r="T356">
        <v>24</v>
      </c>
      <c r="U356">
        <v>27.6</v>
      </c>
      <c r="V356">
        <v>20.7</v>
      </c>
      <c r="W356">
        <v>23.7</v>
      </c>
      <c r="X356">
        <v>23.5</v>
      </c>
      <c r="Y356">
        <v>21.4</v>
      </c>
      <c r="Z356">
        <v>24.2</v>
      </c>
      <c r="AA356">
        <f>独自温度!C231</f>
        <v>30</v>
      </c>
      <c r="AB356">
        <f>独自温度!D231</f>
        <v>30</v>
      </c>
    </row>
    <row r="357" spans="1:28">
      <c r="A357" s="87" t="e" cm="1">
        <f t="array" aca="1" ref="A357" ca="1">INDIRECT(_xlfn.XLOOKUP(豚シート!$G$13,豚気温!$D$2:$AB$2,豚気温!$D$3:$AB$3)&amp;(_xlfn.XLOOKUP(豚モデル!$D365,豚気温!$C$6:$C$461,豚気温!$B$6:$B$461)))</f>
        <v>#N/A</v>
      </c>
      <c r="B357">
        <v>357</v>
      </c>
      <c r="C357" s="62">
        <v>46252</v>
      </c>
      <c r="D357">
        <v>24.1</v>
      </c>
      <c r="E357">
        <v>24.4</v>
      </c>
      <c r="F357">
        <v>24.7</v>
      </c>
      <c r="G357">
        <v>25.3</v>
      </c>
      <c r="H357">
        <v>24.8</v>
      </c>
      <c r="I357">
        <v>25.4</v>
      </c>
      <c r="J357">
        <v>27.5</v>
      </c>
      <c r="K357">
        <v>25.6</v>
      </c>
      <c r="L357">
        <v>26.1</v>
      </c>
      <c r="M357">
        <v>26.6</v>
      </c>
      <c r="N357">
        <v>28.1</v>
      </c>
      <c r="O357">
        <v>28.3</v>
      </c>
      <c r="P357">
        <v>26.9</v>
      </c>
      <c r="Q357">
        <v>27.6</v>
      </c>
      <c r="R357">
        <v>22.1</v>
      </c>
      <c r="S357">
        <v>24.5</v>
      </c>
      <c r="T357">
        <v>23.9</v>
      </c>
      <c r="U357">
        <v>27.6</v>
      </c>
      <c r="V357">
        <v>20.6</v>
      </c>
      <c r="W357">
        <v>23.6</v>
      </c>
      <c r="X357">
        <v>23.5</v>
      </c>
      <c r="Y357">
        <v>21.3</v>
      </c>
      <c r="Z357">
        <v>24.1</v>
      </c>
      <c r="AA357">
        <f>独自温度!C232</f>
        <v>30</v>
      </c>
      <c r="AB357">
        <f>独自温度!D232</f>
        <v>30</v>
      </c>
    </row>
    <row r="358" spans="1:28">
      <c r="A358" s="87" t="e" cm="1">
        <f t="array" aca="1" ref="A358" ca="1">INDIRECT(_xlfn.XLOOKUP(豚シート!$G$13,豚気温!$D$2:$AB$2,豚気温!$D$3:$AB$3)&amp;(_xlfn.XLOOKUP(豚モデル!$D366,豚気温!$C$6:$C$461,豚気温!$B$6:$B$461)))</f>
        <v>#N/A</v>
      </c>
      <c r="B358">
        <v>358</v>
      </c>
      <c r="C358" s="62">
        <v>46253</v>
      </c>
      <c r="D358">
        <v>24</v>
      </c>
      <c r="E358">
        <v>24.3</v>
      </c>
      <c r="F358">
        <v>24.6</v>
      </c>
      <c r="G358">
        <v>25.2</v>
      </c>
      <c r="H358">
        <v>24.7</v>
      </c>
      <c r="I358">
        <v>25.3</v>
      </c>
      <c r="J358">
        <v>27.4</v>
      </c>
      <c r="K358">
        <v>25.5</v>
      </c>
      <c r="L358">
        <v>26</v>
      </c>
      <c r="M358">
        <v>26.6</v>
      </c>
      <c r="N358">
        <v>28</v>
      </c>
      <c r="O358">
        <v>28.2</v>
      </c>
      <c r="P358">
        <v>26.8</v>
      </c>
      <c r="Q358">
        <v>27.6</v>
      </c>
      <c r="R358">
        <v>22.1</v>
      </c>
      <c r="S358">
        <v>24.4</v>
      </c>
      <c r="T358">
        <v>23.8</v>
      </c>
      <c r="U358">
        <v>27.5</v>
      </c>
      <c r="V358">
        <v>20.5</v>
      </c>
      <c r="W358">
        <v>23.5</v>
      </c>
      <c r="X358">
        <v>23.4</v>
      </c>
      <c r="Y358">
        <v>21.2</v>
      </c>
      <c r="Z358">
        <v>24</v>
      </c>
      <c r="AA358">
        <f>独自温度!C233</f>
        <v>30</v>
      </c>
      <c r="AB358">
        <f>独自温度!D233</f>
        <v>30</v>
      </c>
    </row>
    <row r="359" spans="1:28">
      <c r="A359" s="87" t="e" cm="1">
        <f t="array" aca="1" ref="A359" ca="1">INDIRECT(_xlfn.XLOOKUP(豚シート!$G$13,豚気温!$D$2:$AB$2,豚気温!$D$3:$AB$3)&amp;(_xlfn.XLOOKUP(豚モデル!$D367,豚気温!$C$6:$C$461,豚気温!$B$6:$B$461)))</f>
        <v>#N/A</v>
      </c>
      <c r="B359">
        <v>359</v>
      </c>
      <c r="C359" s="62">
        <v>46254</v>
      </c>
      <c r="D359">
        <v>23.9</v>
      </c>
      <c r="E359">
        <v>24.2</v>
      </c>
      <c r="F359">
        <v>24.5</v>
      </c>
      <c r="G359">
        <v>25.1</v>
      </c>
      <c r="H359">
        <v>24.6</v>
      </c>
      <c r="I359">
        <v>25.2</v>
      </c>
      <c r="J359">
        <v>27.4</v>
      </c>
      <c r="K359">
        <v>25.5</v>
      </c>
      <c r="L359">
        <v>25.9</v>
      </c>
      <c r="M359">
        <v>26.5</v>
      </c>
      <c r="N359">
        <v>28</v>
      </c>
      <c r="O359">
        <v>28.2</v>
      </c>
      <c r="P359">
        <v>26.8</v>
      </c>
      <c r="Q359">
        <v>27.5</v>
      </c>
      <c r="R359">
        <v>22</v>
      </c>
      <c r="S359">
        <v>24.3</v>
      </c>
      <c r="T359">
        <v>23.8</v>
      </c>
      <c r="U359">
        <v>27.4</v>
      </c>
      <c r="V359">
        <v>20.399999999999999</v>
      </c>
      <c r="W359">
        <v>23.4</v>
      </c>
      <c r="X359">
        <v>23.3</v>
      </c>
      <c r="Y359">
        <v>21.1</v>
      </c>
      <c r="Z359">
        <v>23.9</v>
      </c>
      <c r="AA359">
        <f>独自温度!C234</f>
        <v>30</v>
      </c>
      <c r="AB359">
        <f>独自温度!D234</f>
        <v>30</v>
      </c>
    </row>
    <row r="360" spans="1:28">
      <c r="A360" s="87" t="e" cm="1">
        <f t="array" aca="1" ref="A360" ca="1">INDIRECT(_xlfn.XLOOKUP(豚シート!$G$13,豚気温!$D$2:$AB$2,豚気温!$D$3:$AB$3)&amp;(_xlfn.XLOOKUP(豚モデル!$D368,豚気温!$C$6:$C$461,豚気温!$B$6:$B$461)))</f>
        <v>#N/A</v>
      </c>
      <c r="B360">
        <v>360</v>
      </c>
      <c r="C360" s="62">
        <v>46255</v>
      </c>
      <c r="D360">
        <v>23.8</v>
      </c>
      <c r="E360">
        <v>24.1</v>
      </c>
      <c r="F360">
        <v>24.4</v>
      </c>
      <c r="G360">
        <v>25</v>
      </c>
      <c r="H360">
        <v>24.5</v>
      </c>
      <c r="I360">
        <v>25.2</v>
      </c>
      <c r="J360">
        <v>27.3</v>
      </c>
      <c r="K360">
        <v>25.4</v>
      </c>
      <c r="L360">
        <v>25.8</v>
      </c>
      <c r="M360">
        <v>26.4</v>
      </c>
      <c r="N360">
        <v>27.9</v>
      </c>
      <c r="O360">
        <v>28.1</v>
      </c>
      <c r="P360">
        <v>26.7</v>
      </c>
      <c r="Q360">
        <v>27.4</v>
      </c>
      <c r="R360">
        <v>21.9</v>
      </c>
      <c r="S360">
        <v>24.2</v>
      </c>
      <c r="T360">
        <v>23.7</v>
      </c>
      <c r="U360">
        <v>27.3</v>
      </c>
      <c r="V360">
        <v>20.3</v>
      </c>
      <c r="W360">
        <v>23.3</v>
      </c>
      <c r="X360">
        <v>23.2</v>
      </c>
      <c r="Y360">
        <v>21</v>
      </c>
      <c r="Z360">
        <v>23.8</v>
      </c>
      <c r="AA360">
        <f>独自温度!C235</f>
        <v>30</v>
      </c>
      <c r="AB360">
        <f>独自温度!D235</f>
        <v>30</v>
      </c>
    </row>
    <row r="361" spans="1:28">
      <c r="A361" s="87" t="e" cm="1">
        <f t="array" aca="1" ref="A361" ca="1">INDIRECT(_xlfn.XLOOKUP(豚シート!$G$13,豚気温!$D$2:$AB$2,豚気温!$D$3:$AB$3)&amp;(_xlfn.XLOOKUP(豚モデル!$D369,豚気温!$C$6:$C$461,豚気温!$B$6:$B$461)))</f>
        <v>#N/A</v>
      </c>
      <c r="B361">
        <v>361</v>
      </c>
      <c r="C361" s="62">
        <v>46256</v>
      </c>
      <c r="D361">
        <v>23.7</v>
      </c>
      <c r="E361">
        <v>24</v>
      </c>
      <c r="F361">
        <v>24.4</v>
      </c>
      <c r="G361">
        <v>24.9</v>
      </c>
      <c r="H361">
        <v>24.4</v>
      </c>
      <c r="I361">
        <v>25.1</v>
      </c>
      <c r="J361">
        <v>27.2</v>
      </c>
      <c r="K361">
        <v>25.3</v>
      </c>
      <c r="L361">
        <v>25.7</v>
      </c>
      <c r="M361">
        <v>26.3</v>
      </c>
      <c r="N361">
        <v>27.8</v>
      </c>
      <c r="O361">
        <v>28</v>
      </c>
      <c r="P361">
        <v>26.6</v>
      </c>
      <c r="Q361">
        <v>27.3</v>
      </c>
      <c r="R361">
        <v>21.8</v>
      </c>
      <c r="S361">
        <v>24.1</v>
      </c>
      <c r="T361">
        <v>23.6</v>
      </c>
      <c r="U361">
        <v>27.2</v>
      </c>
      <c r="V361">
        <v>20.2</v>
      </c>
      <c r="W361">
        <v>23.2</v>
      </c>
      <c r="X361">
        <v>23.1</v>
      </c>
      <c r="Y361">
        <v>20.9</v>
      </c>
      <c r="Z361">
        <v>23.7</v>
      </c>
      <c r="AA361">
        <f>独自温度!C236</f>
        <v>30</v>
      </c>
      <c r="AB361">
        <f>独自温度!D236</f>
        <v>30</v>
      </c>
    </row>
    <row r="362" spans="1:28">
      <c r="A362" s="87" t="e" cm="1">
        <f t="array" aca="1" ref="A362" ca="1">INDIRECT(_xlfn.XLOOKUP(豚シート!$G$13,豚気温!$D$2:$AB$2,豚気温!$D$3:$AB$3)&amp;(_xlfn.XLOOKUP(豚モデル!$D370,豚気温!$C$6:$C$461,豚気温!$B$6:$B$461)))</f>
        <v>#N/A</v>
      </c>
      <c r="B362">
        <v>362</v>
      </c>
      <c r="C362" s="62">
        <v>46257</v>
      </c>
      <c r="D362">
        <v>23.6</v>
      </c>
      <c r="E362">
        <v>23.9</v>
      </c>
      <c r="F362">
        <v>24.3</v>
      </c>
      <c r="G362">
        <v>24.8</v>
      </c>
      <c r="H362">
        <v>24.3</v>
      </c>
      <c r="I362">
        <v>25</v>
      </c>
      <c r="J362">
        <v>27.1</v>
      </c>
      <c r="K362">
        <v>25.2</v>
      </c>
      <c r="L362">
        <v>25.6</v>
      </c>
      <c r="M362">
        <v>26.3</v>
      </c>
      <c r="N362">
        <v>27.7</v>
      </c>
      <c r="O362">
        <v>27.9</v>
      </c>
      <c r="P362">
        <v>26.5</v>
      </c>
      <c r="Q362">
        <v>27.2</v>
      </c>
      <c r="R362">
        <v>21.7</v>
      </c>
      <c r="S362">
        <v>24</v>
      </c>
      <c r="T362">
        <v>23.5</v>
      </c>
      <c r="U362">
        <v>27.1</v>
      </c>
      <c r="V362">
        <v>20.100000000000001</v>
      </c>
      <c r="W362">
        <v>23.1</v>
      </c>
      <c r="X362">
        <v>23</v>
      </c>
      <c r="Y362">
        <v>20.8</v>
      </c>
      <c r="Z362">
        <v>23.6</v>
      </c>
      <c r="AA362">
        <f>独自温度!C237</f>
        <v>30</v>
      </c>
      <c r="AB362">
        <f>独自温度!D237</f>
        <v>30</v>
      </c>
    </row>
    <row r="363" spans="1:28">
      <c r="A363" s="87" t="e" cm="1">
        <f t="array" aca="1" ref="A363" ca="1">INDIRECT(_xlfn.XLOOKUP(豚シート!$G$13,豚気温!$D$2:$AB$2,豚気温!$D$3:$AB$3)&amp;(_xlfn.XLOOKUP(豚モデル!$D371,豚気温!$C$6:$C$461,豚気温!$B$6:$B$461)))</f>
        <v>#N/A</v>
      </c>
      <c r="B363">
        <v>363</v>
      </c>
      <c r="C363" s="62">
        <v>46258</v>
      </c>
      <c r="D363">
        <v>23.5</v>
      </c>
      <c r="E363">
        <v>23.8</v>
      </c>
      <c r="F363">
        <v>24.2</v>
      </c>
      <c r="G363">
        <v>24.7</v>
      </c>
      <c r="H363">
        <v>24.2</v>
      </c>
      <c r="I363">
        <v>24.9</v>
      </c>
      <c r="J363">
        <v>27</v>
      </c>
      <c r="K363">
        <v>25.1</v>
      </c>
      <c r="L363">
        <v>25.5</v>
      </c>
      <c r="M363">
        <v>26.2</v>
      </c>
      <c r="N363">
        <v>27.6</v>
      </c>
      <c r="O363">
        <v>27.8</v>
      </c>
      <c r="P363">
        <v>26.4</v>
      </c>
      <c r="Q363">
        <v>27.1</v>
      </c>
      <c r="R363">
        <v>21.6</v>
      </c>
      <c r="S363">
        <v>23.9</v>
      </c>
      <c r="T363">
        <v>23.4</v>
      </c>
      <c r="U363">
        <v>27</v>
      </c>
      <c r="V363">
        <v>20</v>
      </c>
      <c r="W363">
        <v>23</v>
      </c>
      <c r="X363">
        <v>22.9</v>
      </c>
      <c r="Y363">
        <v>20.7</v>
      </c>
      <c r="Z363">
        <v>23.5</v>
      </c>
      <c r="AA363">
        <f>独自温度!C238</f>
        <v>30</v>
      </c>
      <c r="AB363">
        <f>独自温度!D238</f>
        <v>30</v>
      </c>
    </row>
    <row r="364" spans="1:28">
      <c r="A364" s="87" t="e" cm="1">
        <f t="array" aca="1" ref="A364" ca="1">INDIRECT(_xlfn.XLOOKUP(豚シート!$G$13,豚気温!$D$2:$AB$2,豚気温!$D$3:$AB$3)&amp;(_xlfn.XLOOKUP(豚モデル!$D372,豚気温!$C$6:$C$461,豚気温!$B$6:$B$461)))</f>
        <v>#N/A</v>
      </c>
      <c r="B364">
        <v>364</v>
      </c>
      <c r="C364" s="62">
        <v>46259</v>
      </c>
      <c r="D364">
        <v>23.4</v>
      </c>
      <c r="E364">
        <v>23.7</v>
      </c>
      <c r="F364">
        <v>24.1</v>
      </c>
      <c r="G364">
        <v>24.6</v>
      </c>
      <c r="H364">
        <v>24.1</v>
      </c>
      <c r="I364">
        <v>24.8</v>
      </c>
      <c r="J364">
        <v>26.9</v>
      </c>
      <c r="K364">
        <v>25</v>
      </c>
      <c r="L364">
        <v>25.4</v>
      </c>
      <c r="M364">
        <v>26.1</v>
      </c>
      <c r="N364">
        <v>27.5</v>
      </c>
      <c r="O364">
        <v>27.7</v>
      </c>
      <c r="P364">
        <v>26.3</v>
      </c>
      <c r="Q364">
        <v>27</v>
      </c>
      <c r="R364">
        <v>21.5</v>
      </c>
      <c r="S364">
        <v>23.9</v>
      </c>
      <c r="T364">
        <v>23.3</v>
      </c>
      <c r="U364">
        <v>26.9</v>
      </c>
      <c r="V364">
        <v>19.899999999999999</v>
      </c>
      <c r="W364">
        <v>22.9</v>
      </c>
      <c r="X364">
        <v>22.8</v>
      </c>
      <c r="Y364">
        <v>20.6</v>
      </c>
      <c r="Z364">
        <v>23.4</v>
      </c>
      <c r="AA364">
        <f>独自温度!C239</f>
        <v>30</v>
      </c>
      <c r="AB364">
        <f>独自温度!D239</f>
        <v>30</v>
      </c>
    </row>
    <row r="365" spans="1:28">
      <c r="A365" s="87" t="e" cm="1">
        <f t="array" aca="1" ref="A365" ca="1">INDIRECT(_xlfn.XLOOKUP(豚シート!$G$13,豚気温!$D$2:$AB$2,豚気温!$D$3:$AB$3)&amp;(_xlfn.XLOOKUP(豚モデル!$D373,豚気温!$C$6:$C$461,豚気温!$B$6:$B$461)))</f>
        <v>#N/A</v>
      </c>
      <c r="B365">
        <v>365</v>
      </c>
      <c r="C365" s="62">
        <v>46260</v>
      </c>
      <c r="D365">
        <v>23.3</v>
      </c>
      <c r="E365">
        <v>23.6</v>
      </c>
      <c r="F365">
        <v>24</v>
      </c>
      <c r="G365">
        <v>24.5</v>
      </c>
      <c r="H365">
        <v>24</v>
      </c>
      <c r="I365">
        <v>24.7</v>
      </c>
      <c r="J365">
        <v>26.8</v>
      </c>
      <c r="K365">
        <v>24.9</v>
      </c>
      <c r="L365">
        <v>25.3</v>
      </c>
      <c r="M365">
        <v>25.9</v>
      </c>
      <c r="N365">
        <v>27.4</v>
      </c>
      <c r="O365">
        <v>27.6</v>
      </c>
      <c r="P365">
        <v>26.2</v>
      </c>
      <c r="Q365">
        <v>26.9</v>
      </c>
      <c r="R365">
        <v>21.4</v>
      </c>
      <c r="S365">
        <v>23.8</v>
      </c>
      <c r="T365">
        <v>23.2</v>
      </c>
      <c r="U365">
        <v>26.8</v>
      </c>
      <c r="V365">
        <v>19.8</v>
      </c>
      <c r="W365">
        <v>22.8</v>
      </c>
      <c r="X365">
        <v>22.7</v>
      </c>
      <c r="Y365">
        <v>20.5</v>
      </c>
      <c r="Z365">
        <v>23.3</v>
      </c>
      <c r="AA365">
        <f>独自温度!C240</f>
        <v>30</v>
      </c>
      <c r="AB365">
        <f>独自温度!D240</f>
        <v>30</v>
      </c>
    </row>
    <row r="366" spans="1:28">
      <c r="A366" s="87" t="e" cm="1">
        <f t="array" aca="1" ref="A366" ca="1">INDIRECT(_xlfn.XLOOKUP(豚シート!$G$13,豚気温!$D$2:$AB$2,豚気温!$D$3:$AB$3)&amp;(_xlfn.XLOOKUP(豚モデル!$D374,豚気温!$C$6:$C$461,豚気温!$B$6:$B$461)))</f>
        <v>#N/A</v>
      </c>
      <c r="B366">
        <v>366</v>
      </c>
      <c r="C366" s="62">
        <v>46261</v>
      </c>
      <c r="D366">
        <v>23.2</v>
      </c>
      <c r="E366">
        <v>23.4</v>
      </c>
      <c r="F366">
        <v>23.9</v>
      </c>
      <c r="G366">
        <v>24.4</v>
      </c>
      <c r="H366">
        <v>23.9</v>
      </c>
      <c r="I366">
        <v>24.6</v>
      </c>
      <c r="J366">
        <v>26.7</v>
      </c>
      <c r="K366">
        <v>24.8</v>
      </c>
      <c r="L366">
        <v>25.1</v>
      </c>
      <c r="M366">
        <v>25.8</v>
      </c>
      <c r="N366">
        <v>27.3</v>
      </c>
      <c r="O366">
        <v>27.5</v>
      </c>
      <c r="P366">
        <v>26.1</v>
      </c>
      <c r="Q366">
        <v>26.8</v>
      </c>
      <c r="R366">
        <v>21.2</v>
      </c>
      <c r="S366">
        <v>23.7</v>
      </c>
      <c r="T366">
        <v>23</v>
      </c>
      <c r="U366">
        <v>26.7</v>
      </c>
      <c r="V366">
        <v>19.7</v>
      </c>
      <c r="W366">
        <v>22.7</v>
      </c>
      <c r="X366">
        <v>22.6</v>
      </c>
      <c r="Y366">
        <v>20.399999999999999</v>
      </c>
      <c r="Z366">
        <v>23.2</v>
      </c>
      <c r="AA366">
        <f>独自温度!C241</f>
        <v>30</v>
      </c>
      <c r="AB366">
        <f>独自温度!D241</f>
        <v>30</v>
      </c>
    </row>
    <row r="367" spans="1:28">
      <c r="A367" s="87" t="e" cm="1">
        <f t="array" aca="1" ref="A367" ca="1">INDIRECT(_xlfn.XLOOKUP(豚シート!$G$13,豚気温!$D$2:$AB$2,豚気温!$D$3:$AB$3)&amp;(_xlfn.XLOOKUP(豚モデル!$D375,豚気温!$C$6:$C$461,豚気温!$B$6:$B$461)))</f>
        <v>#N/A</v>
      </c>
      <c r="B367">
        <v>367</v>
      </c>
      <c r="C367" s="62">
        <v>46262</v>
      </c>
      <c r="D367">
        <v>23.1</v>
      </c>
      <c r="E367">
        <v>23.3</v>
      </c>
      <c r="F367">
        <v>23.8</v>
      </c>
      <c r="G367">
        <v>24.3</v>
      </c>
      <c r="H367">
        <v>23.8</v>
      </c>
      <c r="I367">
        <v>24.5</v>
      </c>
      <c r="J367">
        <v>26.5</v>
      </c>
      <c r="K367">
        <v>24.7</v>
      </c>
      <c r="L367">
        <v>25</v>
      </c>
      <c r="M367">
        <v>25.7</v>
      </c>
      <c r="N367">
        <v>27.2</v>
      </c>
      <c r="O367">
        <v>27.4</v>
      </c>
      <c r="P367">
        <v>26</v>
      </c>
      <c r="Q367">
        <v>26.7</v>
      </c>
      <c r="R367">
        <v>21.1</v>
      </c>
      <c r="S367">
        <v>23.6</v>
      </c>
      <c r="T367">
        <v>22.9</v>
      </c>
      <c r="U367">
        <v>26.6</v>
      </c>
      <c r="V367">
        <v>19.600000000000001</v>
      </c>
      <c r="W367">
        <v>22.6</v>
      </c>
      <c r="X367">
        <v>22.5</v>
      </c>
      <c r="Y367">
        <v>20.3</v>
      </c>
      <c r="Z367">
        <v>23.1</v>
      </c>
      <c r="AA367">
        <f>独自温度!C242</f>
        <v>30</v>
      </c>
      <c r="AB367">
        <f>独自温度!D242</f>
        <v>30</v>
      </c>
    </row>
    <row r="368" spans="1:28">
      <c r="A368" s="87" t="e" cm="1">
        <f t="array" aca="1" ref="A368" ca="1">INDIRECT(_xlfn.XLOOKUP(豚シート!$G$13,豚気温!$D$2:$AB$2,豚気温!$D$3:$AB$3)&amp;(_xlfn.XLOOKUP(豚モデル!$D376,豚気温!$C$6:$C$461,豚気温!$B$6:$B$461)))</f>
        <v>#N/A</v>
      </c>
      <c r="B368">
        <v>368</v>
      </c>
      <c r="C368" s="62">
        <v>46263</v>
      </c>
      <c r="D368">
        <v>23</v>
      </c>
      <c r="E368">
        <v>23.2</v>
      </c>
      <c r="F368">
        <v>23.7</v>
      </c>
      <c r="G368">
        <v>24.2</v>
      </c>
      <c r="H368">
        <v>23.7</v>
      </c>
      <c r="I368">
        <v>24.4</v>
      </c>
      <c r="J368">
        <v>26.4</v>
      </c>
      <c r="K368">
        <v>24.6</v>
      </c>
      <c r="L368">
        <v>24.9</v>
      </c>
      <c r="M368">
        <v>25.6</v>
      </c>
      <c r="N368">
        <v>27.1</v>
      </c>
      <c r="O368">
        <v>27.2</v>
      </c>
      <c r="P368">
        <v>25.9</v>
      </c>
      <c r="Q368">
        <v>26.6</v>
      </c>
      <c r="R368">
        <v>21</v>
      </c>
      <c r="S368">
        <v>23.5</v>
      </c>
      <c r="T368">
        <v>22.8</v>
      </c>
      <c r="U368">
        <v>26.5</v>
      </c>
      <c r="V368">
        <v>19.399999999999999</v>
      </c>
      <c r="W368">
        <v>22.5</v>
      </c>
      <c r="X368">
        <v>22.4</v>
      </c>
      <c r="Y368">
        <v>20.2</v>
      </c>
      <c r="Z368">
        <v>23</v>
      </c>
      <c r="AA368">
        <f>独自温度!C243</f>
        <v>30</v>
      </c>
      <c r="AB368">
        <f>独自温度!D243</f>
        <v>30</v>
      </c>
    </row>
    <row r="369" spans="1:28">
      <c r="A369" s="87" t="e" cm="1">
        <f t="array" aca="1" ref="A369" ca="1">INDIRECT(_xlfn.XLOOKUP(豚シート!$G$13,豚気温!$D$2:$AB$2,豚気温!$D$3:$AB$3)&amp;(_xlfn.XLOOKUP(豚モデル!$D377,豚気温!$C$6:$C$461,豚気温!$B$6:$B$461)))</f>
        <v>#N/A</v>
      </c>
      <c r="B369">
        <v>369</v>
      </c>
      <c r="C369" s="62">
        <v>46264</v>
      </c>
      <c r="D369">
        <v>22.9</v>
      </c>
      <c r="E369">
        <v>23.1</v>
      </c>
      <c r="F369">
        <v>23.6</v>
      </c>
      <c r="G369">
        <v>24.1</v>
      </c>
      <c r="H369">
        <v>23.6</v>
      </c>
      <c r="I369">
        <v>24.3</v>
      </c>
      <c r="J369">
        <v>26.3</v>
      </c>
      <c r="K369">
        <v>24.5</v>
      </c>
      <c r="L369">
        <v>24.8</v>
      </c>
      <c r="M369">
        <v>25.5</v>
      </c>
      <c r="N369">
        <v>26.9</v>
      </c>
      <c r="O369">
        <v>27.1</v>
      </c>
      <c r="P369">
        <v>25.8</v>
      </c>
      <c r="Q369">
        <v>26.5</v>
      </c>
      <c r="R369">
        <v>20.9</v>
      </c>
      <c r="S369">
        <v>23.4</v>
      </c>
      <c r="T369">
        <v>22.7</v>
      </c>
      <c r="U369">
        <v>26.4</v>
      </c>
      <c r="V369">
        <v>19.3</v>
      </c>
      <c r="W369">
        <v>22.3</v>
      </c>
      <c r="X369">
        <v>22.2</v>
      </c>
      <c r="Y369">
        <v>20</v>
      </c>
      <c r="Z369">
        <v>22.9</v>
      </c>
      <c r="AA369">
        <f>独自温度!C244</f>
        <v>30</v>
      </c>
      <c r="AB369">
        <f>独自温度!D244</f>
        <v>30</v>
      </c>
    </row>
    <row r="370" spans="1:28">
      <c r="A370" s="87" t="e" cm="1">
        <f t="array" aca="1" ref="A370" ca="1">INDIRECT(_xlfn.XLOOKUP(豚シート!$G$13,豚気温!$D$2:$AB$2,豚気温!$D$3:$AB$3)&amp;(_xlfn.XLOOKUP(豚モデル!$D378,豚気温!$C$6:$C$461,豚気温!$B$6:$B$461)))</f>
        <v>#N/A</v>
      </c>
      <c r="B370">
        <v>370</v>
      </c>
      <c r="C370" s="62">
        <v>46265</v>
      </c>
      <c r="D370">
        <v>22.7</v>
      </c>
      <c r="E370">
        <v>23</v>
      </c>
      <c r="F370">
        <v>23.5</v>
      </c>
      <c r="G370">
        <v>24</v>
      </c>
      <c r="H370">
        <v>23.5</v>
      </c>
      <c r="I370">
        <v>24.2</v>
      </c>
      <c r="J370">
        <v>26.2</v>
      </c>
      <c r="K370">
        <v>24.3</v>
      </c>
      <c r="L370">
        <v>24.6</v>
      </c>
      <c r="M370">
        <v>25.4</v>
      </c>
      <c r="N370">
        <v>26.8</v>
      </c>
      <c r="O370">
        <v>27</v>
      </c>
      <c r="P370">
        <v>25.6</v>
      </c>
      <c r="Q370">
        <v>26.4</v>
      </c>
      <c r="R370">
        <v>20.8</v>
      </c>
      <c r="S370">
        <v>23.3</v>
      </c>
      <c r="T370">
        <v>22.6</v>
      </c>
      <c r="U370">
        <v>26.2</v>
      </c>
      <c r="V370">
        <v>19.2</v>
      </c>
      <c r="W370">
        <v>22.2</v>
      </c>
      <c r="X370">
        <v>22.1</v>
      </c>
      <c r="Y370">
        <v>19.899999999999999</v>
      </c>
      <c r="Z370">
        <v>22.9</v>
      </c>
      <c r="AA370">
        <f>独自温度!C245</f>
        <v>30</v>
      </c>
      <c r="AB370">
        <f>独自温度!D245</f>
        <v>30</v>
      </c>
    </row>
    <row r="371" spans="1:28">
      <c r="A371" s="87" t="e" cm="1">
        <f t="array" aca="1" ref="A371" ca="1">INDIRECT(_xlfn.XLOOKUP(豚シート!$G$13,豚気温!$D$2:$AB$2,豚気温!$D$3:$AB$3)&amp;(_xlfn.XLOOKUP(豚モデル!$D379,豚気温!$C$6:$C$461,豚気温!$B$6:$B$461)))</f>
        <v>#N/A</v>
      </c>
      <c r="B371">
        <v>371</v>
      </c>
      <c r="C371" s="62">
        <v>46266</v>
      </c>
      <c r="D371">
        <v>22.6</v>
      </c>
      <c r="E371">
        <v>22.8</v>
      </c>
      <c r="F371">
        <v>23.3</v>
      </c>
      <c r="G371">
        <v>23.8</v>
      </c>
      <c r="H371">
        <v>23.4</v>
      </c>
      <c r="I371">
        <v>24.1</v>
      </c>
      <c r="J371">
        <v>26.1</v>
      </c>
      <c r="K371">
        <v>24.2</v>
      </c>
      <c r="L371">
        <v>24.5</v>
      </c>
      <c r="M371">
        <v>25.2</v>
      </c>
      <c r="N371">
        <v>26.7</v>
      </c>
      <c r="O371">
        <v>26.9</v>
      </c>
      <c r="P371">
        <v>25.5</v>
      </c>
      <c r="Q371">
        <v>26.3</v>
      </c>
      <c r="R371">
        <v>20.7</v>
      </c>
      <c r="S371">
        <v>23.2</v>
      </c>
      <c r="T371">
        <v>22.5</v>
      </c>
      <c r="U371">
        <v>26.1</v>
      </c>
      <c r="V371">
        <v>19.100000000000001</v>
      </c>
      <c r="W371">
        <v>22.1</v>
      </c>
      <c r="X371">
        <v>22</v>
      </c>
      <c r="Y371">
        <v>19.8</v>
      </c>
      <c r="Z371">
        <v>22.8</v>
      </c>
      <c r="AA371">
        <f>独自温度!C246</f>
        <v>30</v>
      </c>
      <c r="AB371">
        <f>独自温度!D246</f>
        <v>30</v>
      </c>
    </row>
    <row r="372" spans="1:28">
      <c r="A372" s="87" t="e" cm="1">
        <f t="array" aca="1" ref="A372" ca="1">INDIRECT(_xlfn.XLOOKUP(豚シート!$G$13,豚気温!$D$2:$AB$2,豚気温!$D$3:$AB$3)&amp;(_xlfn.XLOOKUP(豚モデル!$D380,豚気温!$C$6:$C$461,豚気温!$B$6:$B$461)))</f>
        <v>#N/A</v>
      </c>
      <c r="B372">
        <v>372</v>
      </c>
      <c r="C372" s="62">
        <v>46267</v>
      </c>
      <c r="D372">
        <v>22.5</v>
      </c>
      <c r="E372">
        <v>22.7</v>
      </c>
      <c r="F372">
        <v>23.2</v>
      </c>
      <c r="G372">
        <v>23.7</v>
      </c>
      <c r="H372">
        <v>23.3</v>
      </c>
      <c r="I372">
        <v>24</v>
      </c>
      <c r="J372">
        <v>25.9</v>
      </c>
      <c r="K372">
        <v>24.1</v>
      </c>
      <c r="L372">
        <v>24.4</v>
      </c>
      <c r="M372">
        <v>25.1</v>
      </c>
      <c r="N372">
        <v>26.6</v>
      </c>
      <c r="O372">
        <v>26.8</v>
      </c>
      <c r="P372">
        <v>25.4</v>
      </c>
      <c r="Q372">
        <v>26.2</v>
      </c>
      <c r="R372">
        <v>20.5</v>
      </c>
      <c r="S372">
        <v>23</v>
      </c>
      <c r="T372">
        <v>22.3</v>
      </c>
      <c r="U372">
        <v>26</v>
      </c>
      <c r="V372">
        <v>19</v>
      </c>
      <c r="W372">
        <v>21.9</v>
      </c>
      <c r="X372">
        <v>21.9</v>
      </c>
      <c r="Y372">
        <v>19.7</v>
      </c>
      <c r="Z372">
        <v>22.7</v>
      </c>
      <c r="AA372">
        <f>独自温度!C247</f>
        <v>30</v>
      </c>
      <c r="AB372">
        <f>独自温度!D247</f>
        <v>30</v>
      </c>
    </row>
    <row r="373" spans="1:28">
      <c r="A373" s="87" t="e" cm="1">
        <f t="array" aca="1" ref="A373" ca="1">INDIRECT(_xlfn.XLOOKUP(豚シート!$G$13,豚気温!$D$2:$AB$2,豚気温!$D$3:$AB$3)&amp;(_xlfn.XLOOKUP(豚モデル!$D381,豚気温!$C$6:$C$461,豚気温!$B$6:$B$461)))</f>
        <v>#N/A</v>
      </c>
      <c r="B373">
        <v>373</v>
      </c>
      <c r="C373" s="62">
        <v>46268</v>
      </c>
      <c r="D373">
        <v>22.3</v>
      </c>
      <c r="E373">
        <v>22.5</v>
      </c>
      <c r="F373">
        <v>23.1</v>
      </c>
      <c r="G373">
        <v>23.6</v>
      </c>
      <c r="H373">
        <v>23.1</v>
      </c>
      <c r="I373">
        <v>23.9</v>
      </c>
      <c r="J373">
        <v>25.8</v>
      </c>
      <c r="K373">
        <v>24</v>
      </c>
      <c r="L373">
        <v>24.3</v>
      </c>
      <c r="M373">
        <v>25</v>
      </c>
      <c r="N373">
        <v>26.4</v>
      </c>
      <c r="O373">
        <v>26.6</v>
      </c>
      <c r="P373">
        <v>25.3</v>
      </c>
      <c r="Q373">
        <v>26</v>
      </c>
      <c r="R373">
        <v>20.399999999999999</v>
      </c>
      <c r="S373">
        <v>22.9</v>
      </c>
      <c r="T373">
        <v>22.2</v>
      </c>
      <c r="U373">
        <v>25.9</v>
      </c>
      <c r="V373">
        <v>18.8</v>
      </c>
      <c r="W373">
        <v>21.8</v>
      </c>
      <c r="X373">
        <v>21.7</v>
      </c>
      <c r="Y373">
        <v>19.5</v>
      </c>
      <c r="Z373">
        <v>22.6</v>
      </c>
      <c r="AA373">
        <f>独自温度!C248</f>
        <v>30</v>
      </c>
      <c r="AB373">
        <f>独自温度!D248</f>
        <v>30</v>
      </c>
    </row>
    <row r="374" spans="1:28">
      <c r="A374" s="87" t="e" cm="1">
        <f t="array" aca="1" ref="A374" ca="1">INDIRECT(_xlfn.XLOOKUP(豚シート!$G$13,豚気温!$D$2:$AB$2,豚気温!$D$3:$AB$3)&amp;(_xlfn.XLOOKUP(豚モデル!$D382,豚気温!$C$6:$C$461,豚気温!$B$6:$B$461)))</f>
        <v>#N/A</v>
      </c>
      <c r="B374">
        <v>374</v>
      </c>
      <c r="C374" s="62">
        <v>46269</v>
      </c>
      <c r="D374">
        <v>22.2</v>
      </c>
      <c r="E374">
        <v>22.4</v>
      </c>
      <c r="F374">
        <v>23</v>
      </c>
      <c r="G374">
        <v>23.4</v>
      </c>
      <c r="H374">
        <v>23</v>
      </c>
      <c r="I374">
        <v>23.8</v>
      </c>
      <c r="J374">
        <v>25.7</v>
      </c>
      <c r="K374">
        <v>23.9</v>
      </c>
      <c r="L374">
        <v>24.1</v>
      </c>
      <c r="M374">
        <v>24.8</v>
      </c>
      <c r="N374">
        <v>26.3</v>
      </c>
      <c r="O374">
        <v>26.5</v>
      </c>
      <c r="P374">
        <v>25.2</v>
      </c>
      <c r="Q374">
        <v>25.9</v>
      </c>
      <c r="R374">
        <v>20.3</v>
      </c>
      <c r="S374">
        <v>22.8</v>
      </c>
      <c r="T374">
        <v>22.1</v>
      </c>
      <c r="U374">
        <v>25.8</v>
      </c>
      <c r="V374">
        <v>18.7</v>
      </c>
      <c r="W374">
        <v>21.7</v>
      </c>
      <c r="X374">
        <v>21.6</v>
      </c>
      <c r="Y374">
        <v>19.399999999999999</v>
      </c>
      <c r="Z374">
        <v>22.5</v>
      </c>
      <c r="AA374">
        <f>独自温度!C249</f>
        <v>30</v>
      </c>
      <c r="AB374">
        <f>独自温度!D249</f>
        <v>30</v>
      </c>
    </row>
    <row r="375" spans="1:28">
      <c r="A375" s="87" t="e" cm="1">
        <f t="array" aca="1" ref="A375" ca="1">INDIRECT(_xlfn.XLOOKUP(豚シート!$G$13,豚気温!$D$2:$AB$2,豚気温!$D$3:$AB$3)&amp;(_xlfn.XLOOKUP(豚モデル!$D383,豚気温!$C$6:$C$461,豚気温!$B$6:$B$461)))</f>
        <v>#N/A</v>
      </c>
      <c r="B375">
        <v>375</v>
      </c>
      <c r="C375" s="62">
        <v>46270</v>
      </c>
      <c r="D375">
        <v>22</v>
      </c>
      <c r="E375">
        <v>22.2</v>
      </c>
      <c r="F375">
        <v>22.8</v>
      </c>
      <c r="G375">
        <v>23.3</v>
      </c>
      <c r="H375">
        <v>22.9</v>
      </c>
      <c r="I375">
        <v>23.6</v>
      </c>
      <c r="J375">
        <v>25.6</v>
      </c>
      <c r="K375">
        <v>23.7</v>
      </c>
      <c r="L375">
        <v>24</v>
      </c>
      <c r="M375">
        <v>24.7</v>
      </c>
      <c r="N375">
        <v>26.2</v>
      </c>
      <c r="O375">
        <v>26.4</v>
      </c>
      <c r="P375">
        <v>25</v>
      </c>
      <c r="Q375">
        <v>25.8</v>
      </c>
      <c r="R375">
        <v>20.100000000000001</v>
      </c>
      <c r="S375">
        <v>22.7</v>
      </c>
      <c r="T375">
        <v>21.9</v>
      </c>
      <c r="U375">
        <v>25.6</v>
      </c>
      <c r="V375">
        <v>18.5</v>
      </c>
      <c r="W375">
        <v>21.5</v>
      </c>
      <c r="X375">
        <v>21.4</v>
      </c>
      <c r="Y375">
        <v>19.3</v>
      </c>
      <c r="Z375">
        <v>22.4</v>
      </c>
      <c r="AA375">
        <f>独自温度!C250</f>
        <v>30</v>
      </c>
      <c r="AB375">
        <f>独自温度!D250</f>
        <v>30</v>
      </c>
    </row>
    <row r="376" spans="1:28">
      <c r="A376" s="87" t="e" cm="1">
        <f t="array" aca="1" ref="A376" ca="1">INDIRECT(_xlfn.XLOOKUP(豚シート!$G$13,豚気温!$D$2:$AB$2,豚気温!$D$3:$AB$3)&amp;(_xlfn.XLOOKUP(豚モデル!$D384,豚気温!$C$6:$C$461,豚気温!$B$6:$B$461)))</f>
        <v>#N/A</v>
      </c>
      <c r="B376">
        <v>376</v>
      </c>
      <c r="C376" s="62">
        <v>46271</v>
      </c>
      <c r="D376">
        <v>21.9</v>
      </c>
      <c r="E376">
        <v>22</v>
      </c>
      <c r="F376">
        <v>22.7</v>
      </c>
      <c r="G376">
        <v>23.1</v>
      </c>
      <c r="H376">
        <v>22.8</v>
      </c>
      <c r="I376">
        <v>23.5</v>
      </c>
      <c r="J376">
        <v>25.4</v>
      </c>
      <c r="K376">
        <v>23.6</v>
      </c>
      <c r="L376">
        <v>23.9</v>
      </c>
      <c r="M376">
        <v>24.6</v>
      </c>
      <c r="N376">
        <v>26.1</v>
      </c>
      <c r="O376">
        <v>26.2</v>
      </c>
      <c r="P376">
        <v>24.9</v>
      </c>
      <c r="Q376">
        <v>25.6</v>
      </c>
      <c r="R376">
        <v>20</v>
      </c>
      <c r="S376">
        <v>22.5</v>
      </c>
      <c r="T376">
        <v>21.8</v>
      </c>
      <c r="U376">
        <v>25.5</v>
      </c>
      <c r="V376">
        <v>18.399999999999999</v>
      </c>
      <c r="W376">
        <v>21.3</v>
      </c>
      <c r="X376">
        <v>21.3</v>
      </c>
      <c r="Y376">
        <v>19.100000000000001</v>
      </c>
      <c r="Z376">
        <v>22.3</v>
      </c>
      <c r="AA376">
        <f>独自温度!C251</f>
        <v>30</v>
      </c>
      <c r="AB376">
        <f>独自温度!D251</f>
        <v>30</v>
      </c>
    </row>
    <row r="377" spans="1:28">
      <c r="A377" s="87" t="e" cm="1">
        <f t="array" aca="1" ref="A377" ca="1">INDIRECT(_xlfn.XLOOKUP(豚シート!$G$13,豚気温!$D$2:$AB$2,豚気温!$D$3:$AB$3)&amp;(_xlfn.XLOOKUP(豚モデル!$D385,豚気温!$C$6:$C$461,豚気温!$B$6:$B$461)))</f>
        <v>#N/A</v>
      </c>
      <c r="B377">
        <v>377</v>
      </c>
      <c r="C377" s="62">
        <v>46272</v>
      </c>
      <c r="D377">
        <v>21.7</v>
      </c>
      <c r="E377">
        <v>21.9</v>
      </c>
      <c r="F377">
        <v>22.6</v>
      </c>
      <c r="G377">
        <v>23</v>
      </c>
      <c r="H377">
        <v>22.6</v>
      </c>
      <c r="I377">
        <v>23.4</v>
      </c>
      <c r="J377">
        <v>25.3</v>
      </c>
      <c r="K377">
        <v>23.5</v>
      </c>
      <c r="L377">
        <v>23.8</v>
      </c>
      <c r="M377">
        <v>24.4</v>
      </c>
      <c r="N377">
        <v>25.9</v>
      </c>
      <c r="O377">
        <v>26.1</v>
      </c>
      <c r="P377">
        <v>24.7</v>
      </c>
      <c r="Q377">
        <v>25.5</v>
      </c>
      <c r="R377">
        <v>19.8</v>
      </c>
      <c r="S377">
        <v>22.4</v>
      </c>
      <c r="T377">
        <v>21.6</v>
      </c>
      <c r="U377">
        <v>25.4</v>
      </c>
      <c r="V377">
        <v>18.2</v>
      </c>
      <c r="W377">
        <v>21.2</v>
      </c>
      <c r="X377">
        <v>21.1</v>
      </c>
      <c r="Y377">
        <v>18.899999999999999</v>
      </c>
      <c r="Z377">
        <v>22.1</v>
      </c>
      <c r="AA377">
        <f>独自温度!C252</f>
        <v>30</v>
      </c>
      <c r="AB377">
        <f>独自温度!D252</f>
        <v>30</v>
      </c>
    </row>
    <row r="378" spans="1:28">
      <c r="A378" s="87" t="e" cm="1">
        <f t="array" aca="1" ref="A378" ca="1">INDIRECT(_xlfn.XLOOKUP(豚シート!$G$13,豚気温!$D$2:$AB$2,豚気温!$D$3:$AB$3)&amp;(_xlfn.XLOOKUP(豚モデル!$D386,豚気温!$C$6:$C$461,豚気温!$B$6:$B$461)))</f>
        <v>#N/A</v>
      </c>
      <c r="B378">
        <v>378</v>
      </c>
      <c r="C378" s="62">
        <v>46273</v>
      </c>
      <c r="D378">
        <v>21.5</v>
      </c>
      <c r="E378">
        <v>21.7</v>
      </c>
      <c r="F378">
        <v>22.4</v>
      </c>
      <c r="G378">
        <v>22.8</v>
      </c>
      <c r="H378">
        <v>22.5</v>
      </c>
      <c r="I378">
        <v>23.2</v>
      </c>
      <c r="J378">
        <v>25.1</v>
      </c>
      <c r="K378">
        <v>23.3</v>
      </c>
      <c r="L378">
        <v>23.6</v>
      </c>
      <c r="M378">
        <v>24.3</v>
      </c>
      <c r="N378">
        <v>25.8</v>
      </c>
      <c r="O378">
        <v>26</v>
      </c>
      <c r="P378">
        <v>24.6</v>
      </c>
      <c r="Q378">
        <v>25.3</v>
      </c>
      <c r="R378">
        <v>19.600000000000001</v>
      </c>
      <c r="S378">
        <v>22.2</v>
      </c>
      <c r="T378">
        <v>21.5</v>
      </c>
      <c r="U378">
        <v>25.2</v>
      </c>
      <c r="V378">
        <v>18.100000000000001</v>
      </c>
      <c r="W378">
        <v>21</v>
      </c>
      <c r="X378">
        <v>20.9</v>
      </c>
      <c r="Y378">
        <v>18.8</v>
      </c>
      <c r="Z378">
        <v>22</v>
      </c>
      <c r="AA378">
        <f>独自温度!C253</f>
        <v>30</v>
      </c>
      <c r="AB378">
        <f>独自温度!D253</f>
        <v>30</v>
      </c>
    </row>
    <row r="379" spans="1:28">
      <c r="A379" s="87" t="e" cm="1">
        <f t="array" aca="1" ref="A379" ca="1">INDIRECT(_xlfn.XLOOKUP(豚シート!$G$13,豚気温!$D$2:$AB$2,豚気温!$D$3:$AB$3)&amp;(_xlfn.XLOOKUP(豚モデル!$D387,豚気温!$C$6:$C$461,豚気温!$B$6:$B$461)))</f>
        <v>#N/A</v>
      </c>
      <c r="B379">
        <v>379</v>
      </c>
      <c r="C379" s="62">
        <v>46274</v>
      </c>
      <c r="D379">
        <v>21.3</v>
      </c>
      <c r="E379">
        <v>21.5</v>
      </c>
      <c r="F379">
        <v>22.3</v>
      </c>
      <c r="G379">
        <v>22.7</v>
      </c>
      <c r="H379">
        <v>22.4</v>
      </c>
      <c r="I379">
        <v>23.1</v>
      </c>
      <c r="J379">
        <v>25</v>
      </c>
      <c r="K379">
        <v>23.2</v>
      </c>
      <c r="L379">
        <v>23.5</v>
      </c>
      <c r="M379">
        <v>24.1</v>
      </c>
      <c r="N379">
        <v>25.6</v>
      </c>
      <c r="O379">
        <v>25.8</v>
      </c>
      <c r="P379">
        <v>24.4</v>
      </c>
      <c r="Q379">
        <v>25.2</v>
      </c>
      <c r="R379">
        <v>19.5</v>
      </c>
      <c r="S379">
        <v>22.1</v>
      </c>
      <c r="T379">
        <v>21.3</v>
      </c>
      <c r="U379">
        <v>25.1</v>
      </c>
      <c r="V379">
        <v>17.899999999999999</v>
      </c>
      <c r="W379">
        <v>20.8</v>
      </c>
      <c r="X379">
        <v>20.8</v>
      </c>
      <c r="Y379">
        <v>18.600000000000001</v>
      </c>
      <c r="Z379">
        <v>21.9</v>
      </c>
      <c r="AA379">
        <f>独自温度!C254</f>
        <v>30</v>
      </c>
      <c r="AB379">
        <f>独自温度!D254</f>
        <v>30</v>
      </c>
    </row>
    <row r="380" spans="1:28">
      <c r="A380" s="87" t="e" cm="1">
        <f t="array" aca="1" ref="A380" ca="1">INDIRECT(_xlfn.XLOOKUP(豚シート!$G$13,豚気温!$D$2:$AB$2,豚気温!$D$3:$AB$3)&amp;(_xlfn.XLOOKUP(豚モデル!$D388,豚気温!$C$6:$C$461,豚気温!$B$6:$B$461)))</f>
        <v>#N/A</v>
      </c>
      <c r="B380">
        <v>380</v>
      </c>
      <c r="C380" s="62">
        <v>46275</v>
      </c>
      <c r="D380">
        <v>21.2</v>
      </c>
      <c r="E380">
        <v>21.3</v>
      </c>
      <c r="F380">
        <v>22.1</v>
      </c>
      <c r="G380">
        <v>22.5</v>
      </c>
      <c r="H380">
        <v>22.2</v>
      </c>
      <c r="I380">
        <v>22.9</v>
      </c>
      <c r="J380">
        <v>24.8</v>
      </c>
      <c r="K380">
        <v>23</v>
      </c>
      <c r="L380">
        <v>23.3</v>
      </c>
      <c r="M380">
        <v>24</v>
      </c>
      <c r="N380">
        <v>25.5</v>
      </c>
      <c r="O380">
        <v>25.6</v>
      </c>
      <c r="P380">
        <v>24.3</v>
      </c>
      <c r="Q380">
        <v>25</v>
      </c>
      <c r="R380">
        <v>19.3</v>
      </c>
      <c r="S380">
        <v>21.9</v>
      </c>
      <c r="T380">
        <v>21.2</v>
      </c>
      <c r="U380">
        <v>24.9</v>
      </c>
      <c r="V380">
        <v>17.7</v>
      </c>
      <c r="W380">
        <v>20.7</v>
      </c>
      <c r="X380">
        <v>20.6</v>
      </c>
      <c r="Y380">
        <v>18.399999999999999</v>
      </c>
      <c r="Z380">
        <v>21.7</v>
      </c>
      <c r="AA380">
        <f>独自温度!C255</f>
        <v>30</v>
      </c>
      <c r="AB380">
        <f>独自温度!D255</f>
        <v>30</v>
      </c>
    </row>
    <row r="381" spans="1:28">
      <c r="A381" s="87" t="e" cm="1">
        <f t="array" aca="1" ref="A381" ca="1">INDIRECT(_xlfn.XLOOKUP(豚シート!$G$13,豚気温!$D$2:$AB$2,豚気温!$D$3:$AB$3)&amp;(_xlfn.XLOOKUP(豚モデル!$D389,豚気温!$C$6:$C$461,豚気温!$B$6:$B$461)))</f>
        <v>#N/A</v>
      </c>
      <c r="B381">
        <v>381</v>
      </c>
      <c r="C381" s="62">
        <v>46276</v>
      </c>
      <c r="D381">
        <v>21</v>
      </c>
      <c r="E381">
        <v>21.2</v>
      </c>
      <c r="F381">
        <v>21.9</v>
      </c>
      <c r="G381">
        <v>22.3</v>
      </c>
      <c r="H381">
        <v>22.1</v>
      </c>
      <c r="I381">
        <v>22.7</v>
      </c>
      <c r="J381">
        <v>24.7</v>
      </c>
      <c r="K381">
        <v>22.8</v>
      </c>
      <c r="L381">
        <v>23.2</v>
      </c>
      <c r="M381">
        <v>23.8</v>
      </c>
      <c r="N381">
        <v>25.3</v>
      </c>
      <c r="O381">
        <v>25.5</v>
      </c>
      <c r="P381">
        <v>24.1</v>
      </c>
      <c r="Q381">
        <v>24.9</v>
      </c>
      <c r="R381">
        <v>19.100000000000001</v>
      </c>
      <c r="S381">
        <v>21.8</v>
      </c>
      <c r="T381">
        <v>21</v>
      </c>
      <c r="U381">
        <v>24.8</v>
      </c>
      <c r="V381">
        <v>17.5</v>
      </c>
      <c r="W381">
        <v>20.5</v>
      </c>
      <c r="X381">
        <v>20.399999999999999</v>
      </c>
      <c r="Y381">
        <v>18.3</v>
      </c>
      <c r="Z381">
        <v>21.6</v>
      </c>
      <c r="AA381">
        <f>独自温度!C256</f>
        <v>30</v>
      </c>
      <c r="AB381">
        <f>独自温度!D256</f>
        <v>30</v>
      </c>
    </row>
    <row r="382" spans="1:28">
      <c r="A382" s="87" t="e" cm="1">
        <f t="array" aca="1" ref="A382" ca="1">INDIRECT(_xlfn.XLOOKUP(豚シート!$G$13,豚気温!$D$2:$AB$2,豚気温!$D$3:$AB$3)&amp;(_xlfn.XLOOKUP(豚モデル!$D390,豚気温!$C$6:$C$461,豚気温!$B$6:$B$461)))</f>
        <v>#N/A</v>
      </c>
      <c r="B382">
        <v>382</v>
      </c>
      <c r="C382" s="62">
        <v>46277</v>
      </c>
      <c r="D382">
        <v>20.8</v>
      </c>
      <c r="E382">
        <v>21</v>
      </c>
      <c r="F382">
        <v>21.8</v>
      </c>
      <c r="G382">
        <v>22.2</v>
      </c>
      <c r="H382">
        <v>21.9</v>
      </c>
      <c r="I382">
        <v>22.6</v>
      </c>
      <c r="J382">
        <v>24.5</v>
      </c>
      <c r="K382">
        <v>22.6</v>
      </c>
      <c r="L382">
        <v>23</v>
      </c>
      <c r="M382">
        <v>23.6</v>
      </c>
      <c r="N382">
        <v>25.1</v>
      </c>
      <c r="O382">
        <v>25.3</v>
      </c>
      <c r="P382">
        <v>23.9</v>
      </c>
      <c r="Q382">
        <v>24.7</v>
      </c>
      <c r="R382">
        <v>18.899999999999999</v>
      </c>
      <c r="S382">
        <v>21.6</v>
      </c>
      <c r="T382">
        <v>20.8</v>
      </c>
      <c r="U382">
        <v>24.6</v>
      </c>
      <c r="V382">
        <v>17.399999999999999</v>
      </c>
      <c r="W382">
        <v>20.3</v>
      </c>
      <c r="X382">
        <v>20.2</v>
      </c>
      <c r="Y382">
        <v>18.100000000000001</v>
      </c>
      <c r="Z382">
        <v>21.4</v>
      </c>
      <c r="AA382">
        <f>独自温度!C257</f>
        <v>30</v>
      </c>
      <c r="AB382">
        <f>独自温度!D257</f>
        <v>30</v>
      </c>
    </row>
    <row r="383" spans="1:28">
      <c r="A383" s="87" t="e" cm="1">
        <f t="array" aca="1" ref="A383" ca="1">INDIRECT(_xlfn.XLOOKUP(豚シート!$G$13,豚気温!$D$2:$AB$2,豚気温!$D$3:$AB$3)&amp;(_xlfn.XLOOKUP(豚モデル!$D391,豚気温!$C$6:$C$461,豚気温!$B$6:$B$461)))</f>
        <v>#N/A</v>
      </c>
      <c r="B383">
        <v>383</v>
      </c>
      <c r="C383" s="62">
        <v>46278</v>
      </c>
      <c r="D383">
        <v>20.6</v>
      </c>
      <c r="E383">
        <v>20.8</v>
      </c>
      <c r="F383">
        <v>21.6</v>
      </c>
      <c r="G383">
        <v>22</v>
      </c>
      <c r="H383">
        <v>21.7</v>
      </c>
      <c r="I383">
        <v>22.4</v>
      </c>
      <c r="J383">
        <v>24.3</v>
      </c>
      <c r="K383">
        <v>22.5</v>
      </c>
      <c r="L383">
        <v>22.8</v>
      </c>
      <c r="M383">
        <v>23.4</v>
      </c>
      <c r="N383">
        <v>24.9</v>
      </c>
      <c r="O383">
        <v>25.1</v>
      </c>
      <c r="P383">
        <v>23.8</v>
      </c>
      <c r="Q383">
        <v>24.5</v>
      </c>
      <c r="R383">
        <v>18.7</v>
      </c>
      <c r="S383">
        <v>21.4</v>
      </c>
      <c r="T383">
        <v>20.6</v>
      </c>
      <c r="U383">
        <v>24.4</v>
      </c>
      <c r="V383">
        <v>17.2</v>
      </c>
      <c r="W383">
        <v>20.100000000000001</v>
      </c>
      <c r="X383">
        <v>20</v>
      </c>
      <c r="Y383">
        <v>17.899999999999999</v>
      </c>
      <c r="Z383">
        <v>21.2</v>
      </c>
      <c r="AA383">
        <f>独自温度!C258</f>
        <v>30</v>
      </c>
      <c r="AB383">
        <f>独自温度!D258</f>
        <v>30</v>
      </c>
    </row>
    <row r="384" spans="1:28">
      <c r="A384" s="87" t="e" cm="1">
        <f t="array" aca="1" ref="A384" ca="1">INDIRECT(_xlfn.XLOOKUP(豚シート!$G$13,豚気温!$D$2:$AB$2,豚気温!$D$3:$AB$3)&amp;(_xlfn.XLOOKUP(豚モデル!$D392,豚気温!$C$6:$C$461,豚気温!$B$6:$B$461)))</f>
        <v>#N/A</v>
      </c>
      <c r="B384">
        <v>384</v>
      </c>
      <c r="C384" s="62">
        <v>46279</v>
      </c>
      <c r="D384">
        <v>20.399999999999999</v>
      </c>
      <c r="E384">
        <v>20.5</v>
      </c>
      <c r="F384">
        <v>21.4</v>
      </c>
      <c r="G384">
        <v>21.8</v>
      </c>
      <c r="H384">
        <v>21.5</v>
      </c>
      <c r="I384">
        <v>22.2</v>
      </c>
      <c r="J384">
        <v>24.1</v>
      </c>
      <c r="K384">
        <v>22.3</v>
      </c>
      <c r="L384">
        <v>22.6</v>
      </c>
      <c r="M384">
        <v>23.3</v>
      </c>
      <c r="N384">
        <v>24.7</v>
      </c>
      <c r="O384">
        <v>24.9</v>
      </c>
      <c r="P384">
        <v>23.6</v>
      </c>
      <c r="Q384">
        <v>24.3</v>
      </c>
      <c r="R384">
        <v>18.5</v>
      </c>
      <c r="S384">
        <v>21.2</v>
      </c>
      <c r="T384">
        <v>20.399999999999999</v>
      </c>
      <c r="U384">
        <v>24.2</v>
      </c>
      <c r="V384">
        <v>16.899999999999999</v>
      </c>
      <c r="W384">
        <v>19.899999999999999</v>
      </c>
      <c r="X384">
        <v>19.8</v>
      </c>
      <c r="Y384">
        <v>17.7</v>
      </c>
      <c r="Z384">
        <v>21.1</v>
      </c>
      <c r="AA384">
        <f>独自温度!C259</f>
        <v>30</v>
      </c>
      <c r="AB384">
        <f>独自温度!D259</f>
        <v>30</v>
      </c>
    </row>
    <row r="385" spans="1:28">
      <c r="A385" s="87" t="e" cm="1">
        <f t="array" aca="1" ref="A385" ca="1">INDIRECT(_xlfn.XLOOKUP(豚シート!$G$13,豚気温!$D$2:$AB$2,豚気温!$D$3:$AB$3)&amp;(_xlfn.XLOOKUP(豚モデル!$D393,豚気温!$C$6:$C$461,豚気温!$B$6:$B$461)))</f>
        <v>#N/A</v>
      </c>
      <c r="B385">
        <v>385</v>
      </c>
      <c r="C385" s="62">
        <v>46280</v>
      </c>
      <c r="D385">
        <v>20.100000000000001</v>
      </c>
      <c r="E385">
        <v>20.3</v>
      </c>
      <c r="F385">
        <v>21.2</v>
      </c>
      <c r="G385">
        <v>21.6</v>
      </c>
      <c r="H385">
        <v>21.3</v>
      </c>
      <c r="I385">
        <v>22</v>
      </c>
      <c r="J385">
        <v>23.9</v>
      </c>
      <c r="K385">
        <v>22</v>
      </c>
      <c r="L385">
        <v>22.4</v>
      </c>
      <c r="M385">
        <v>23.1</v>
      </c>
      <c r="N385">
        <v>24.6</v>
      </c>
      <c r="O385">
        <v>24.7</v>
      </c>
      <c r="P385">
        <v>23.4</v>
      </c>
      <c r="Q385">
        <v>24.1</v>
      </c>
      <c r="R385">
        <v>18.3</v>
      </c>
      <c r="S385">
        <v>21</v>
      </c>
      <c r="T385">
        <v>20.2</v>
      </c>
      <c r="U385">
        <v>24.1</v>
      </c>
      <c r="V385">
        <v>16.7</v>
      </c>
      <c r="W385">
        <v>19.600000000000001</v>
      </c>
      <c r="X385">
        <v>19.600000000000001</v>
      </c>
      <c r="Y385">
        <v>17.5</v>
      </c>
      <c r="Z385">
        <v>20.9</v>
      </c>
      <c r="AA385">
        <f>独自温度!C260</f>
        <v>30</v>
      </c>
      <c r="AB385">
        <f>独自温度!D260</f>
        <v>30</v>
      </c>
    </row>
    <row r="386" spans="1:28">
      <c r="A386" s="87" t="e" cm="1">
        <f t="array" aca="1" ref="A386" ca="1">INDIRECT(_xlfn.XLOOKUP(豚シート!$G$13,豚気温!$D$2:$AB$2,豚気温!$D$3:$AB$3)&amp;(_xlfn.XLOOKUP(豚モデル!$D394,豚気温!$C$6:$C$461,豚気温!$B$6:$B$461)))</f>
        <v>#N/A</v>
      </c>
      <c r="B386">
        <v>386</v>
      </c>
      <c r="C386" s="62">
        <v>46281</v>
      </c>
      <c r="D386">
        <v>19.899999999999999</v>
      </c>
      <c r="E386">
        <v>20.100000000000001</v>
      </c>
      <c r="F386">
        <v>21</v>
      </c>
      <c r="G386">
        <v>21.4</v>
      </c>
      <c r="H386">
        <v>21.1</v>
      </c>
      <c r="I386">
        <v>21.8</v>
      </c>
      <c r="J386">
        <v>23.7</v>
      </c>
      <c r="K386">
        <v>21.8</v>
      </c>
      <c r="L386">
        <v>22.1</v>
      </c>
      <c r="M386">
        <v>22.8</v>
      </c>
      <c r="N386">
        <v>24.3</v>
      </c>
      <c r="O386">
        <v>24.5</v>
      </c>
      <c r="P386">
        <v>23.2</v>
      </c>
      <c r="Q386">
        <v>23.8</v>
      </c>
      <c r="R386">
        <v>18.100000000000001</v>
      </c>
      <c r="S386">
        <v>20.8</v>
      </c>
      <c r="T386">
        <v>20</v>
      </c>
      <c r="U386">
        <v>23.9</v>
      </c>
      <c r="V386">
        <v>16.5</v>
      </c>
      <c r="W386">
        <v>19.399999999999999</v>
      </c>
      <c r="X386">
        <v>19.3</v>
      </c>
      <c r="Y386">
        <v>17.2</v>
      </c>
      <c r="Z386">
        <v>20.7</v>
      </c>
      <c r="AA386">
        <f>独自温度!C261</f>
        <v>30</v>
      </c>
      <c r="AB386">
        <f>独自温度!D261</f>
        <v>30</v>
      </c>
    </row>
    <row r="387" spans="1:28">
      <c r="A387" s="87" t="e" cm="1">
        <f t="array" aca="1" ref="A387" ca="1">INDIRECT(_xlfn.XLOOKUP(豚シート!$G$13,豚気温!$D$2:$AB$2,豚気温!$D$3:$AB$3)&amp;(_xlfn.XLOOKUP(豚モデル!$D395,豚気温!$C$6:$C$461,豚気温!$B$6:$B$461)))</f>
        <v>#N/A</v>
      </c>
      <c r="B387">
        <v>387</v>
      </c>
      <c r="C387" s="62">
        <v>46282</v>
      </c>
      <c r="D387">
        <v>19.7</v>
      </c>
      <c r="E387">
        <v>19.8</v>
      </c>
      <c r="F387">
        <v>20.7</v>
      </c>
      <c r="G387">
        <v>21.1</v>
      </c>
      <c r="H387">
        <v>20.9</v>
      </c>
      <c r="I387">
        <v>21.6</v>
      </c>
      <c r="J387">
        <v>23.5</v>
      </c>
      <c r="K387">
        <v>21.6</v>
      </c>
      <c r="L387">
        <v>21.9</v>
      </c>
      <c r="M387">
        <v>22.6</v>
      </c>
      <c r="N387">
        <v>24.1</v>
      </c>
      <c r="O387">
        <v>24.3</v>
      </c>
      <c r="P387">
        <v>23</v>
      </c>
      <c r="Q387">
        <v>23.6</v>
      </c>
      <c r="R387">
        <v>17.8</v>
      </c>
      <c r="S387">
        <v>20.5</v>
      </c>
      <c r="T387">
        <v>19.8</v>
      </c>
      <c r="U387">
        <v>23.6</v>
      </c>
      <c r="V387">
        <v>16.2</v>
      </c>
      <c r="W387">
        <v>19.2</v>
      </c>
      <c r="X387">
        <v>19.100000000000001</v>
      </c>
      <c r="Y387">
        <v>17</v>
      </c>
      <c r="Z387">
        <v>20.399999999999999</v>
      </c>
      <c r="AA387">
        <f>独自温度!C262</f>
        <v>30</v>
      </c>
      <c r="AB387">
        <f>独自温度!D262</f>
        <v>30</v>
      </c>
    </row>
    <row r="388" spans="1:28">
      <c r="A388" s="87" t="e" cm="1">
        <f t="array" aca="1" ref="A388" ca="1">INDIRECT(_xlfn.XLOOKUP(豚シート!$G$13,豚気温!$D$2:$AB$2,豚気温!$D$3:$AB$3)&amp;(_xlfn.XLOOKUP(豚モデル!$D396,豚気温!$C$6:$C$461,豚気温!$B$6:$B$461)))</f>
        <v>#N/A</v>
      </c>
      <c r="B388">
        <v>388</v>
      </c>
      <c r="C388" s="62">
        <v>46283</v>
      </c>
      <c r="D388">
        <v>19.399999999999999</v>
      </c>
      <c r="E388">
        <v>19.600000000000001</v>
      </c>
      <c r="F388">
        <v>20.5</v>
      </c>
      <c r="G388">
        <v>20.9</v>
      </c>
      <c r="H388">
        <v>20.7</v>
      </c>
      <c r="I388">
        <v>21.4</v>
      </c>
      <c r="J388">
        <v>23.3</v>
      </c>
      <c r="K388">
        <v>21.4</v>
      </c>
      <c r="L388">
        <v>21.7</v>
      </c>
      <c r="M388">
        <v>22.4</v>
      </c>
      <c r="N388">
        <v>23.9</v>
      </c>
      <c r="O388">
        <v>24.1</v>
      </c>
      <c r="P388">
        <v>22.7</v>
      </c>
      <c r="Q388">
        <v>23.4</v>
      </c>
      <c r="R388">
        <v>17.600000000000001</v>
      </c>
      <c r="S388">
        <v>20.3</v>
      </c>
      <c r="T388">
        <v>19.600000000000001</v>
      </c>
      <c r="U388">
        <v>23.4</v>
      </c>
      <c r="V388">
        <v>16</v>
      </c>
      <c r="W388">
        <v>18.899999999999999</v>
      </c>
      <c r="X388">
        <v>18.899999999999999</v>
      </c>
      <c r="Y388">
        <v>16.8</v>
      </c>
      <c r="Z388">
        <v>20.2</v>
      </c>
      <c r="AA388">
        <f>独自温度!C263</f>
        <v>30</v>
      </c>
      <c r="AB388">
        <f>独自温度!D263</f>
        <v>30</v>
      </c>
    </row>
    <row r="389" spans="1:28">
      <c r="A389" s="87" t="e" cm="1">
        <f t="array" aca="1" ref="A389" ca="1">INDIRECT(_xlfn.XLOOKUP(豚シート!$G$13,豚気温!$D$2:$AB$2,豚気温!$D$3:$AB$3)&amp;(_xlfn.XLOOKUP(豚モデル!$D397,豚気温!$C$6:$C$461,豚気温!$B$6:$B$461)))</f>
        <v>#N/A</v>
      </c>
      <c r="B389">
        <v>389</v>
      </c>
      <c r="C389" s="62">
        <v>46284</v>
      </c>
      <c r="D389">
        <v>19.2</v>
      </c>
      <c r="E389">
        <v>19.3</v>
      </c>
      <c r="F389">
        <v>20.3</v>
      </c>
      <c r="G389">
        <v>20.7</v>
      </c>
      <c r="H389">
        <v>20.5</v>
      </c>
      <c r="I389">
        <v>21.1</v>
      </c>
      <c r="J389">
        <v>23.1</v>
      </c>
      <c r="K389">
        <v>21.1</v>
      </c>
      <c r="L389">
        <v>21.4</v>
      </c>
      <c r="M389">
        <v>22.2</v>
      </c>
      <c r="N389">
        <v>23.7</v>
      </c>
      <c r="O389">
        <v>23.9</v>
      </c>
      <c r="P389">
        <v>22.5</v>
      </c>
      <c r="Q389">
        <v>23.2</v>
      </c>
      <c r="R389">
        <v>17.399999999999999</v>
      </c>
      <c r="S389">
        <v>20.100000000000001</v>
      </c>
      <c r="T389">
        <v>19.399999999999999</v>
      </c>
      <c r="U389">
        <v>23.2</v>
      </c>
      <c r="V389">
        <v>15.7</v>
      </c>
      <c r="W389">
        <v>18.7</v>
      </c>
      <c r="X389">
        <v>18.600000000000001</v>
      </c>
      <c r="Y389">
        <v>16.5</v>
      </c>
      <c r="Z389">
        <v>20</v>
      </c>
      <c r="AA389">
        <f>独自温度!C264</f>
        <v>30</v>
      </c>
      <c r="AB389">
        <f>独自温度!D264</f>
        <v>30</v>
      </c>
    </row>
    <row r="390" spans="1:28">
      <c r="A390" s="87" t="e" cm="1">
        <f t="array" aca="1" ref="A390" ca="1">INDIRECT(_xlfn.XLOOKUP(豚シート!$G$13,豚気温!$D$2:$AB$2,豚気温!$D$3:$AB$3)&amp;(_xlfn.XLOOKUP(豚モデル!$D398,豚気温!$C$6:$C$461,豚気温!$B$6:$B$461)))</f>
        <v>#N/A</v>
      </c>
      <c r="B390">
        <v>390</v>
      </c>
      <c r="C390" s="62">
        <v>46285</v>
      </c>
      <c r="D390">
        <v>18.899999999999999</v>
      </c>
      <c r="E390">
        <v>19.100000000000001</v>
      </c>
      <c r="F390">
        <v>20.100000000000001</v>
      </c>
      <c r="G390">
        <v>20.399999999999999</v>
      </c>
      <c r="H390">
        <v>20.3</v>
      </c>
      <c r="I390">
        <v>20.9</v>
      </c>
      <c r="J390">
        <v>22.8</v>
      </c>
      <c r="K390">
        <v>20.9</v>
      </c>
      <c r="L390">
        <v>21.2</v>
      </c>
      <c r="M390">
        <v>22</v>
      </c>
      <c r="N390">
        <v>23.5</v>
      </c>
      <c r="O390">
        <v>23.7</v>
      </c>
      <c r="P390">
        <v>22.3</v>
      </c>
      <c r="Q390">
        <v>22.9</v>
      </c>
      <c r="R390">
        <v>17.100000000000001</v>
      </c>
      <c r="S390">
        <v>19.8</v>
      </c>
      <c r="T390">
        <v>19.100000000000001</v>
      </c>
      <c r="U390">
        <v>23</v>
      </c>
      <c r="V390">
        <v>15.5</v>
      </c>
      <c r="W390">
        <v>18.399999999999999</v>
      </c>
      <c r="X390">
        <v>18.399999999999999</v>
      </c>
      <c r="Y390">
        <v>16.3</v>
      </c>
      <c r="Z390">
        <v>19.7</v>
      </c>
      <c r="AA390">
        <f>独自温度!C265</f>
        <v>30</v>
      </c>
      <c r="AB390">
        <f>独自温度!D265</f>
        <v>30</v>
      </c>
    </row>
    <row r="391" spans="1:28">
      <c r="A391" s="87" t="e" cm="1">
        <f t="array" aca="1" ref="A391" ca="1">INDIRECT(_xlfn.XLOOKUP(豚シート!$G$13,豚気温!$D$2:$AB$2,豚気温!$D$3:$AB$3)&amp;(_xlfn.XLOOKUP(豚モデル!$D399,豚気温!$C$6:$C$461,豚気温!$B$6:$B$461)))</f>
        <v>#N/A</v>
      </c>
      <c r="B391">
        <v>391</v>
      </c>
      <c r="C391" s="62">
        <v>46286</v>
      </c>
      <c r="D391">
        <v>18.7</v>
      </c>
      <c r="E391">
        <v>18.8</v>
      </c>
      <c r="F391">
        <v>19.8</v>
      </c>
      <c r="G391">
        <v>20.2</v>
      </c>
      <c r="H391">
        <v>20</v>
      </c>
      <c r="I391">
        <v>20.7</v>
      </c>
      <c r="J391">
        <v>22.6</v>
      </c>
      <c r="K391">
        <v>20.7</v>
      </c>
      <c r="L391">
        <v>21</v>
      </c>
      <c r="M391">
        <v>21.7</v>
      </c>
      <c r="N391">
        <v>23.3</v>
      </c>
      <c r="O391">
        <v>23.5</v>
      </c>
      <c r="P391">
        <v>22.1</v>
      </c>
      <c r="Q391">
        <v>22.7</v>
      </c>
      <c r="R391">
        <v>16.899999999999999</v>
      </c>
      <c r="S391">
        <v>19.600000000000001</v>
      </c>
      <c r="T391">
        <v>18.899999999999999</v>
      </c>
      <c r="U391">
        <v>22.8</v>
      </c>
      <c r="V391">
        <v>15.2</v>
      </c>
      <c r="W391">
        <v>18.2</v>
      </c>
      <c r="X391">
        <v>18.100000000000001</v>
      </c>
      <c r="Y391">
        <v>16</v>
      </c>
      <c r="Z391">
        <v>19.5</v>
      </c>
      <c r="AA391">
        <f>独自温度!C266</f>
        <v>30</v>
      </c>
      <c r="AB391">
        <f>独自温度!D266</f>
        <v>30</v>
      </c>
    </row>
    <row r="392" spans="1:28">
      <c r="A392" s="87" t="e" cm="1">
        <f t="array" aca="1" ref="A392" ca="1">INDIRECT(_xlfn.XLOOKUP(豚シート!$G$13,豚気温!$D$2:$AB$2,豚気温!$D$3:$AB$3)&amp;(_xlfn.XLOOKUP(豚モデル!$D400,豚気温!$C$6:$C$461,豚気温!$B$6:$B$461)))</f>
        <v>#N/A</v>
      </c>
      <c r="B392">
        <v>392</v>
      </c>
      <c r="C392" s="62">
        <v>46287</v>
      </c>
      <c r="D392">
        <v>18.399999999999999</v>
      </c>
      <c r="E392">
        <v>18.600000000000001</v>
      </c>
      <c r="F392">
        <v>19.600000000000001</v>
      </c>
      <c r="G392">
        <v>20</v>
      </c>
      <c r="H392">
        <v>19.8</v>
      </c>
      <c r="I392">
        <v>20.5</v>
      </c>
      <c r="J392">
        <v>22.4</v>
      </c>
      <c r="K392">
        <v>20.5</v>
      </c>
      <c r="L392">
        <v>20.8</v>
      </c>
      <c r="M392">
        <v>21.5</v>
      </c>
      <c r="N392">
        <v>23.1</v>
      </c>
      <c r="O392">
        <v>23.3</v>
      </c>
      <c r="P392">
        <v>21.9</v>
      </c>
      <c r="Q392">
        <v>22.5</v>
      </c>
      <c r="R392">
        <v>16.600000000000001</v>
      </c>
      <c r="S392">
        <v>19.399999999999999</v>
      </c>
      <c r="T392">
        <v>18.7</v>
      </c>
      <c r="U392">
        <v>22.6</v>
      </c>
      <c r="V392">
        <v>15</v>
      </c>
      <c r="W392">
        <v>18</v>
      </c>
      <c r="X392">
        <v>17.899999999999999</v>
      </c>
      <c r="Y392">
        <v>15.8</v>
      </c>
      <c r="Z392">
        <v>19.3</v>
      </c>
      <c r="AA392">
        <f>独自温度!C267</f>
        <v>30</v>
      </c>
      <c r="AB392">
        <f>独自温度!D267</f>
        <v>30</v>
      </c>
    </row>
    <row r="393" spans="1:28">
      <c r="A393" s="87" t="e" cm="1">
        <f t="array" aca="1" ref="A393" ca="1">INDIRECT(_xlfn.XLOOKUP(豚シート!$G$13,豚気温!$D$2:$AB$2,豚気温!$D$3:$AB$3)&amp;(_xlfn.XLOOKUP(豚モデル!$D401,豚気温!$C$6:$C$461,豚気温!$B$6:$B$461)))</f>
        <v>#N/A</v>
      </c>
      <c r="B393">
        <v>393</v>
      </c>
      <c r="C393" s="62">
        <v>46288</v>
      </c>
      <c r="D393">
        <v>18.2</v>
      </c>
      <c r="E393">
        <v>18.3</v>
      </c>
      <c r="F393">
        <v>19.399999999999999</v>
      </c>
      <c r="G393">
        <v>19.7</v>
      </c>
      <c r="H393">
        <v>19.600000000000001</v>
      </c>
      <c r="I393">
        <v>20.2</v>
      </c>
      <c r="J393">
        <v>22.2</v>
      </c>
      <c r="K393">
        <v>20.3</v>
      </c>
      <c r="L393">
        <v>20.6</v>
      </c>
      <c r="M393">
        <v>21.3</v>
      </c>
      <c r="N393">
        <v>22.8</v>
      </c>
      <c r="O393">
        <v>23</v>
      </c>
      <c r="P393">
        <v>21.7</v>
      </c>
      <c r="Q393">
        <v>22.3</v>
      </c>
      <c r="R393">
        <v>16.399999999999999</v>
      </c>
      <c r="S393">
        <v>19.2</v>
      </c>
      <c r="T393">
        <v>18.5</v>
      </c>
      <c r="U393">
        <v>22.4</v>
      </c>
      <c r="V393">
        <v>14.8</v>
      </c>
      <c r="W393">
        <v>17.7</v>
      </c>
      <c r="X393">
        <v>17.600000000000001</v>
      </c>
      <c r="Y393">
        <v>15.6</v>
      </c>
      <c r="Z393">
        <v>19</v>
      </c>
      <c r="AA393">
        <f>独自温度!C268</f>
        <v>30</v>
      </c>
      <c r="AB393">
        <f>独自温度!D268</f>
        <v>30</v>
      </c>
    </row>
    <row r="394" spans="1:28">
      <c r="A394" s="87" t="e" cm="1">
        <f t="array" aca="1" ref="A394" ca="1">INDIRECT(_xlfn.XLOOKUP(豚シート!$G$13,豚気温!$D$2:$AB$2,豚気温!$D$3:$AB$3)&amp;(_xlfn.XLOOKUP(豚モデル!$D402,豚気温!$C$6:$C$461,豚気温!$B$6:$B$461)))</f>
        <v>#N/A</v>
      </c>
      <c r="B394">
        <v>394</v>
      </c>
      <c r="C394" s="62">
        <v>46289</v>
      </c>
      <c r="D394">
        <v>18</v>
      </c>
      <c r="E394">
        <v>18.100000000000001</v>
      </c>
      <c r="F394">
        <v>19.2</v>
      </c>
      <c r="G394">
        <v>19.5</v>
      </c>
      <c r="H394">
        <v>19.399999999999999</v>
      </c>
      <c r="I394">
        <v>20</v>
      </c>
      <c r="J394">
        <v>21.9</v>
      </c>
      <c r="K394">
        <v>20</v>
      </c>
      <c r="L394">
        <v>20.399999999999999</v>
      </c>
      <c r="M394">
        <v>21.1</v>
      </c>
      <c r="N394">
        <v>22.6</v>
      </c>
      <c r="O394">
        <v>22.8</v>
      </c>
      <c r="P394">
        <v>21.5</v>
      </c>
      <c r="Q394">
        <v>22</v>
      </c>
      <c r="R394">
        <v>16.2</v>
      </c>
      <c r="S394">
        <v>19</v>
      </c>
      <c r="T394">
        <v>18.3</v>
      </c>
      <c r="U394">
        <v>22.2</v>
      </c>
      <c r="V394">
        <v>14.5</v>
      </c>
      <c r="W394">
        <v>17.5</v>
      </c>
      <c r="X394">
        <v>17.399999999999999</v>
      </c>
      <c r="Y394">
        <v>15.3</v>
      </c>
      <c r="Z394">
        <v>18.8</v>
      </c>
      <c r="AA394">
        <f>独自温度!C269</f>
        <v>30</v>
      </c>
      <c r="AB394">
        <f>独自温度!D269</f>
        <v>30</v>
      </c>
    </row>
    <row r="395" spans="1:28">
      <c r="A395" s="87" t="e" cm="1">
        <f t="array" aca="1" ref="A395" ca="1">INDIRECT(_xlfn.XLOOKUP(豚シート!$G$13,豚気温!$D$2:$AB$2,豚気温!$D$3:$AB$3)&amp;(_xlfn.XLOOKUP(豚モデル!$D403,豚気温!$C$6:$C$461,豚気温!$B$6:$B$461)))</f>
        <v>#N/A</v>
      </c>
      <c r="B395">
        <v>395</v>
      </c>
      <c r="C395" s="62">
        <v>46290</v>
      </c>
      <c r="D395">
        <v>17.8</v>
      </c>
      <c r="E395">
        <v>17.899999999999999</v>
      </c>
      <c r="F395">
        <v>19</v>
      </c>
      <c r="G395">
        <v>19.3</v>
      </c>
      <c r="H395">
        <v>19.2</v>
      </c>
      <c r="I395">
        <v>19.8</v>
      </c>
      <c r="J395">
        <v>21.7</v>
      </c>
      <c r="K395">
        <v>19.8</v>
      </c>
      <c r="L395">
        <v>20.3</v>
      </c>
      <c r="M395">
        <v>20.9</v>
      </c>
      <c r="N395">
        <v>22.4</v>
      </c>
      <c r="O395">
        <v>22.6</v>
      </c>
      <c r="P395">
        <v>21.3</v>
      </c>
      <c r="Q395">
        <v>21.8</v>
      </c>
      <c r="R395">
        <v>16</v>
      </c>
      <c r="S395">
        <v>18.8</v>
      </c>
      <c r="T395">
        <v>18</v>
      </c>
      <c r="U395">
        <v>22</v>
      </c>
      <c r="V395">
        <v>14.3</v>
      </c>
      <c r="W395">
        <v>17.3</v>
      </c>
      <c r="X395">
        <v>17.2</v>
      </c>
      <c r="Y395">
        <v>15.1</v>
      </c>
      <c r="Z395">
        <v>18.600000000000001</v>
      </c>
      <c r="AA395">
        <f>独自温度!C270</f>
        <v>30</v>
      </c>
      <c r="AB395">
        <f>独自温度!D270</f>
        <v>30</v>
      </c>
    </row>
    <row r="396" spans="1:28">
      <c r="A396" s="87" t="e" cm="1">
        <f t="array" aca="1" ref="A396" ca="1">INDIRECT(_xlfn.XLOOKUP(豚シート!$G$13,豚気温!$D$2:$AB$2,豚気温!$D$3:$AB$3)&amp;(_xlfn.XLOOKUP(豚モデル!$D404,豚気温!$C$6:$C$461,豚気温!$B$6:$B$461)))</f>
        <v>#N/A</v>
      </c>
      <c r="B396">
        <v>396</v>
      </c>
      <c r="C396" s="62">
        <v>46291</v>
      </c>
      <c r="D396">
        <v>17.600000000000001</v>
      </c>
      <c r="E396">
        <v>17.7</v>
      </c>
      <c r="F396">
        <v>18.8</v>
      </c>
      <c r="G396">
        <v>19.100000000000001</v>
      </c>
      <c r="H396">
        <v>19</v>
      </c>
      <c r="I396">
        <v>19.600000000000001</v>
      </c>
      <c r="J396">
        <v>21.5</v>
      </c>
      <c r="K396">
        <v>19.600000000000001</v>
      </c>
      <c r="L396">
        <v>20.100000000000001</v>
      </c>
      <c r="M396">
        <v>20.7</v>
      </c>
      <c r="N396">
        <v>22.2</v>
      </c>
      <c r="O396">
        <v>22.4</v>
      </c>
      <c r="P396">
        <v>21.1</v>
      </c>
      <c r="Q396">
        <v>21.6</v>
      </c>
      <c r="R396">
        <v>15.8</v>
      </c>
      <c r="S396">
        <v>18.600000000000001</v>
      </c>
      <c r="T396">
        <v>17.899999999999999</v>
      </c>
      <c r="U396">
        <v>21.8</v>
      </c>
      <c r="V396">
        <v>14.1</v>
      </c>
      <c r="W396">
        <v>17.100000000000001</v>
      </c>
      <c r="X396">
        <v>17</v>
      </c>
      <c r="Y396">
        <v>14.9</v>
      </c>
      <c r="Z396">
        <v>18.399999999999999</v>
      </c>
      <c r="AA396">
        <f>独自温度!C271</f>
        <v>30</v>
      </c>
      <c r="AB396">
        <f>独自温度!D271</f>
        <v>30</v>
      </c>
    </row>
    <row r="397" spans="1:28">
      <c r="A397" s="87" t="e" cm="1">
        <f t="array" aca="1" ref="A397" ca="1">INDIRECT(_xlfn.XLOOKUP(豚シート!$G$13,豚気温!$D$2:$AB$2,豚気温!$D$3:$AB$3)&amp;(_xlfn.XLOOKUP(豚モデル!$D405,豚気温!$C$6:$C$461,豚気温!$B$6:$B$461)))</f>
        <v>#N/A</v>
      </c>
      <c r="B397">
        <v>397</v>
      </c>
      <c r="C397" s="62">
        <v>46292</v>
      </c>
      <c r="D397">
        <v>17.399999999999999</v>
      </c>
      <c r="E397">
        <v>17.5</v>
      </c>
      <c r="F397">
        <v>18.600000000000001</v>
      </c>
      <c r="G397">
        <v>18.899999999999999</v>
      </c>
      <c r="H397">
        <v>18.8</v>
      </c>
      <c r="I397">
        <v>19.399999999999999</v>
      </c>
      <c r="J397">
        <v>21.3</v>
      </c>
      <c r="K397">
        <v>19.399999999999999</v>
      </c>
      <c r="L397">
        <v>20</v>
      </c>
      <c r="M397">
        <v>20.5</v>
      </c>
      <c r="N397">
        <v>22.1</v>
      </c>
      <c r="O397">
        <v>22.2</v>
      </c>
      <c r="P397">
        <v>20.9</v>
      </c>
      <c r="Q397">
        <v>21.4</v>
      </c>
      <c r="R397">
        <v>15.6</v>
      </c>
      <c r="S397">
        <v>18.399999999999999</v>
      </c>
      <c r="T397">
        <v>17.7</v>
      </c>
      <c r="U397">
        <v>21.6</v>
      </c>
      <c r="V397">
        <v>13.9</v>
      </c>
      <c r="W397">
        <v>16.899999999999999</v>
      </c>
      <c r="X397">
        <v>16.8</v>
      </c>
      <c r="Y397">
        <v>14.7</v>
      </c>
      <c r="Z397">
        <v>18.2</v>
      </c>
      <c r="AA397">
        <f>独自温度!C272</f>
        <v>30</v>
      </c>
      <c r="AB397">
        <f>独自温度!D272</f>
        <v>30</v>
      </c>
    </row>
    <row r="398" spans="1:28">
      <c r="A398" s="87" t="e" cm="1">
        <f t="array" aca="1" ref="A398" ca="1">INDIRECT(_xlfn.XLOOKUP(豚シート!$G$13,豚気温!$D$2:$AB$2,豚気温!$D$3:$AB$3)&amp;(_xlfn.XLOOKUP(豚モデル!$D406,豚気温!$C$6:$C$461,豚気温!$B$6:$B$461)))</f>
        <v>#N/A</v>
      </c>
      <c r="B398">
        <v>398</v>
      </c>
      <c r="C398" s="62">
        <v>46293</v>
      </c>
      <c r="D398">
        <v>17.2</v>
      </c>
      <c r="E398">
        <v>17.3</v>
      </c>
      <c r="F398">
        <v>18.399999999999999</v>
      </c>
      <c r="G398">
        <v>18.7</v>
      </c>
      <c r="H398">
        <v>18.7</v>
      </c>
      <c r="I398">
        <v>19.3</v>
      </c>
      <c r="J398">
        <v>21.1</v>
      </c>
      <c r="K398">
        <v>19.3</v>
      </c>
      <c r="L398">
        <v>19.899999999999999</v>
      </c>
      <c r="M398">
        <v>20.3</v>
      </c>
      <c r="N398">
        <v>21.9</v>
      </c>
      <c r="O398">
        <v>22</v>
      </c>
      <c r="P398">
        <v>20.7</v>
      </c>
      <c r="Q398">
        <v>21.2</v>
      </c>
      <c r="R398">
        <v>15.4</v>
      </c>
      <c r="S398">
        <v>18.2</v>
      </c>
      <c r="T398">
        <v>17.5</v>
      </c>
      <c r="U398">
        <v>21.4</v>
      </c>
      <c r="V398">
        <v>13.7</v>
      </c>
      <c r="W398">
        <v>16.7</v>
      </c>
      <c r="X398">
        <v>16.600000000000001</v>
      </c>
      <c r="Y398">
        <v>14.6</v>
      </c>
      <c r="Z398">
        <v>18</v>
      </c>
      <c r="AA398">
        <f>独自温度!C273</f>
        <v>30</v>
      </c>
      <c r="AB398">
        <f>独自温度!D273</f>
        <v>30</v>
      </c>
    </row>
    <row r="399" spans="1:28">
      <c r="A399" s="87" t="e" cm="1">
        <f t="array" aca="1" ref="A399" ca="1">INDIRECT(_xlfn.XLOOKUP(豚シート!$G$13,豚気温!$D$2:$AB$2,豚気温!$D$3:$AB$3)&amp;(_xlfn.XLOOKUP(豚モデル!$D407,豚気温!$C$6:$C$461,豚気温!$B$6:$B$461)))</f>
        <v>#N/A</v>
      </c>
      <c r="B399">
        <v>399</v>
      </c>
      <c r="C399" s="62">
        <v>46294</v>
      </c>
      <c r="D399">
        <v>17</v>
      </c>
      <c r="E399">
        <v>17.100000000000001</v>
      </c>
      <c r="F399">
        <v>18.2</v>
      </c>
      <c r="G399">
        <v>18.5</v>
      </c>
      <c r="H399">
        <v>18.5</v>
      </c>
      <c r="I399">
        <v>19.100000000000001</v>
      </c>
      <c r="J399">
        <v>20.9</v>
      </c>
      <c r="K399">
        <v>19.100000000000001</v>
      </c>
      <c r="L399">
        <v>19.7</v>
      </c>
      <c r="M399">
        <v>20.2</v>
      </c>
      <c r="N399">
        <v>21.7</v>
      </c>
      <c r="O399">
        <v>21.9</v>
      </c>
      <c r="P399">
        <v>20.5</v>
      </c>
      <c r="Q399">
        <v>21</v>
      </c>
      <c r="R399">
        <v>15.2</v>
      </c>
      <c r="S399">
        <v>18</v>
      </c>
      <c r="T399">
        <v>17.3</v>
      </c>
      <c r="U399">
        <v>21.3</v>
      </c>
      <c r="V399">
        <v>13.5</v>
      </c>
      <c r="W399">
        <v>16.5</v>
      </c>
      <c r="X399">
        <v>16.399999999999999</v>
      </c>
      <c r="Y399">
        <v>14.4</v>
      </c>
      <c r="Z399">
        <v>17.8</v>
      </c>
      <c r="AA399">
        <f>独自温度!C274</f>
        <v>30</v>
      </c>
      <c r="AB399">
        <f>独自温度!D274</f>
        <v>30</v>
      </c>
    </row>
    <row r="400" spans="1:28">
      <c r="A400" s="87" t="e" cm="1">
        <f t="array" aca="1" ref="A400" ca="1">INDIRECT(_xlfn.XLOOKUP(豚シート!$G$13,豚気温!$D$2:$AB$2,豚気温!$D$3:$AB$3)&amp;(_xlfn.XLOOKUP(豚モデル!$D408,豚気温!$C$6:$C$461,豚気温!$B$6:$B$461)))</f>
        <v>#N/A</v>
      </c>
      <c r="B400">
        <v>400</v>
      </c>
      <c r="C400" s="62">
        <v>46295</v>
      </c>
      <c r="D400">
        <v>16.8</v>
      </c>
      <c r="E400">
        <v>16.899999999999999</v>
      </c>
      <c r="F400">
        <v>18.100000000000001</v>
      </c>
      <c r="G400">
        <v>18.3</v>
      </c>
      <c r="H400">
        <v>18.3</v>
      </c>
      <c r="I400">
        <v>18.899999999999999</v>
      </c>
      <c r="J400">
        <v>20.7</v>
      </c>
      <c r="K400">
        <v>18.899999999999999</v>
      </c>
      <c r="L400">
        <v>19.600000000000001</v>
      </c>
      <c r="M400">
        <v>20</v>
      </c>
      <c r="N400">
        <v>21.5</v>
      </c>
      <c r="O400">
        <v>21.7</v>
      </c>
      <c r="P400">
        <v>20.3</v>
      </c>
      <c r="Q400">
        <v>20.8</v>
      </c>
      <c r="R400">
        <v>15</v>
      </c>
      <c r="S400">
        <v>17.8</v>
      </c>
      <c r="T400">
        <v>17.100000000000001</v>
      </c>
      <c r="U400">
        <v>21.1</v>
      </c>
      <c r="V400">
        <v>13.3</v>
      </c>
      <c r="W400">
        <v>16.399999999999999</v>
      </c>
      <c r="X400">
        <v>16.3</v>
      </c>
      <c r="Y400">
        <v>14.2</v>
      </c>
      <c r="Z400">
        <v>17.600000000000001</v>
      </c>
      <c r="AA400">
        <f>独自温度!C275</f>
        <v>30</v>
      </c>
      <c r="AB400">
        <f>独自温度!D275</f>
        <v>30</v>
      </c>
    </row>
    <row r="401" spans="1:28">
      <c r="A401" s="87" t="e" cm="1">
        <f t="array" aca="1" ref="A401" ca="1">INDIRECT(_xlfn.XLOOKUP(豚シート!$G$13,豚気温!$D$2:$AB$2,豚気温!$D$3:$AB$3)&amp;(_xlfn.XLOOKUP(豚モデル!$D409,豚気温!$C$6:$C$461,豚気温!$B$6:$B$461)))</f>
        <v>#N/A</v>
      </c>
      <c r="B401">
        <v>401</v>
      </c>
      <c r="C401" s="62">
        <v>46296</v>
      </c>
      <c r="D401">
        <v>16.600000000000001</v>
      </c>
      <c r="E401">
        <v>16.7</v>
      </c>
      <c r="F401">
        <v>17.899999999999999</v>
      </c>
      <c r="G401">
        <v>18.100000000000001</v>
      </c>
      <c r="H401">
        <v>18.100000000000001</v>
      </c>
      <c r="I401">
        <v>18.7</v>
      </c>
      <c r="J401">
        <v>20.6</v>
      </c>
      <c r="K401">
        <v>18.7</v>
      </c>
      <c r="L401">
        <v>19.399999999999999</v>
      </c>
      <c r="M401">
        <v>19.8</v>
      </c>
      <c r="N401">
        <v>21.4</v>
      </c>
      <c r="O401">
        <v>21.5</v>
      </c>
      <c r="P401">
        <v>20.100000000000001</v>
      </c>
      <c r="Q401">
        <v>20.6</v>
      </c>
      <c r="R401">
        <v>14.9</v>
      </c>
      <c r="S401">
        <v>17.600000000000001</v>
      </c>
      <c r="T401">
        <v>16.899999999999999</v>
      </c>
      <c r="U401">
        <v>20.9</v>
      </c>
      <c r="V401">
        <v>13.1</v>
      </c>
      <c r="W401">
        <v>16.2</v>
      </c>
      <c r="X401">
        <v>16.100000000000001</v>
      </c>
      <c r="Y401">
        <v>14</v>
      </c>
      <c r="Z401">
        <v>17.399999999999999</v>
      </c>
      <c r="AA401">
        <f>独自温度!C276</f>
        <v>30</v>
      </c>
      <c r="AB401">
        <f>独自温度!D276</f>
        <v>30</v>
      </c>
    </row>
    <row r="402" spans="1:28">
      <c r="A402" s="87" t="e" cm="1">
        <f t="array" aca="1" ref="A402" ca="1">INDIRECT(_xlfn.XLOOKUP(豚シート!$G$13,豚気温!$D$2:$AB$2,豚気温!$D$3:$AB$3)&amp;(_xlfn.XLOOKUP(豚モデル!$D410,豚気温!$C$6:$C$461,豚気温!$B$6:$B$461)))</f>
        <v>#N/A</v>
      </c>
      <c r="B402">
        <v>402</v>
      </c>
      <c r="C402" s="62">
        <v>46297</v>
      </c>
      <c r="D402">
        <v>16.5</v>
      </c>
      <c r="E402">
        <v>16.5</v>
      </c>
      <c r="F402">
        <v>17.7</v>
      </c>
      <c r="G402">
        <v>17.899999999999999</v>
      </c>
      <c r="H402">
        <v>17.899999999999999</v>
      </c>
      <c r="I402">
        <v>18.5</v>
      </c>
      <c r="J402">
        <v>20.399999999999999</v>
      </c>
      <c r="K402">
        <v>18.5</v>
      </c>
      <c r="L402">
        <v>19.3</v>
      </c>
      <c r="M402">
        <v>19.600000000000001</v>
      </c>
      <c r="N402">
        <v>21.2</v>
      </c>
      <c r="O402">
        <v>21.3</v>
      </c>
      <c r="P402">
        <v>19.899999999999999</v>
      </c>
      <c r="Q402">
        <v>20.399999999999999</v>
      </c>
      <c r="R402">
        <v>14.7</v>
      </c>
      <c r="S402">
        <v>17.399999999999999</v>
      </c>
      <c r="T402">
        <v>16.8</v>
      </c>
      <c r="U402">
        <v>20.7</v>
      </c>
      <c r="V402">
        <v>12.9</v>
      </c>
      <c r="W402">
        <v>16</v>
      </c>
      <c r="X402">
        <v>15.9</v>
      </c>
      <c r="Y402">
        <v>13.8</v>
      </c>
      <c r="Z402">
        <v>17.3</v>
      </c>
      <c r="AA402">
        <f>独自温度!C277</f>
        <v>30</v>
      </c>
      <c r="AB402">
        <f>独自温度!D277</f>
        <v>30</v>
      </c>
    </row>
    <row r="403" spans="1:28">
      <c r="A403" s="87" t="e" cm="1">
        <f t="array" aca="1" ref="A403" ca="1">INDIRECT(_xlfn.XLOOKUP(豚シート!$G$13,豚気温!$D$2:$AB$2,豚気温!$D$3:$AB$3)&amp;(_xlfn.XLOOKUP(豚モデル!$D411,豚気温!$C$6:$C$461,豚気温!$B$6:$B$461)))</f>
        <v>#N/A</v>
      </c>
      <c r="B403">
        <v>403</v>
      </c>
      <c r="C403" s="62">
        <v>46298</v>
      </c>
      <c r="D403">
        <v>16.3</v>
      </c>
      <c r="E403">
        <v>16.399999999999999</v>
      </c>
      <c r="F403">
        <v>17.5</v>
      </c>
      <c r="G403">
        <v>17.7</v>
      </c>
      <c r="H403">
        <v>17.7</v>
      </c>
      <c r="I403">
        <v>18.399999999999999</v>
      </c>
      <c r="J403">
        <v>20.2</v>
      </c>
      <c r="K403">
        <v>18.3</v>
      </c>
      <c r="L403">
        <v>19.100000000000001</v>
      </c>
      <c r="M403">
        <v>19.5</v>
      </c>
      <c r="N403">
        <v>21</v>
      </c>
      <c r="O403">
        <v>21.2</v>
      </c>
      <c r="P403">
        <v>19.8</v>
      </c>
      <c r="Q403">
        <v>20.3</v>
      </c>
      <c r="R403">
        <v>14.5</v>
      </c>
      <c r="S403">
        <v>17.3</v>
      </c>
      <c r="T403">
        <v>16.600000000000001</v>
      </c>
      <c r="U403">
        <v>20.6</v>
      </c>
      <c r="V403">
        <v>12.7</v>
      </c>
      <c r="W403">
        <v>15.8</v>
      </c>
      <c r="X403">
        <v>15.7</v>
      </c>
      <c r="Y403">
        <v>13.6</v>
      </c>
      <c r="Z403">
        <v>17.100000000000001</v>
      </c>
      <c r="AA403">
        <f>独自温度!C278</f>
        <v>30</v>
      </c>
      <c r="AB403">
        <f>独自温度!D278</f>
        <v>30</v>
      </c>
    </row>
    <row r="404" spans="1:28">
      <c r="A404" s="87" t="e" cm="1">
        <f t="array" aca="1" ref="A404" ca="1">INDIRECT(_xlfn.XLOOKUP(豚シート!$G$13,豚気温!$D$2:$AB$2,豚気温!$D$3:$AB$3)&amp;(_xlfn.XLOOKUP(豚モデル!$D412,豚気温!$C$6:$C$461,豚気温!$B$6:$B$461)))</f>
        <v>#N/A</v>
      </c>
      <c r="B404">
        <v>404</v>
      </c>
      <c r="C404" s="62">
        <v>46299</v>
      </c>
      <c r="D404">
        <v>16.100000000000001</v>
      </c>
      <c r="E404">
        <v>16.2</v>
      </c>
      <c r="F404">
        <v>17.399999999999999</v>
      </c>
      <c r="G404">
        <v>17.600000000000001</v>
      </c>
      <c r="H404">
        <v>17.600000000000001</v>
      </c>
      <c r="I404">
        <v>18.2</v>
      </c>
      <c r="J404">
        <v>20</v>
      </c>
      <c r="K404">
        <v>18.2</v>
      </c>
      <c r="L404">
        <v>19</v>
      </c>
      <c r="M404">
        <v>19.3</v>
      </c>
      <c r="N404">
        <v>20.9</v>
      </c>
      <c r="O404">
        <v>21</v>
      </c>
      <c r="P404">
        <v>19.600000000000001</v>
      </c>
      <c r="Q404">
        <v>20.100000000000001</v>
      </c>
      <c r="R404">
        <v>14.3</v>
      </c>
      <c r="S404">
        <v>17.100000000000001</v>
      </c>
      <c r="T404">
        <v>16.399999999999999</v>
      </c>
      <c r="U404">
        <v>20.399999999999999</v>
      </c>
      <c r="V404">
        <v>12.5</v>
      </c>
      <c r="W404">
        <v>15.7</v>
      </c>
      <c r="X404">
        <v>15.5</v>
      </c>
      <c r="Y404">
        <v>13.4</v>
      </c>
      <c r="Z404">
        <v>16.899999999999999</v>
      </c>
      <c r="AA404">
        <f>独自温度!C279</f>
        <v>30</v>
      </c>
      <c r="AB404">
        <f>独自温度!D279</f>
        <v>30</v>
      </c>
    </row>
    <row r="405" spans="1:28">
      <c r="A405" s="87" t="e" cm="1">
        <f t="array" aca="1" ref="A405" ca="1">INDIRECT(_xlfn.XLOOKUP(豚シート!$G$13,豚気温!$D$2:$AB$2,豚気温!$D$3:$AB$3)&amp;(_xlfn.XLOOKUP(豚モデル!$D413,豚気温!$C$6:$C$461,豚気温!$B$6:$B$461)))</f>
        <v>#N/A</v>
      </c>
      <c r="B405">
        <v>405</v>
      </c>
      <c r="C405" s="62">
        <v>46300</v>
      </c>
      <c r="D405">
        <v>15.9</v>
      </c>
      <c r="E405">
        <v>16</v>
      </c>
      <c r="F405">
        <v>17.2</v>
      </c>
      <c r="G405">
        <v>17.399999999999999</v>
      </c>
      <c r="H405">
        <v>17.399999999999999</v>
      </c>
      <c r="I405">
        <v>18</v>
      </c>
      <c r="J405">
        <v>19.8</v>
      </c>
      <c r="K405">
        <v>18</v>
      </c>
      <c r="L405">
        <v>18.8</v>
      </c>
      <c r="M405">
        <v>19.100000000000001</v>
      </c>
      <c r="N405">
        <v>20.7</v>
      </c>
      <c r="O405">
        <v>20.8</v>
      </c>
      <c r="P405">
        <v>19.399999999999999</v>
      </c>
      <c r="Q405">
        <v>19.899999999999999</v>
      </c>
      <c r="R405">
        <v>14.1</v>
      </c>
      <c r="S405">
        <v>16.899999999999999</v>
      </c>
      <c r="T405">
        <v>16.3</v>
      </c>
      <c r="U405">
        <v>20.2</v>
      </c>
      <c r="V405">
        <v>12.3</v>
      </c>
      <c r="W405">
        <v>15.5</v>
      </c>
      <c r="X405">
        <v>15.3</v>
      </c>
      <c r="Y405">
        <v>13.3</v>
      </c>
      <c r="Z405">
        <v>16.7</v>
      </c>
      <c r="AA405">
        <f>独自温度!C280</f>
        <v>30</v>
      </c>
      <c r="AB405">
        <f>独自温度!D280</f>
        <v>30</v>
      </c>
    </row>
    <row r="406" spans="1:28">
      <c r="A406" s="87" t="e" cm="1">
        <f t="array" aca="1" ref="A406" ca="1">INDIRECT(_xlfn.XLOOKUP(豚シート!$G$13,豚気温!$D$2:$AB$2,豚気温!$D$3:$AB$3)&amp;(_xlfn.XLOOKUP(豚モデル!$D414,豚気温!$C$6:$C$461,豚気温!$B$6:$B$461)))</f>
        <v>#N/A</v>
      </c>
      <c r="B406">
        <v>406</v>
      </c>
      <c r="C406" s="62">
        <v>46301</v>
      </c>
      <c r="D406">
        <v>15.7</v>
      </c>
      <c r="E406">
        <v>15.8</v>
      </c>
      <c r="F406">
        <v>17</v>
      </c>
      <c r="G406">
        <v>17.2</v>
      </c>
      <c r="H406">
        <v>17.2</v>
      </c>
      <c r="I406">
        <v>17.8</v>
      </c>
      <c r="J406">
        <v>19.7</v>
      </c>
      <c r="K406">
        <v>17.8</v>
      </c>
      <c r="L406">
        <v>18.600000000000001</v>
      </c>
      <c r="M406">
        <v>19</v>
      </c>
      <c r="N406">
        <v>20.5</v>
      </c>
      <c r="O406">
        <v>20.7</v>
      </c>
      <c r="P406">
        <v>19.3</v>
      </c>
      <c r="Q406">
        <v>19.7</v>
      </c>
      <c r="R406">
        <v>13.9</v>
      </c>
      <c r="S406">
        <v>16.7</v>
      </c>
      <c r="T406">
        <v>16.100000000000001</v>
      </c>
      <c r="U406">
        <v>20</v>
      </c>
      <c r="V406">
        <v>12.1</v>
      </c>
      <c r="W406">
        <v>15.3</v>
      </c>
      <c r="X406">
        <v>15.2</v>
      </c>
      <c r="Y406">
        <v>13</v>
      </c>
      <c r="Z406">
        <v>16.600000000000001</v>
      </c>
      <c r="AA406">
        <f>独自温度!C281</f>
        <v>30</v>
      </c>
      <c r="AB406">
        <f>独自温度!D281</f>
        <v>30</v>
      </c>
    </row>
    <row r="407" spans="1:28">
      <c r="A407" s="87" t="e" cm="1">
        <f t="array" aca="1" ref="A407" ca="1">INDIRECT(_xlfn.XLOOKUP(豚シート!$G$13,豚気温!$D$2:$AB$2,豚気温!$D$3:$AB$3)&amp;(_xlfn.XLOOKUP(豚モデル!$D415,豚気温!$C$6:$C$461,豚気温!$B$6:$B$461)))</f>
        <v>#N/A</v>
      </c>
      <c r="B407">
        <v>407</v>
      </c>
      <c r="C407" s="62">
        <v>46302</v>
      </c>
      <c r="D407">
        <v>15.5</v>
      </c>
      <c r="E407">
        <v>15.5</v>
      </c>
      <c r="F407">
        <v>16.8</v>
      </c>
      <c r="G407">
        <v>17</v>
      </c>
      <c r="H407">
        <v>17</v>
      </c>
      <c r="I407">
        <v>17.600000000000001</v>
      </c>
      <c r="J407">
        <v>19.5</v>
      </c>
      <c r="K407">
        <v>17.600000000000001</v>
      </c>
      <c r="L407">
        <v>18.399999999999999</v>
      </c>
      <c r="M407">
        <v>18.8</v>
      </c>
      <c r="N407">
        <v>20.399999999999999</v>
      </c>
      <c r="O407">
        <v>20.5</v>
      </c>
      <c r="P407">
        <v>19.100000000000001</v>
      </c>
      <c r="Q407">
        <v>19.5</v>
      </c>
      <c r="R407">
        <v>13.7</v>
      </c>
      <c r="S407">
        <v>16.5</v>
      </c>
      <c r="T407">
        <v>15.9</v>
      </c>
      <c r="U407">
        <v>19.899999999999999</v>
      </c>
      <c r="V407">
        <v>11.9</v>
      </c>
      <c r="W407">
        <v>15.1</v>
      </c>
      <c r="X407">
        <v>15</v>
      </c>
      <c r="Y407">
        <v>12.8</v>
      </c>
      <c r="Z407">
        <v>16.399999999999999</v>
      </c>
      <c r="AA407">
        <f>独自温度!C282</f>
        <v>30</v>
      </c>
      <c r="AB407">
        <f>独自温度!D282</f>
        <v>30</v>
      </c>
    </row>
    <row r="408" spans="1:28">
      <c r="A408" s="87" t="e" cm="1">
        <f t="array" aca="1" ref="A408" ca="1">INDIRECT(_xlfn.XLOOKUP(豚シート!$G$13,豚気温!$D$2:$AB$2,豚気温!$D$3:$AB$3)&amp;(_xlfn.XLOOKUP(豚モデル!$D416,豚気温!$C$6:$C$461,豚気温!$B$6:$B$461)))</f>
        <v>#N/A</v>
      </c>
      <c r="B408">
        <v>408</v>
      </c>
      <c r="C408" s="62">
        <v>46303</v>
      </c>
      <c r="D408">
        <v>15.3</v>
      </c>
      <c r="E408">
        <v>15.3</v>
      </c>
      <c r="F408">
        <v>16.600000000000001</v>
      </c>
      <c r="G408">
        <v>16.8</v>
      </c>
      <c r="H408">
        <v>16.8</v>
      </c>
      <c r="I408">
        <v>17.5</v>
      </c>
      <c r="J408">
        <v>19.3</v>
      </c>
      <c r="K408">
        <v>17.399999999999999</v>
      </c>
      <c r="L408">
        <v>18.100000000000001</v>
      </c>
      <c r="M408">
        <v>18.600000000000001</v>
      </c>
      <c r="N408">
        <v>20.2</v>
      </c>
      <c r="O408">
        <v>20.3</v>
      </c>
      <c r="P408">
        <v>18.899999999999999</v>
      </c>
      <c r="Q408">
        <v>19.3</v>
      </c>
      <c r="R408">
        <v>13.5</v>
      </c>
      <c r="S408">
        <v>16.3</v>
      </c>
      <c r="T408">
        <v>15.7</v>
      </c>
      <c r="U408">
        <v>19.7</v>
      </c>
      <c r="V408">
        <v>11.7</v>
      </c>
      <c r="W408">
        <v>14.9</v>
      </c>
      <c r="X408">
        <v>14.8</v>
      </c>
      <c r="Y408">
        <v>12.6</v>
      </c>
      <c r="Z408">
        <v>16.2</v>
      </c>
      <c r="AA408">
        <f>独自温度!C283</f>
        <v>30</v>
      </c>
      <c r="AB408">
        <f>独自温度!D283</f>
        <v>30</v>
      </c>
    </row>
    <row r="409" spans="1:28">
      <c r="A409" s="87" t="e" cm="1">
        <f t="array" aca="1" ref="A409" ca="1">INDIRECT(_xlfn.XLOOKUP(豚シート!$G$13,豚気温!$D$2:$AB$2,豚気温!$D$3:$AB$3)&amp;(_xlfn.XLOOKUP(豚モデル!$D417,豚気温!$C$6:$C$461,豚気温!$B$6:$B$461)))</f>
        <v>#N/A</v>
      </c>
      <c r="B409">
        <v>409</v>
      </c>
      <c r="C409" s="62">
        <v>46304</v>
      </c>
      <c r="D409">
        <v>15.1</v>
      </c>
      <c r="E409">
        <v>15.1</v>
      </c>
      <c r="F409">
        <v>16.399999999999999</v>
      </c>
      <c r="G409">
        <v>16.600000000000001</v>
      </c>
      <c r="H409">
        <v>16.600000000000001</v>
      </c>
      <c r="I409">
        <v>17.3</v>
      </c>
      <c r="J409">
        <v>19.100000000000001</v>
      </c>
      <c r="K409">
        <v>17.2</v>
      </c>
      <c r="L409">
        <v>17.899999999999999</v>
      </c>
      <c r="M409">
        <v>18.5</v>
      </c>
      <c r="N409">
        <v>20</v>
      </c>
      <c r="O409">
        <v>20.2</v>
      </c>
      <c r="P409">
        <v>18.8</v>
      </c>
      <c r="Q409">
        <v>19.2</v>
      </c>
      <c r="R409">
        <v>13.3</v>
      </c>
      <c r="S409">
        <v>16.100000000000001</v>
      </c>
      <c r="T409">
        <v>15.5</v>
      </c>
      <c r="U409">
        <v>19.5</v>
      </c>
      <c r="V409">
        <v>11.5</v>
      </c>
      <c r="W409">
        <v>14.7</v>
      </c>
      <c r="X409">
        <v>14.5</v>
      </c>
      <c r="Y409">
        <v>12.4</v>
      </c>
      <c r="Z409">
        <v>16</v>
      </c>
      <c r="AA409">
        <f>独自温度!C284</f>
        <v>30</v>
      </c>
      <c r="AB409">
        <f>独自温度!D284</f>
        <v>30</v>
      </c>
    </row>
    <row r="410" spans="1:28">
      <c r="A410" s="87" t="e" cm="1">
        <f t="array" aca="1" ref="A410" ca="1">INDIRECT(_xlfn.XLOOKUP(豚シート!$G$13,豚気温!$D$2:$AB$2,豚気温!$D$3:$AB$3)&amp;(_xlfn.XLOOKUP(豚モデル!$D418,豚気温!$C$6:$C$461,豚気温!$B$6:$B$461)))</f>
        <v>#N/A</v>
      </c>
      <c r="B410">
        <v>410</v>
      </c>
      <c r="C410" s="62">
        <v>46305</v>
      </c>
      <c r="D410">
        <v>14.9</v>
      </c>
      <c r="E410">
        <v>14.9</v>
      </c>
      <c r="F410">
        <v>16.2</v>
      </c>
      <c r="G410">
        <v>16.399999999999999</v>
      </c>
      <c r="H410">
        <v>16.399999999999999</v>
      </c>
      <c r="I410">
        <v>17.100000000000001</v>
      </c>
      <c r="J410">
        <v>18.899999999999999</v>
      </c>
      <c r="K410">
        <v>17</v>
      </c>
      <c r="L410">
        <v>17.7</v>
      </c>
      <c r="M410">
        <v>18.3</v>
      </c>
      <c r="N410">
        <v>19.8</v>
      </c>
      <c r="O410">
        <v>20</v>
      </c>
      <c r="P410">
        <v>18.600000000000001</v>
      </c>
      <c r="Q410">
        <v>19</v>
      </c>
      <c r="R410">
        <v>13.1</v>
      </c>
      <c r="S410">
        <v>15.9</v>
      </c>
      <c r="T410">
        <v>15.3</v>
      </c>
      <c r="U410">
        <v>19.3</v>
      </c>
      <c r="V410">
        <v>11.3</v>
      </c>
      <c r="W410">
        <v>14.5</v>
      </c>
      <c r="X410">
        <v>14.3</v>
      </c>
      <c r="Y410">
        <v>12.2</v>
      </c>
      <c r="Z410">
        <v>15.7</v>
      </c>
      <c r="AA410">
        <f>独自温度!C285</f>
        <v>30</v>
      </c>
      <c r="AB410">
        <f>独自温度!D285</f>
        <v>30</v>
      </c>
    </row>
    <row r="411" spans="1:28">
      <c r="A411" s="87" t="e" cm="1">
        <f t="array" aca="1" ref="A411" ca="1">INDIRECT(_xlfn.XLOOKUP(豚シート!$G$13,豚気温!$D$2:$AB$2,豚気温!$D$3:$AB$3)&amp;(_xlfn.XLOOKUP(豚モデル!$D419,豚気温!$C$6:$C$461,豚気温!$B$6:$B$461)))</f>
        <v>#N/A</v>
      </c>
      <c r="B411">
        <v>411</v>
      </c>
      <c r="C411" s="62">
        <v>46306</v>
      </c>
      <c r="D411">
        <v>14.7</v>
      </c>
      <c r="E411">
        <v>14.7</v>
      </c>
      <c r="F411">
        <v>16</v>
      </c>
      <c r="G411">
        <v>16.100000000000001</v>
      </c>
      <c r="H411">
        <v>16.2</v>
      </c>
      <c r="I411">
        <v>16.8</v>
      </c>
      <c r="J411">
        <v>18.7</v>
      </c>
      <c r="K411">
        <v>16.8</v>
      </c>
      <c r="L411">
        <v>17.399999999999999</v>
      </c>
      <c r="M411">
        <v>18.100000000000001</v>
      </c>
      <c r="N411">
        <v>19.7</v>
      </c>
      <c r="O411">
        <v>19.8</v>
      </c>
      <c r="P411">
        <v>18.399999999999999</v>
      </c>
      <c r="Q411">
        <v>18.7</v>
      </c>
      <c r="R411">
        <v>12.9</v>
      </c>
      <c r="S411">
        <v>15.7</v>
      </c>
      <c r="T411">
        <v>15.1</v>
      </c>
      <c r="U411">
        <v>19.100000000000001</v>
      </c>
      <c r="V411">
        <v>11</v>
      </c>
      <c r="W411">
        <v>14.3</v>
      </c>
      <c r="X411">
        <v>14.1</v>
      </c>
      <c r="Y411">
        <v>11.9</v>
      </c>
      <c r="Z411">
        <v>15.5</v>
      </c>
      <c r="AA411">
        <f>独自温度!C286</f>
        <v>30</v>
      </c>
      <c r="AB411">
        <f>独自温度!D286</f>
        <v>30</v>
      </c>
    </row>
    <row r="412" spans="1:28">
      <c r="A412" s="87" t="e" cm="1">
        <f t="array" aca="1" ref="A412" ca="1">INDIRECT(_xlfn.XLOOKUP(豚シート!$G$13,豚気温!$D$2:$AB$2,豚気温!$D$3:$AB$3)&amp;(_xlfn.XLOOKUP(豚モデル!$D420,豚気温!$C$6:$C$461,豚気温!$B$6:$B$461)))</f>
        <v>#N/A</v>
      </c>
      <c r="B412">
        <v>412</v>
      </c>
      <c r="C412" s="62">
        <v>46307</v>
      </c>
      <c r="D412">
        <v>14.5</v>
      </c>
      <c r="E412">
        <v>14.4</v>
      </c>
      <c r="F412">
        <v>15.8</v>
      </c>
      <c r="G412">
        <v>15.9</v>
      </c>
      <c r="H412">
        <v>16</v>
      </c>
      <c r="I412">
        <v>16.600000000000001</v>
      </c>
      <c r="J412">
        <v>18.5</v>
      </c>
      <c r="K412">
        <v>16.600000000000001</v>
      </c>
      <c r="L412">
        <v>17.100000000000001</v>
      </c>
      <c r="M412">
        <v>17.899999999999999</v>
      </c>
      <c r="N412">
        <v>19.5</v>
      </c>
      <c r="O412">
        <v>19.600000000000001</v>
      </c>
      <c r="P412">
        <v>18.2</v>
      </c>
      <c r="Q412">
        <v>18.5</v>
      </c>
      <c r="R412">
        <v>12.7</v>
      </c>
      <c r="S412">
        <v>15.4</v>
      </c>
      <c r="T412">
        <v>14.9</v>
      </c>
      <c r="U412">
        <v>18.899999999999999</v>
      </c>
      <c r="V412">
        <v>10.8</v>
      </c>
      <c r="W412">
        <v>14</v>
      </c>
      <c r="X412">
        <v>13.9</v>
      </c>
      <c r="Y412">
        <v>11.7</v>
      </c>
      <c r="Z412">
        <v>15.3</v>
      </c>
      <c r="AA412">
        <f>独自温度!C287</f>
        <v>30</v>
      </c>
      <c r="AB412">
        <f>独自温度!D287</f>
        <v>30</v>
      </c>
    </row>
    <row r="413" spans="1:28">
      <c r="A413" s="87" t="e" cm="1">
        <f t="array" aca="1" ref="A413" ca="1">INDIRECT(_xlfn.XLOOKUP(豚シート!$G$13,豚気温!$D$2:$AB$2,豚気温!$D$3:$AB$3)&amp;(_xlfn.XLOOKUP(豚モデル!$D421,豚気温!$C$6:$C$461,豚気温!$B$6:$B$461)))</f>
        <v>#N/A</v>
      </c>
      <c r="B413">
        <v>413</v>
      </c>
      <c r="C413" s="62">
        <v>46308</v>
      </c>
      <c r="D413">
        <v>14.2</v>
      </c>
      <c r="E413">
        <v>14.2</v>
      </c>
      <c r="F413">
        <v>15.6</v>
      </c>
      <c r="G413">
        <v>15.7</v>
      </c>
      <c r="H413">
        <v>15.8</v>
      </c>
      <c r="I413">
        <v>16.399999999999999</v>
      </c>
      <c r="J413">
        <v>18.3</v>
      </c>
      <c r="K413">
        <v>16.3</v>
      </c>
      <c r="L413">
        <v>16.899999999999999</v>
      </c>
      <c r="M413">
        <v>17.7</v>
      </c>
      <c r="N413">
        <v>19.3</v>
      </c>
      <c r="O413">
        <v>19.399999999999999</v>
      </c>
      <c r="P413">
        <v>18</v>
      </c>
      <c r="Q413">
        <v>18.3</v>
      </c>
      <c r="R413">
        <v>12.5</v>
      </c>
      <c r="S413">
        <v>15.2</v>
      </c>
      <c r="T413">
        <v>14.7</v>
      </c>
      <c r="U413">
        <v>18.7</v>
      </c>
      <c r="V413">
        <v>10.5</v>
      </c>
      <c r="W413">
        <v>13.8</v>
      </c>
      <c r="X413">
        <v>13.6</v>
      </c>
      <c r="Y413">
        <v>11.4</v>
      </c>
      <c r="Z413">
        <v>15.1</v>
      </c>
      <c r="AA413">
        <f>独自温度!C288</f>
        <v>30</v>
      </c>
      <c r="AB413">
        <f>独自温度!D288</f>
        <v>30</v>
      </c>
    </row>
    <row r="414" spans="1:28">
      <c r="A414" s="87" t="e" cm="1">
        <f t="array" aca="1" ref="A414" ca="1">INDIRECT(_xlfn.XLOOKUP(豚シート!$G$13,豚気温!$D$2:$AB$2,豚気温!$D$3:$AB$3)&amp;(_xlfn.XLOOKUP(豚モデル!$D422,豚気温!$C$6:$C$461,豚気温!$B$6:$B$461)))</f>
        <v>#N/A</v>
      </c>
      <c r="B414">
        <v>414</v>
      </c>
      <c r="C414" s="62">
        <v>46309</v>
      </c>
      <c r="D414">
        <v>14</v>
      </c>
      <c r="E414">
        <v>14</v>
      </c>
      <c r="F414">
        <v>15.4</v>
      </c>
      <c r="G414">
        <v>15.4</v>
      </c>
      <c r="H414">
        <v>15.6</v>
      </c>
      <c r="I414">
        <v>16.2</v>
      </c>
      <c r="J414">
        <v>18</v>
      </c>
      <c r="K414">
        <v>16.100000000000001</v>
      </c>
      <c r="L414">
        <v>16.600000000000001</v>
      </c>
      <c r="M414">
        <v>17.5</v>
      </c>
      <c r="N414">
        <v>19</v>
      </c>
      <c r="O414">
        <v>19.2</v>
      </c>
      <c r="P414">
        <v>17.8</v>
      </c>
      <c r="Q414">
        <v>18.100000000000001</v>
      </c>
      <c r="R414">
        <v>12.3</v>
      </c>
      <c r="S414">
        <v>15</v>
      </c>
      <c r="T414">
        <v>14.5</v>
      </c>
      <c r="U414">
        <v>18.5</v>
      </c>
      <c r="V414">
        <v>10.3</v>
      </c>
      <c r="W414">
        <v>13.6</v>
      </c>
      <c r="X414">
        <v>13.4</v>
      </c>
      <c r="Y414">
        <v>11.2</v>
      </c>
      <c r="Z414">
        <v>14.8</v>
      </c>
      <c r="AA414">
        <f>独自温度!C289</f>
        <v>30</v>
      </c>
      <c r="AB414">
        <f>独自温度!D289</f>
        <v>30</v>
      </c>
    </row>
    <row r="415" spans="1:28">
      <c r="A415" s="87" t="e" cm="1">
        <f t="array" aca="1" ref="A415" ca="1">INDIRECT(_xlfn.XLOOKUP(豚シート!$G$13,豚気温!$D$2:$AB$2,豚気温!$D$3:$AB$3)&amp;(_xlfn.XLOOKUP(豚モデル!$D423,豚気温!$C$6:$C$461,豚気温!$B$6:$B$461)))</f>
        <v>#N/A</v>
      </c>
      <c r="B415">
        <v>415</v>
      </c>
      <c r="C415" s="62">
        <v>46310</v>
      </c>
      <c r="D415">
        <v>13.8</v>
      </c>
      <c r="E415">
        <v>13.7</v>
      </c>
      <c r="F415">
        <v>15.1</v>
      </c>
      <c r="G415">
        <v>15.2</v>
      </c>
      <c r="H415">
        <v>15.3</v>
      </c>
      <c r="I415">
        <v>15.9</v>
      </c>
      <c r="J415">
        <v>17.8</v>
      </c>
      <c r="K415">
        <v>15.9</v>
      </c>
      <c r="L415">
        <v>16.399999999999999</v>
      </c>
      <c r="M415">
        <v>17.2</v>
      </c>
      <c r="N415">
        <v>18.8</v>
      </c>
      <c r="O415">
        <v>19</v>
      </c>
      <c r="P415">
        <v>17.5</v>
      </c>
      <c r="Q415">
        <v>17.8</v>
      </c>
      <c r="R415">
        <v>12</v>
      </c>
      <c r="S415">
        <v>14.7</v>
      </c>
      <c r="T415">
        <v>14.2</v>
      </c>
      <c r="U415">
        <v>18.3</v>
      </c>
      <c r="V415">
        <v>10</v>
      </c>
      <c r="W415">
        <v>13.4</v>
      </c>
      <c r="X415">
        <v>13.1</v>
      </c>
      <c r="Y415">
        <v>11</v>
      </c>
      <c r="Z415">
        <v>14.6</v>
      </c>
      <c r="AA415">
        <f>独自温度!C290</f>
        <v>30</v>
      </c>
      <c r="AB415">
        <f>独自温度!D290</f>
        <v>30</v>
      </c>
    </row>
    <row r="416" spans="1:28">
      <c r="A416" s="87" t="e" cm="1">
        <f t="array" aca="1" ref="A416" ca="1">INDIRECT(_xlfn.XLOOKUP(豚シート!$G$13,豚気温!$D$2:$AB$2,豚気温!$D$3:$AB$3)&amp;(_xlfn.XLOOKUP(豚モデル!$D424,豚気温!$C$6:$C$461,豚気温!$B$6:$B$461)))</f>
        <v>#N/A</v>
      </c>
      <c r="B416">
        <v>416</v>
      </c>
      <c r="C416" s="62">
        <v>46311</v>
      </c>
      <c r="D416">
        <v>13.5</v>
      </c>
      <c r="E416">
        <v>13.5</v>
      </c>
      <c r="F416">
        <v>14.9</v>
      </c>
      <c r="G416">
        <v>15</v>
      </c>
      <c r="H416">
        <v>15.1</v>
      </c>
      <c r="I416">
        <v>15.7</v>
      </c>
      <c r="J416">
        <v>17.5</v>
      </c>
      <c r="K416">
        <v>15.6</v>
      </c>
      <c r="L416">
        <v>16.100000000000001</v>
      </c>
      <c r="M416">
        <v>17</v>
      </c>
      <c r="N416">
        <v>18.600000000000001</v>
      </c>
      <c r="O416">
        <v>18.7</v>
      </c>
      <c r="P416">
        <v>17.3</v>
      </c>
      <c r="Q416">
        <v>17.600000000000001</v>
      </c>
      <c r="R416">
        <v>11.8</v>
      </c>
      <c r="S416">
        <v>14.5</v>
      </c>
      <c r="T416">
        <v>14</v>
      </c>
      <c r="U416">
        <v>18.100000000000001</v>
      </c>
      <c r="V416">
        <v>9.8000000000000007</v>
      </c>
      <c r="W416">
        <v>13.1</v>
      </c>
      <c r="X416">
        <v>12.9</v>
      </c>
      <c r="Y416">
        <v>10.7</v>
      </c>
      <c r="Z416">
        <v>14.3</v>
      </c>
      <c r="AA416">
        <f>独自温度!C291</f>
        <v>30</v>
      </c>
      <c r="AB416">
        <f>独自温度!D291</f>
        <v>30</v>
      </c>
    </row>
    <row r="417" spans="1:28">
      <c r="A417" s="87" t="e" cm="1">
        <f t="array" aca="1" ref="A417" ca="1">INDIRECT(_xlfn.XLOOKUP(豚シート!$G$13,豚気温!$D$2:$AB$2,豚気温!$D$3:$AB$3)&amp;(_xlfn.XLOOKUP(豚モデル!$D425,豚気温!$C$6:$C$461,豚気温!$B$6:$B$461)))</f>
        <v>#N/A</v>
      </c>
      <c r="B417">
        <v>417</v>
      </c>
      <c r="C417" s="62">
        <v>46312</v>
      </c>
      <c r="D417">
        <v>13.3</v>
      </c>
      <c r="E417">
        <v>13.2</v>
      </c>
      <c r="F417">
        <v>14.7</v>
      </c>
      <c r="G417">
        <v>14.7</v>
      </c>
      <c r="H417">
        <v>14.9</v>
      </c>
      <c r="I417">
        <v>15.5</v>
      </c>
      <c r="J417">
        <v>17.3</v>
      </c>
      <c r="K417">
        <v>15.3</v>
      </c>
      <c r="L417">
        <v>15.9</v>
      </c>
      <c r="M417">
        <v>16.8</v>
      </c>
      <c r="N417">
        <v>18.399999999999999</v>
      </c>
      <c r="O417">
        <v>18.5</v>
      </c>
      <c r="P417">
        <v>17.100000000000001</v>
      </c>
      <c r="Q417">
        <v>17.3</v>
      </c>
      <c r="R417">
        <v>11.6</v>
      </c>
      <c r="S417">
        <v>14.2</v>
      </c>
      <c r="T417">
        <v>13.8</v>
      </c>
      <c r="U417">
        <v>17.899999999999999</v>
      </c>
      <c r="V417">
        <v>9.5</v>
      </c>
      <c r="W417">
        <v>12.9</v>
      </c>
      <c r="X417">
        <v>12.7</v>
      </c>
      <c r="Y417">
        <v>10.5</v>
      </c>
      <c r="Z417">
        <v>14.1</v>
      </c>
      <c r="AA417">
        <f>独自温度!C292</f>
        <v>30</v>
      </c>
      <c r="AB417">
        <f>独自温度!D292</f>
        <v>30</v>
      </c>
    </row>
    <row r="418" spans="1:28">
      <c r="A418" s="87" t="e" cm="1">
        <f t="array" aca="1" ref="A418" ca="1">INDIRECT(_xlfn.XLOOKUP(豚シート!$G$13,豚気温!$D$2:$AB$2,豚気温!$D$3:$AB$3)&amp;(_xlfn.XLOOKUP(豚モデル!$D426,豚気温!$C$6:$C$461,豚気温!$B$6:$B$461)))</f>
        <v>#N/A</v>
      </c>
      <c r="B418">
        <v>418</v>
      </c>
      <c r="C418" s="62">
        <v>46313</v>
      </c>
      <c r="D418">
        <v>13.1</v>
      </c>
      <c r="E418">
        <v>13</v>
      </c>
      <c r="F418">
        <v>14.4</v>
      </c>
      <c r="G418">
        <v>14.5</v>
      </c>
      <c r="H418">
        <v>14.7</v>
      </c>
      <c r="I418">
        <v>15.2</v>
      </c>
      <c r="J418">
        <v>17.100000000000001</v>
      </c>
      <c r="K418">
        <v>15.1</v>
      </c>
      <c r="L418">
        <v>15.7</v>
      </c>
      <c r="M418">
        <v>16.600000000000001</v>
      </c>
      <c r="N418">
        <v>18.2</v>
      </c>
      <c r="O418">
        <v>18.3</v>
      </c>
      <c r="P418">
        <v>16.899999999999999</v>
      </c>
      <c r="Q418">
        <v>17.100000000000001</v>
      </c>
      <c r="R418">
        <v>11.4</v>
      </c>
      <c r="S418">
        <v>14</v>
      </c>
      <c r="T418">
        <v>13.6</v>
      </c>
      <c r="U418">
        <v>17.600000000000001</v>
      </c>
      <c r="V418">
        <v>9.3000000000000007</v>
      </c>
      <c r="W418">
        <v>12.7</v>
      </c>
      <c r="X418">
        <v>12.4</v>
      </c>
      <c r="Y418">
        <v>10.3</v>
      </c>
      <c r="Z418">
        <v>13.9</v>
      </c>
      <c r="AA418">
        <f>独自温度!C293</f>
        <v>30</v>
      </c>
      <c r="AB418">
        <f>独自温度!D293</f>
        <v>30</v>
      </c>
    </row>
    <row r="419" spans="1:28">
      <c r="A419" s="87" t="e" cm="1">
        <f t="array" aca="1" ref="A419" ca="1">INDIRECT(_xlfn.XLOOKUP(豚シート!$G$13,豚気温!$D$2:$AB$2,豚気温!$D$3:$AB$3)&amp;(_xlfn.XLOOKUP(豚モデル!$D427,豚気温!$C$6:$C$461,豚気温!$B$6:$B$461)))</f>
        <v>#N/A</v>
      </c>
      <c r="B419">
        <v>419</v>
      </c>
      <c r="C419" s="62">
        <v>46314</v>
      </c>
      <c r="D419">
        <v>12.9</v>
      </c>
      <c r="E419">
        <v>12.8</v>
      </c>
      <c r="F419">
        <v>14.2</v>
      </c>
      <c r="G419">
        <v>14.2</v>
      </c>
      <c r="H419">
        <v>14.5</v>
      </c>
      <c r="I419">
        <v>15</v>
      </c>
      <c r="J419">
        <v>16.8</v>
      </c>
      <c r="K419">
        <v>14.8</v>
      </c>
      <c r="L419">
        <v>15.5</v>
      </c>
      <c r="M419">
        <v>16.399999999999999</v>
      </c>
      <c r="N419">
        <v>18</v>
      </c>
      <c r="O419">
        <v>18.100000000000001</v>
      </c>
      <c r="P419">
        <v>16.600000000000001</v>
      </c>
      <c r="Q419">
        <v>16.8</v>
      </c>
      <c r="R419">
        <v>11.1</v>
      </c>
      <c r="S419">
        <v>13.7</v>
      </c>
      <c r="T419">
        <v>13.3</v>
      </c>
      <c r="U419">
        <v>17.399999999999999</v>
      </c>
      <c r="V419">
        <v>9.1</v>
      </c>
      <c r="W419">
        <v>12.5</v>
      </c>
      <c r="X419">
        <v>12.2</v>
      </c>
      <c r="Y419">
        <v>10</v>
      </c>
      <c r="Z419">
        <v>13.6</v>
      </c>
      <c r="AA419">
        <f>独自温度!C294</f>
        <v>30</v>
      </c>
      <c r="AB419">
        <f>独自温度!D294</f>
        <v>30</v>
      </c>
    </row>
    <row r="420" spans="1:28">
      <c r="A420" s="87" t="e" cm="1">
        <f t="array" aca="1" ref="A420" ca="1">INDIRECT(_xlfn.XLOOKUP(豚シート!$G$13,豚気温!$D$2:$AB$2,豚気温!$D$3:$AB$3)&amp;(_xlfn.XLOOKUP(豚モデル!$D428,豚気温!$C$6:$C$461,豚気温!$B$6:$B$461)))</f>
        <v>#N/A</v>
      </c>
      <c r="B420">
        <v>420</v>
      </c>
      <c r="C420" s="62">
        <v>46315</v>
      </c>
      <c r="D420">
        <v>12.7</v>
      </c>
      <c r="E420">
        <v>12.6</v>
      </c>
      <c r="F420">
        <v>14</v>
      </c>
      <c r="G420">
        <v>14</v>
      </c>
      <c r="H420">
        <v>14.3</v>
      </c>
      <c r="I420">
        <v>14.7</v>
      </c>
      <c r="J420">
        <v>16.600000000000001</v>
      </c>
      <c r="K420">
        <v>14.6</v>
      </c>
      <c r="L420">
        <v>15.2</v>
      </c>
      <c r="M420">
        <v>16.2</v>
      </c>
      <c r="N420">
        <v>17.8</v>
      </c>
      <c r="O420">
        <v>17.899999999999999</v>
      </c>
      <c r="P420">
        <v>16.399999999999999</v>
      </c>
      <c r="Q420">
        <v>16.600000000000001</v>
      </c>
      <c r="R420">
        <v>10.9</v>
      </c>
      <c r="S420">
        <v>13.5</v>
      </c>
      <c r="T420">
        <v>13.1</v>
      </c>
      <c r="U420">
        <v>17.2</v>
      </c>
      <c r="V420">
        <v>8.8000000000000007</v>
      </c>
      <c r="W420">
        <v>12.3</v>
      </c>
      <c r="X420">
        <v>12</v>
      </c>
      <c r="Y420">
        <v>9.8000000000000007</v>
      </c>
      <c r="Z420">
        <v>13.4</v>
      </c>
      <c r="AA420">
        <f>独自温度!C295</f>
        <v>30</v>
      </c>
      <c r="AB420">
        <f>独自温度!D295</f>
        <v>30</v>
      </c>
    </row>
    <row r="421" spans="1:28">
      <c r="A421" s="87" t="e" cm="1">
        <f t="array" aca="1" ref="A421" ca="1">INDIRECT(_xlfn.XLOOKUP(豚シート!$G$13,豚気温!$D$2:$AB$2,豚気温!$D$3:$AB$3)&amp;(_xlfn.XLOOKUP(豚モデル!$D429,豚気温!$C$6:$C$461,豚気温!$B$6:$B$461)))</f>
        <v>#N/A</v>
      </c>
      <c r="B421">
        <v>421</v>
      </c>
      <c r="C421" s="62">
        <v>46316</v>
      </c>
      <c r="D421">
        <v>12.4</v>
      </c>
      <c r="E421">
        <v>12.3</v>
      </c>
      <c r="F421">
        <v>13.7</v>
      </c>
      <c r="G421">
        <v>13.8</v>
      </c>
      <c r="H421">
        <v>14</v>
      </c>
      <c r="I421">
        <v>14.5</v>
      </c>
      <c r="J421">
        <v>16.3</v>
      </c>
      <c r="K421">
        <v>14.4</v>
      </c>
      <c r="L421">
        <v>15</v>
      </c>
      <c r="M421">
        <v>16</v>
      </c>
      <c r="N421">
        <v>17.600000000000001</v>
      </c>
      <c r="O421">
        <v>17.600000000000001</v>
      </c>
      <c r="P421">
        <v>16.2</v>
      </c>
      <c r="Q421">
        <v>16.399999999999999</v>
      </c>
      <c r="R421">
        <v>10.7</v>
      </c>
      <c r="S421">
        <v>13.3</v>
      </c>
      <c r="T421">
        <v>12.9</v>
      </c>
      <c r="U421">
        <v>17</v>
      </c>
      <c r="V421">
        <v>8.6</v>
      </c>
      <c r="W421">
        <v>12.1</v>
      </c>
      <c r="X421">
        <v>11.8</v>
      </c>
      <c r="Y421">
        <v>9.6</v>
      </c>
      <c r="Z421">
        <v>13.2</v>
      </c>
      <c r="AA421">
        <f>独自温度!C296</f>
        <v>30</v>
      </c>
      <c r="AB421">
        <f>独自温度!D296</f>
        <v>30</v>
      </c>
    </row>
    <row r="422" spans="1:28">
      <c r="A422" s="87" t="e" cm="1">
        <f t="array" aca="1" ref="A422" ca="1">INDIRECT(_xlfn.XLOOKUP(豚シート!$G$13,豚気温!$D$2:$AB$2,豚気温!$D$3:$AB$3)&amp;(_xlfn.XLOOKUP(豚モデル!$D430,豚気温!$C$6:$C$461,豚気温!$B$6:$B$461)))</f>
        <v>#N/A</v>
      </c>
      <c r="B422">
        <v>422</v>
      </c>
      <c r="C422" s="62">
        <v>46317</v>
      </c>
      <c r="D422">
        <v>12.2</v>
      </c>
      <c r="E422">
        <v>12.1</v>
      </c>
      <c r="F422">
        <v>13.5</v>
      </c>
      <c r="G422">
        <v>13.5</v>
      </c>
      <c r="H422">
        <v>13.8</v>
      </c>
      <c r="I422">
        <v>14.3</v>
      </c>
      <c r="J422">
        <v>16.100000000000001</v>
      </c>
      <c r="K422">
        <v>14.1</v>
      </c>
      <c r="L422">
        <v>14.7</v>
      </c>
      <c r="M422">
        <v>15.7</v>
      </c>
      <c r="N422">
        <v>17.3</v>
      </c>
      <c r="O422">
        <v>17.399999999999999</v>
      </c>
      <c r="P422">
        <v>16</v>
      </c>
      <c r="Q422">
        <v>16.100000000000001</v>
      </c>
      <c r="R422">
        <v>10.5</v>
      </c>
      <c r="S422">
        <v>13</v>
      </c>
      <c r="T422">
        <v>12.7</v>
      </c>
      <c r="U422">
        <v>16.8</v>
      </c>
      <c r="V422">
        <v>8.4</v>
      </c>
      <c r="W422">
        <v>11.9</v>
      </c>
      <c r="X422">
        <v>11.6</v>
      </c>
      <c r="Y422">
        <v>9.4</v>
      </c>
      <c r="Z422">
        <v>13</v>
      </c>
      <c r="AA422">
        <f>独自温度!C297</f>
        <v>30</v>
      </c>
      <c r="AB422">
        <f>独自温度!D297</f>
        <v>30</v>
      </c>
    </row>
    <row r="423" spans="1:28">
      <c r="A423" s="87" t="e" cm="1">
        <f t="array" aca="1" ref="A423" ca="1">INDIRECT(_xlfn.XLOOKUP(豚シート!$G$13,豚気温!$D$2:$AB$2,豚気温!$D$3:$AB$3)&amp;(_xlfn.XLOOKUP(豚モデル!$D431,豚気温!$C$6:$C$461,豚気温!$B$6:$B$461)))</f>
        <v>#N/A</v>
      </c>
      <c r="B423">
        <v>423</v>
      </c>
      <c r="C423" s="62">
        <v>46318</v>
      </c>
      <c r="D423">
        <v>12</v>
      </c>
      <c r="E423">
        <v>11.9</v>
      </c>
      <c r="F423">
        <v>13.3</v>
      </c>
      <c r="G423">
        <v>13.3</v>
      </c>
      <c r="H423">
        <v>13.6</v>
      </c>
      <c r="I423">
        <v>14.1</v>
      </c>
      <c r="J423">
        <v>15.9</v>
      </c>
      <c r="K423">
        <v>13.9</v>
      </c>
      <c r="L423">
        <v>14.5</v>
      </c>
      <c r="M423">
        <v>15.5</v>
      </c>
      <c r="N423">
        <v>17.100000000000001</v>
      </c>
      <c r="O423">
        <v>17.2</v>
      </c>
      <c r="P423">
        <v>15.7</v>
      </c>
      <c r="Q423">
        <v>15.9</v>
      </c>
      <c r="R423">
        <v>10.3</v>
      </c>
      <c r="S423">
        <v>12.8</v>
      </c>
      <c r="T423">
        <v>12.5</v>
      </c>
      <c r="U423">
        <v>16.600000000000001</v>
      </c>
      <c r="V423">
        <v>8.1999999999999993</v>
      </c>
      <c r="W423">
        <v>11.7</v>
      </c>
      <c r="X423">
        <v>11.4</v>
      </c>
      <c r="Y423">
        <v>9.1</v>
      </c>
      <c r="Z423">
        <v>12.7</v>
      </c>
      <c r="AA423">
        <f>独自温度!C298</f>
        <v>30</v>
      </c>
      <c r="AB423">
        <f>独自温度!D298</f>
        <v>30</v>
      </c>
    </row>
    <row r="424" spans="1:28">
      <c r="A424" s="87" t="e" cm="1">
        <f t="array" aca="1" ref="A424" ca="1">INDIRECT(_xlfn.XLOOKUP(豚シート!$G$13,豚気温!$D$2:$AB$2,豚気温!$D$3:$AB$3)&amp;(_xlfn.XLOOKUP(豚モデル!$D432,豚気温!$C$6:$C$461,豚気温!$B$6:$B$461)))</f>
        <v>#N/A</v>
      </c>
      <c r="B424">
        <v>424</v>
      </c>
      <c r="C424" s="62">
        <v>46319</v>
      </c>
      <c r="D424">
        <v>11.8</v>
      </c>
      <c r="E424">
        <v>11.6</v>
      </c>
      <c r="F424">
        <v>13</v>
      </c>
      <c r="G424">
        <v>13.1</v>
      </c>
      <c r="H424">
        <v>13.4</v>
      </c>
      <c r="I424">
        <v>13.8</v>
      </c>
      <c r="J424">
        <v>15.6</v>
      </c>
      <c r="K424">
        <v>13.6</v>
      </c>
      <c r="L424">
        <v>14.2</v>
      </c>
      <c r="M424">
        <v>15.3</v>
      </c>
      <c r="N424">
        <v>16.899999999999999</v>
      </c>
      <c r="O424">
        <v>17</v>
      </c>
      <c r="P424">
        <v>15.5</v>
      </c>
      <c r="Q424">
        <v>15.6</v>
      </c>
      <c r="R424">
        <v>10</v>
      </c>
      <c r="S424">
        <v>12.6</v>
      </c>
      <c r="T424">
        <v>12.2</v>
      </c>
      <c r="U424">
        <v>16.3</v>
      </c>
      <c r="V424">
        <v>7.9</v>
      </c>
      <c r="W424">
        <v>11.5</v>
      </c>
      <c r="X424">
        <v>11.1</v>
      </c>
      <c r="Y424">
        <v>8.9</v>
      </c>
      <c r="Z424">
        <v>12.5</v>
      </c>
      <c r="AA424">
        <f>独自温度!C299</f>
        <v>30</v>
      </c>
      <c r="AB424">
        <f>独自温度!D299</f>
        <v>30</v>
      </c>
    </row>
    <row r="425" spans="1:28">
      <c r="A425" s="87" t="e" cm="1">
        <f t="array" aca="1" ref="A425" ca="1">INDIRECT(_xlfn.XLOOKUP(豚シート!$G$13,豚気温!$D$2:$AB$2,豚気温!$D$3:$AB$3)&amp;(_xlfn.XLOOKUP(豚モデル!$D433,豚気温!$C$6:$C$461,豚気温!$B$6:$B$461)))</f>
        <v>#N/A</v>
      </c>
      <c r="B425">
        <v>425</v>
      </c>
      <c r="C425" s="62">
        <v>46320</v>
      </c>
      <c r="D425">
        <v>11.5</v>
      </c>
      <c r="E425">
        <v>11.4</v>
      </c>
      <c r="F425">
        <v>12.8</v>
      </c>
      <c r="G425">
        <v>12.8</v>
      </c>
      <c r="H425">
        <v>13.2</v>
      </c>
      <c r="I425">
        <v>13.6</v>
      </c>
      <c r="J425">
        <v>15.4</v>
      </c>
      <c r="K425">
        <v>13.4</v>
      </c>
      <c r="L425">
        <v>13.9</v>
      </c>
      <c r="M425">
        <v>15.1</v>
      </c>
      <c r="N425">
        <v>16.7</v>
      </c>
      <c r="O425">
        <v>16.7</v>
      </c>
      <c r="P425">
        <v>15.3</v>
      </c>
      <c r="Q425">
        <v>15.4</v>
      </c>
      <c r="R425">
        <v>9.8000000000000007</v>
      </c>
      <c r="S425">
        <v>12.3</v>
      </c>
      <c r="T425">
        <v>12</v>
      </c>
      <c r="U425">
        <v>16.100000000000001</v>
      </c>
      <c r="V425">
        <v>7.7</v>
      </c>
      <c r="W425">
        <v>11.2</v>
      </c>
      <c r="X425">
        <v>10.9</v>
      </c>
      <c r="Y425">
        <v>8.6999999999999993</v>
      </c>
      <c r="Z425">
        <v>12.3</v>
      </c>
      <c r="AA425">
        <f>独自温度!C300</f>
        <v>30</v>
      </c>
      <c r="AB425">
        <f>独自温度!D300</f>
        <v>30</v>
      </c>
    </row>
    <row r="426" spans="1:28">
      <c r="A426" s="87" t="e" cm="1">
        <f t="array" aca="1" ref="A426" ca="1">INDIRECT(_xlfn.XLOOKUP(豚シート!$G$13,豚気温!$D$2:$AB$2,豚気温!$D$3:$AB$3)&amp;(_xlfn.XLOOKUP(豚モデル!$D434,豚気温!$C$6:$C$461,豚気温!$B$6:$B$461)))</f>
        <v>#N/A</v>
      </c>
      <c r="B426">
        <v>426</v>
      </c>
      <c r="C426" s="62">
        <v>46321</v>
      </c>
      <c r="D426">
        <v>11.3</v>
      </c>
      <c r="E426">
        <v>11.1</v>
      </c>
      <c r="F426">
        <v>12.6</v>
      </c>
      <c r="G426">
        <v>12.6</v>
      </c>
      <c r="H426">
        <v>13</v>
      </c>
      <c r="I426">
        <v>13.4</v>
      </c>
      <c r="J426">
        <v>15.2</v>
      </c>
      <c r="K426">
        <v>13.1</v>
      </c>
      <c r="L426">
        <v>13.6</v>
      </c>
      <c r="M426">
        <v>14.9</v>
      </c>
      <c r="N426">
        <v>16.5</v>
      </c>
      <c r="O426">
        <v>16.5</v>
      </c>
      <c r="P426">
        <v>15</v>
      </c>
      <c r="Q426">
        <v>15.2</v>
      </c>
      <c r="R426">
        <v>9.6</v>
      </c>
      <c r="S426">
        <v>12.1</v>
      </c>
      <c r="T426">
        <v>11.8</v>
      </c>
      <c r="U426">
        <v>15.9</v>
      </c>
      <c r="V426">
        <v>7.5</v>
      </c>
      <c r="W426">
        <v>11</v>
      </c>
      <c r="X426">
        <v>10.7</v>
      </c>
      <c r="Y426">
        <v>8.5</v>
      </c>
      <c r="Z426">
        <v>12</v>
      </c>
      <c r="AA426">
        <f>独自温度!C301</f>
        <v>30</v>
      </c>
      <c r="AB426">
        <f>独自温度!D301</f>
        <v>30</v>
      </c>
    </row>
    <row r="427" spans="1:28">
      <c r="A427" s="87" t="e" cm="1">
        <f t="array" aca="1" ref="A427" ca="1">INDIRECT(_xlfn.XLOOKUP(豚シート!$G$13,豚気温!$D$2:$AB$2,豚気温!$D$3:$AB$3)&amp;(_xlfn.XLOOKUP(豚モデル!$D435,豚気温!$C$6:$C$461,豚気温!$B$6:$B$461)))</f>
        <v>#N/A</v>
      </c>
      <c r="B427">
        <v>427</v>
      </c>
      <c r="C427" s="62">
        <v>46322</v>
      </c>
      <c r="D427">
        <v>11.1</v>
      </c>
      <c r="E427">
        <v>10.9</v>
      </c>
      <c r="F427">
        <v>12.3</v>
      </c>
      <c r="G427">
        <v>12.3</v>
      </c>
      <c r="H427">
        <v>12.7</v>
      </c>
      <c r="I427">
        <v>13.1</v>
      </c>
      <c r="J427">
        <v>14.9</v>
      </c>
      <c r="K427">
        <v>12.9</v>
      </c>
      <c r="L427">
        <v>13.3</v>
      </c>
      <c r="M427">
        <v>14.6</v>
      </c>
      <c r="N427">
        <v>16.3</v>
      </c>
      <c r="O427">
        <v>16.3</v>
      </c>
      <c r="P427">
        <v>14.8</v>
      </c>
      <c r="Q427">
        <v>15</v>
      </c>
      <c r="R427">
        <v>9.4</v>
      </c>
      <c r="S427">
        <v>11.9</v>
      </c>
      <c r="T427">
        <v>11.6</v>
      </c>
      <c r="U427">
        <v>15.7</v>
      </c>
      <c r="V427">
        <v>7.3</v>
      </c>
      <c r="W427">
        <v>10.8</v>
      </c>
      <c r="X427">
        <v>10.4</v>
      </c>
      <c r="Y427">
        <v>8.1999999999999993</v>
      </c>
      <c r="Z427">
        <v>11.8</v>
      </c>
      <c r="AA427">
        <f>独自温度!C302</f>
        <v>30</v>
      </c>
      <c r="AB427">
        <f>独自温度!D302</f>
        <v>30</v>
      </c>
    </row>
    <row r="428" spans="1:28">
      <c r="A428" s="87" t="e" cm="1">
        <f t="array" aca="1" ref="A428" ca="1">INDIRECT(_xlfn.XLOOKUP(豚シート!$G$13,豚気温!$D$2:$AB$2,豚気温!$D$3:$AB$3)&amp;(_xlfn.XLOOKUP(豚モデル!$D436,豚気温!$C$6:$C$461,豚気温!$B$6:$B$461)))</f>
        <v>#N/A</v>
      </c>
      <c r="B428">
        <v>428</v>
      </c>
      <c r="C428" s="62">
        <v>46323</v>
      </c>
      <c r="D428">
        <v>10.8</v>
      </c>
      <c r="E428">
        <v>10.7</v>
      </c>
      <c r="F428">
        <v>12.1</v>
      </c>
      <c r="G428">
        <v>12.1</v>
      </c>
      <c r="H428">
        <v>12.5</v>
      </c>
      <c r="I428">
        <v>12.9</v>
      </c>
      <c r="J428">
        <v>14.7</v>
      </c>
      <c r="K428">
        <v>12.7</v>
      </c>
      <c r="L428">
        <v>13</v>
      </c>
      <c r="M428">
        <v>14.4</v>
      </c>
      <c r="N428">
        <v>16</v>
      </c>
      <c r="O428">
        <v>16.100000000000001</v>
      </c>
      <c r="P428">
        <v>14.6</v>
      </c>
      <c r="Q428">
        <v>14.7</v>
      </c>
      <c r="R428">
        <v>9.1</v>
      </c>
      <c r="S428">
        <v>11.6</v>
      </c>
      <c r="T428">
        <v>11.3</v>
      </c>
      <c r="U428">
        <v>15.4</v>
      </c>
      <c r="V428">
        <v>7</v>
      </c>
      <c r="W428">
        <v>10.6</v>
      </c>
      <c r="X428">
        <v>10.199999999999999</v>
      </c>
      <c r="Y428">
        <v>8</v>
      </c>
      <c r="Z428">
        <v>11.6</v>
      </c>
      <c r="AA428">
        <f>独自温度!C303</f>
        <v>30</v>
      </c>
      <c r="AB428">
        <f>独自温度!D303</f>
        <v>30</v>
      </c>
    </row>
    <row r="429" spans="1:28">
      <c r="A429" s="87" t="e" cm="1">
        <f t="array" aca="1" ref="A429" ca="1">INDIRECT(_xlfn.XLOOKUP(豚シート!$G$13,豚気温!$D$2:$AB$2,豚気温!$D$3:$AB$3)&amp;(_xlfn.XLOOKUP(豚モデル!$D437,豚気温!$C$6:$C$461,豚気温!$B$6:$B$461)))</f>
        <v>#N/A</v>
      </c>
      <c r="B429">
        <v>429</v>
      </c>
      <c r="C429" s="62">
        <v>46324</v>
      </c>
      <c r="D429">
        <v>10.6</v>
      </c>
      <c r="E429">
        <v>10.4</v>
      </c>
      <c r="F429">
        <v>11.8</v>
      </c>
      <c r="G429">
        <v>11.9</v>
      </c>
      <c r="H429">
        <v>12.3</v>
      </c>
      <c r="I429">
        <v>12.7</v>
      </c>
      <c r="J429">
        <v>14.5</v>
      </c>
      <c r="K429">
        <v>12.4</v>
      </c>
      <c r="L429">
        <v>12.7</v>
      </c>
      <c r="M429">
        <v>14.2</v>
      </c>
      <c r="N429">
        <v>15.8</v>
      </c>
      <c r="O429">
        <v>15.9</v>
      </c>
      <c r="P429">
        <v>14.4</v>
      </c>
      <c r="Q429">
        <v>14.5</v>
      </c>
      <c r="R429">
        <v>8.9</v>
      </c>
      <c r="S429">
        <v>11.4</v>
      </c>
      <c r="T429">
        <v>11.1</v>
      </c>
      <c r="U429">
        <v>15.2</v>
      </c>
      <c r="V429">
        <v>6.8</v>
      </c>
      <c r="W429">
        <v>10.4</v>
      </c>
      <c r="X429">
        <v>10</v>
      </c>
      <c r="Y429">
        <v>7.8</v>
      </c>
      <c r="Z429">
        <v>11.3</v>
      </c>
      <c r="AA429">
        <f>独自温度!C304</f>
        <v>30</v>
      </c>
      <c r="AB429">
        <f>独自温度!D304</f>
        <v>30</v>
      </c>
    </row>
    <row r="430" spans="1:28">
      <c r="A430" s="87" t="e" cm="1">
        <f t="array" aca="1" ref="A430" ca="1">INDIRECT(_xlfn.XLOOKUP(豚シート!$G$13,豚気温!$D$2:$AB$2,豚気温!$D$3:$AB$3)&amp;(_xlfn.XLOOKUP(豚モデル!$D438,豚気温!$C$6:$C$461,豚気温!$B$6:$B$461)))</f>
        <v>#N/A</v>
      </c>
      <c r="B430">
        <v>430</v>
      </c>
      <c r="C430" s="62">
        <v>46325</v>
      </c>
      <c r="D430">
        <v>10.4</v>
      </c>
      <c r="E430">
        <v>10.199999999999999</v>
      </c>
      <c r="F430">
        <v>11.6</v>
      </c>
      <c r="G430">
        <v>11.7</v>
      </c>
      <c r="H430">
        <v>12.1</v>
      </c>
      <c r="I430">
        <v>12.5</v>
      </c>
      <c r="J430">
        <v>14.3</v>
      </c>
      <c r="K430">
        <v>12.2</v>
      </c>
      <c r="L430">
        <v>12.4</v>
      </c>
      <c r="M430">
        <v>14</v>
      </c>
      <c r="N430">
        <v>15.6</v>
      </c>
      <c r="O430">
        <v>15.7</v>
      </c>
      <c r="P430">
        <v>14.2</v>
      </c>
      <c r="Q430">
        <v>14.3</v>
      </c>
      <c r="R430">
        <v>8.6999999999999993</v>
      </c>
      <c r="S430">
        <v>11.2</v>
      </c>
      <c r="T430">
        <v>10.9</v>
      </c>
      <c r="U430">
        <v>15</v>
      </c>
      <c r="V430">
        <v>6.6</v>
      </c>
      <c r="W430">
        <v>10.199999999999999</v>
      </c>
      <c r="X430">
        <v>9.6999999999999993</v>
      </c>
      <c r="Y430">
        <v>7.5</v>
      </c>
      <c r="Z430">
        <v>11.1</v>
      </c>
      <c r="AA430">
        <f>独自温度!C305</f>
        <v>30</v>
      </c>
      <c r="AB430">
        <f>独自温度!D305</f>
        <v>30</v>
      </c>
    </row>
    <row r="431" spans="1:28" ht="14.25" thickBot="1">
      <c r="A431" s="87" t="e" cm="1">
        <f t="array" aca="1" ref="A431" ca="1">INDIRECT(_xlfn.XLOOKUP(豚シート!$G$13,豚気温!$D$2:$AB$2,豚気温!$D$3:$AB$3)&amp;(_xlfn.XLOOKUP(豚モデル!$D439,豚気温!$C$6:$C$461,豚気温!$B$6:$B$461)))</f>
        <v>#N/A</v>
      </c>
      <c r="B431" s="84">
        <v>431</v>
      </c>
      <c r="C431" s="85">
        <v>46326</v>
      </c>
      <c r="D431" s="84">
        <v>10.199999999999999</v>
      </c>
      <c r="E431" s="84">
        <v>10</v>
      </c>
      <c r="F431" s="84">
        <v>11.4</v>
      </c>
      <c r="G431" s="84">
        <v>11.4</v>
      </c>
      <c r="H431" s="84">
        <v>11.9</v>
      </c>
      <c r="I431" s="84">
        <v>12.2</v>
      </c>
      <c r="J431" s="84">
        <v>14.1</v>
      </c>
      <c r="K431" s="84">
        <v>12</v>
      </c>
      <c r="L431" s="84">
        <v>12.2</v>
      </c>
      <c r="M431" s="84">
        <v>13.8</v>
      </c>
      <c r="N431" s="84">
        <v>15.4</v>
      </c>
      <c r="O431" s="84">
        <v>15.5</v>
      </c>
      <c r="P431" s="84">
        <v>14</v>
      </c>
      <c r="Q431" s="84">
        <v>14.1</v>
      </c>
      <c r="R431" s="84">
        <v>8.5</v>
      </c>
      <c r="S431" s="84">
        <v>11</v>
      </c>
      <c r="T431" s="84">
        <v>10.7</v>
      </c>
      <c r="U431" s="84">
        <v>14.8</v>
      </c>
      <c r="V431" s="84">
        <v>6.4</v>
      </c>
      <c r="W431" s="84">
        <v>10</v>
      </c>
      <c r="X431" s="84">
        <v>9.5</v>
      </c>
      <c r="Y431" s="84">
        <v>7.3</v>
      </c>
      <c r="Z431" s="84">
        <v>10.9</v>
      </c>
      <c r="AA431">
        <f>独自温度!C306</f>
        <v>30</v>
      </c>
      <c r="AB431">
        <f>独自温度!D306</f>
        <v>30</v>
      </c>
    </row>
    <row r="432" spans="1:28" ht="14.25" thickTop="1">
      <c r="A432" s="3"/>
      <c r="B432">
        <v>432</v>
      </c>
      <c r="C432" s="62">
        <v>46327</v>
      </c>
      <c r="D432">
        <v>10</v>
      </c>
      <c r="E432">
        <v>9.8000000000000007</v>
      </c>
      <c r="F432">
        <v>11.2</v>
      </c>
      <c r="G432">
        <v>11.2</v>
      </c>
      <c r="H432">
        <v>11.7</v>
      </c>
      <c r="I432">
        <v>12.1</v>
      </c>
      <c r="J432">
        <v>13.9</v>
      </c>
      <c r="K432">
        <v>11.8</v>
      </c>
      <c r="L432">
        <v>12</v>
      </c>
      <c r="M432">
        <v>13.6</v>
      </c>
      <c r="N432">
        <v>15.2</v>
      </c>
      <c r="O432">
        <v>15.3</v>
      </c>
      <c r="P432">
        <v>13.8</v>
      </c>
      <c r="Q432">
        <v>13.9</v>
      </c>
      <c r="R432">
        <v>8.3000000000000007</v>
      </c>
      <c r="S432">
        <v>10.8</v>
      </c>
      <c r="T432">
        <v>10.5</v>
      </c>
      <c r="U432">
        <v>14.6</v>
      </c>
      <c r="V432">
        <v>6.2</v>
      </c>
      <c r="W432">
        <v>9.8000000000000007</v>
      </c>
      <c r="X432">
        <v>9.3000000000000007</v>
      </c>
      <c r="Y432">
        <v>7.1</v>
      </c>
      <c r="Z432">
        <v>10.7</v>
      </c>
      <c r="AA432">
        <f>独自温度!C307</f>
        <v>30</v>
      </c>
      <c r="AB432">
        <f>独自温度!D307</f>
        <v>30</v>
      </c>
    </row>
    <row r="433" spans="1:28">
      <c r="A433" s="3"/>
      <c r="B433">
        <v>433</v>
      </c>
      <c r="C433" s="62">
        <v>46328</v>
      </c>
      <c r="D433">
        <v>9.8000000000000007</v>
      </c>
      <c r="E433">
        <v>9.6</v>
      </c>
      <c r="F433">
        <v>11</v>
      </c>
      <c r="G433">
        <v>11.1</v>
      </c>
      <c r="H433">
        <v>11.5</v>
      </c>
      <c r="I433">
        <v>11.9</v>
      </c>
      <c r="J433">
        <v>13.7</v>
      </c>
      <c r="K433">
        <v>11.6</v>
      </c>
      <c r="L433">
        <v>11.8</v>
      </c>
      <c r="M433">
        <v>13.5</v>
      </c>
      <c r="N433">
        <v>15.1</v>
      </c>
      <c r="O433">
        <v>15.1</v>
      </c>
      <c r="P433">
        <v>13.6</v>
      </c>
      <c r="Q433">
        <v>13.8</v>
      </c>
      <c r="R433">
        <v>8.1999999999999993</v>
      </c>
      <c r="S433">
        <v>10.6</v>
      </c>
      <c r="T433">
        <v>10.3</v>
      </c>
      <c r="U433">
        <v>14.5</v>
      </c>
      <c r="V433">
        <v>6</v>
      </c>
      <c r="W433">
        <v>9.6</v>
      </c>
      <c r="X433">
        <v>9.1</v>
      </c>
      <c r="Y433">
        <v>7</v>
      </c>
      <c r="Z433">
        <v>10.5</v>
      </c>
      <c r="AA433">
        <f>独自温度!C308</f>
        <v>30</v>
      </c>
      <c r="AB433">
        <f>独自温度!D308</f>
        <v>30</v>
      </c>
    </row>
    <row r="434" spans="1:28">
      <c r="A434" s="3"/>
      <c r="B434">
        <v>434</v>
      </c>
      <c r="C434" s="62">
        <v>46329</v>
      </c>
      <c r="D434">
        <v>9.6999999999999993</v>
      </c>
      <c r="E434">
        <v>9.4</v>
      </c>
      <c r="F434">
        <v>10.8</v>
      </c>
      <c r="G434">
        <v>10.9</v>
      </c>
      <c r="H434">
        <v>11.3</v>
      </c>
      <c r="I434">
        <v>11.7</v>
      </c>
      <c r="J434">
        <v>13.5</v>
      </c>
      <c r="K434">
        <v>11.5</v>
      </c>
      <c r="L434">
        <v>11.6</v>
      </c>
      <c r="M434">
        <v>13.3</v>
      </c>
      <c r="N434">
        <v>14.9</v>
      </c>
      <c r="O434">
        <v>15</v>
      </c>
      <c r="P434">
        <v>13.5</v>
      </c>
      <c r="Q434">
        <v>13.6</v>
      </c>
      <c r="R434">
        <v>8</v>
      </c>
      <c r="S434">
        <v>10.4</v>
      </c>
      <c r="T434">
        <v>10.199999999999999</v>
      </c>
      <c r="U434">
        <v>14.3</v>
      </c>
      <c r="V434">
        <v>5.9</v>
      </c>
      <c r="W434">
        <v>9.5</v>
      </c>
      <c r="X434">
        <v>9</v>
      </c>
      <c r="Y434">
        <v>6.8</v>
      </c>
      <c r="Z434">
        <v>10.4</v>
      </c>
      <c r="AA434">
        <f>独自温度!C309</f>
        <v>30</v>
      </c>
      <c r="AB434">
        <f>独自温度!D309</f>
        <v>30</v>
      </c>
    </row>
    <row r="435" spans="1:28">
      <c r="A435" s="3"/>
      <c r="B435">
        <v>435</v>
      </c>
      <c r="C435" s="62">
        <v>46330</v>
      </c>
      <c r="D435">
        <v>9.5</v>
      </c>
      <c r="E435">
        <v>9.1999999999999993</v>
      </c>
      <c r="F435">
        <v>10.7</v>
      </c>
      <c r="G435">
        <v>10.7</v>
      </c>
      <c r="H435">
        <v>11.2</v>
      </c>
      <c r="I435">
        <v>11.5</v>
      </c>
      <c r="J435">
        <v>13.4</v>
      </c>
      <c r="K435">
        <v>11.3</v>
      </c>
      <c r="L435">
        <v>11.5</v>
      </c>
      <c r="M435">
        <v>13.1</v>
      </c>
      <c r="N435">
        <v>14.8</v>
      </c>
      <c r="O435">
        <v>14.8</v>
      </c>
      <c r="P435">
        <v>13.3</v>
      </c>
      <c r="Q435">
        <v>13.4</v>
      </c>
      <c r="R435">
        <v>7.9</v>
      </c>
      <c r="S435">
        <v>10.199999999999999</v>
      </c>
      <c r="T435">
        <v>10</v>
      </c>
      <c r="U435">
        <v>14.1</v>
      </c>
      <c r="V435">
        <v>5.7</v>
      </c>
      <c r="W435">
        <v>9.3000000000000007</v>
      </c>
      <c r="X435">
        <v>8.8000000000000007</v>
      </c>
      <c r="Y435">
        <v>6.6</v>
      </c>
      <c r="Z435">
        <v>10.199999999999999</v>
      </c>
      <c r="AA435">
        <f>独自温度!C310</f>
        <v>30</v>
      </c>
      <c r="AB435">
        <f>独自温度!D310</f>
        <v>30</v>
      </c>
    </row>
    <row r="436" spans="1:28">
      <c r="A436" s="3"/>
      <c r="B436">
        <v>436</v>
      </c>
      <c r="C436" s="62">
        <v>46331</v>
      </c>
      <c r="D436">
        <v>9.3000000000000007</v>
      </c>
      <c r="E436">
        <v>9.1</v>
      </c>
      <c r="F436">
        <v>10.5</v>
      </c>
      <c r="G436">
        <v>10.6</v>
      </c>
      <c r="H436">
        <v>11</v>
      </c>
      <c r="I436">
        <v>11.4</v>
      </c>
      <c r="J436">
        <v>13.2</v>
      </c>
      <c r="K436">
        <v>11.1</v>
      </c>
      <c r="L436">
        <v>11.3</v>
      </c>
      <c r="M436">
        <v>13</v>
      </c>
      <c r="N436">
        <v>14.6</v>
      </c>
      <c r="O436">
        <v>14.6</v>
      </c>
      <c r="P436">
        <v>13.2</v>
      </c>
      <c r="Q436">
        <v>13.2</v>
      </c>
      <c r="R436">
        <v>7.7</v>
      </c>
      <c r="S436">
        <v>10</v>
      </c>
      <c r="T436">
        <v>9.9</v>
      </c>
      <c r="U436">
        <v>14</v>
      </c>
      <c r="V436">
        <v>5.5</v>
      </c>
      <c r="W436">
        <v>9.1</v>
      </c>
      <c r="X436">
        <v>8.6</v>
      </c>
      <c r="Y436">
        <v>6.5</v>
      </c>
      <c r="Z436">
        <v>10</v>
      </c>
      <c r="AA436">
        <f>独自温度!C311</f>
        <v>30</v>
      </c>
      <c r="AB436">
        <f>独自温度!D311</f>
        <v>30</v>
      </c>
    </row>
    <row r="437" spans="1:28">
      <c r="A437" s="3"/>
      <c r="B437">
        <v>437</v>
      </c>
      <c r="C437" s="62">
        <v>46332</v>
      </c>
      <c r="D437">
        <v>9.1999999999999993</v>
      </c>
      <c r="E437">
        <v>8.9</v>
      </c>
      <c r="F437">
        <v>10.3</v>
      </c>
      <c r="G437">
        <v>10.4</v>
      </c>
      <c r="H437">
        <v>10.9</v>
      </c>
      <c r="I437">
        <v>11.2</v>
      </c>
      <c r="J437">
        <v>13</v>
      </c>
      <c r="K437">
        <v>11</v>
      </c>
      <c r="L437">
        <v>11.2</v>
      </c>
      <c r="M437">
        <v>12.8</v>
      </c>
      <c r="N437">
        <v>14.4</v>
      </c>
      <c r="O437">
        <v>14.5</v>
      </c>
      <c r="P437">
        <v>13</v>
      </c>
      <c r="Q437">
        <v>13.1</v>
      </c>
      <c r="R437">
        <v>7.6</v>
      </c>
      <c r="S437">
        <v>9.9</v>
      </c>
      <c r="T437">
        <v>9.6999999999999993</v>
      </c>
      <c r="U437">
        <v>13.8</v>
      </c>
      <c r="V437">
        <v>5.4</v>
      </c>
      <c r="W437">
        <v>9</v>
      </c>
      <c r="X437">
        <v>8.4</v>
      </c>
      <c r="Y437">
        <v>6.3</v>
      </c>
      <c r="Z437">
        <v>9.9</v>
      </c>
      <c r="AA437">
        <f>独自温度!C312</f>
        <v>30</v>
      </c>
      <c r="AB437">
        <f>独自温度!D312</f>
        <v>30</v>
      </c>
    </row>
    <row r="438" spans="1:28">
      <c r="A438" s="3"/>
      <c r="B438">
        <v>438</v>
      </c>
      <c r="C438" s="62">
        <v>46333</v>
      </c>
      <c r="D438">
        <v>9</v>
      </c>
      <c r="E438">
        <v>8.6999999999999993</v>
      </c>
      <c r="F438">
        <v>10.199999999999999</v>
      </c>
      <c r="G438">
        <v>10.199999999999999</v>
      </c>
      <c r="H438">
        <v>10.7</v>
      </c>
      <c r="I438">
        <v>11</v>
      </c>
      <c r="J438">
        <v>12.8</v>
      </c>
      <c r="K438">
        <v>10.8</v>
      </c>
      <c r="L438">
        <v>11</v>
      </c>
      <c r="M438">
        <v>12.7</v>
      </c>
      <c r="N438">
        <v>14.3</v>
      </c>
      <c r="O438">
        <v>14.3</v>
      </c>
      <c r="P438">
        <v>12.8</v>
      </c>
      <c r="Q438">
        <v>12.9</v>
      </c>
      <c r="R438">
        <v>7.4</v>
      </c>
      <c r="S438">
        <v>9.6999999999999993</v>
      </c>
      <c r="T438">
        <v>9.6</v>
      </c>
      <c r="U438">
        <v>13.6</v>
      </c>
      <c r="V438">
        <v>5.2</v>
      </c>
      <c r="W438">
        <v>8.8000000000000007</v>
      </c>
      <c r="X438">
        <v>8.3000000000000007</v>
      </c>
      <c r="Y438">
        <v>6.1</v>
      </c>
      <c r="Z438">
        <v>9.6999999999999993</v>
      </c>
      <c r="AA438">
        <f>独自温度!C313</f>
        <v>30</v>
      </c>
      <c r="AB438">
        <f>独自温度!D313</f>
        <v>30</v>
      </c>
    </row>
    <row r="439" spans="1:28">
      <c r="A439" s="3"/>
      <c r="B439">
        <v>439</v>
      </c>
      <c r="C439" s="62">
        <v>46334</v>
      </c>
      <c r="D439">
        <v>8.8000000000000007</v>
      </c>
      <c r="E439">
        <v>8.5</v>
      </c>
      <c r="F439">
        <v>10</v>
      </c>
      <c r="G439">
        <v>10</v>
      </c>
      <c r="H439">
        <v>10.6</v>
      </c>
      <c r="I439">
        <v>10.9</v>
      </c>
      <c r="J439">
        <v>12.7</v>
      </c>
      <c r="K439">
        <v>10.6</v>
      </c>
      <c r="L439">
        <v>10.8</v>
      </c>
      <c r="M439">
        <v>12.5</v>
      </c>
      <c r="N439">
        <v>14.1</v>
      </c>
      <c r="O439">
        <v>14.1</v>
      </c>
      <c r="P439">
        <v>12.6</v>
      </c>
      <c r="Q439">
        <v>12.7</v>
      </c>
      <c r="R439">
        <v>7.3</v>
      </c>
      <c r="S439">
        <v>9.5</v>
      </c>
      <c r="T439">
        <v>9.4</v>
      </c>
      <c r="U439">
        <v>13.5</v>
      </c>
      <c r="V439">
        <v>5</v>
      </c>
      <c r="W439">
        <v>8.6999999999999993</v>
      </c>
      <c r="X439">
        <v>8.1</v>
      </c>
      <c r="Y439">
        <v>6</v>
      </c>
      <c r="Z439">
        <v>9.5</v>
      </c>
      <c r="AA439">
        <f>独自温度!C314</f>
        <v>30</v>
      </c>
      <c r="AB439">
        <f>独自温度!D314</f>
        <v>30</v>
      </c>
    </row>
    <row r="440" spans="1:28">
      <c r="A440" s="3"/>
      <c r="B440">
        <v>440</v>
      </c>
      <c r="C440" s="62">
        <v>46335</v>
      </c>
      <c r="D440">
        <v>8.6999999999999993</v>
      </c>
      <c r="E440">
        <v>8.3000000000000007</v>
      </c>
      <c r="F440">
        <v>9.8000000000000007</v>
      </c>
      <c r="G440">
        <v>9.9</v>
      </c>
      <c r="H440">
        <v>10.4</v>
      </c>
      <c r="I440">
        <v>10.7</v>
      </c>
      <c r="J440">
        <v>12.5</v>
      </c>
      <c r="K440">
        <v>10.4</v>
      </c>
      <c r="L440">
        <v>10.6</v>
      </c>
      <c r="M440">
        <v>12.3</v>
      </c>
      <c r="N440">
        <v>13.9</v>
      </c>
      <c r="O440">
        <v>13.9</v>
      </c>
      <c r="P440">
        <v>12.4</v>
      </c>
      <c r="Q440">
        <v>12.5</v>
      </c>
      <c r="R440">
        <v>7.1</v>
      </c>
      <c r="S440">
        <v>9.3000000000000007</v>
      </c>
      <c r="T440">
        <v>9.1999999999999993</v>
      </c>
      <c r="U440">
        <v>13.3</v>
      </c>
      <c r="V440">
        <v>4.8</v>
      </c>
      <c r="W440">
        <v>8.5</v>
      </c>
      <c r="X440">
        <v>7.9</v>
      </c>
      <c r="Y440">
        <v>5.8</v>
      </c>
      <c r="Z440">
        <v>9.3000000000000007</v>
      </c>
      <c r="AA440">
        <f>独自温度!C315</f>
        <v>30</v>
      </c>
      <c r="AB440">
        <f>独自温度!D315</f>
        <v>30</v>
      </c>
    </row>
    <row r="441" spans="1:28">
      <c r="A441" s="3"/>
      <c r="B441">
        <v>441</v>
      </c>
      <c r="C441" s="62">
        <v>46336</v>
      </c>
      <c r="D441">
        <v>8.5</v>
      </c>
      <c r="E441">
        <v>8.1</v>
      </c>
      <c r="F441">
        <v>9.6</v>
      </c>
      <c r="G441">
        <v>9.6999999999999993</v>
      </c>
      <c r="H441">
        <v>10.199999999999999</v>
      </c>
      <c r="I441">
        <v>10.5</v>
      </c>
      <c r="J441">
        <v>12.3</v>
      </c>
      <c r="K441">
        <v>10.199999999999999</v>
      </c>
      <c r="L441">
        <v>10.4</v>
      </c>
      <c r="M441">
        <v>12.1</v>
      </c>
      <c r="N441">
        <v>13.7</v>
      </c>
      <c r="O441">
        <v>13.7</v>
      </c>
      <c r="P441">
        <v>12.2</v>
      </c>
      <c r="Q441">
        <v>12.3</v>
      </c>
      <c r="R441">
        <v>6.9</v>
      </c>
      <c r="S441">
        <v>9.1</v>
      </c>
      <c r="T441">
        <v>9</v>
      </c>
      <c r="U441">
        <v>13.1</v>
      </c>
      <c r="V441">
        <v>4.7</v>
      </c>
      <c r="W441">
        <v>8.3000000000000007</v>
      </c>
      <c r="X441">
        <v>7.7</v>
      </c>
      <c r="Y441">
        <v>5.6</v>
      </c>
      <c r="Z441">
        <v>9.1</v>
      </c>
      <c r="AA441">
        <f>独自温度!C316</f>
        <v>30</v>
      </c>
      <c r="AB441">
        <f>独自温度!D316</f>
        <v>30</v>
      </c>
    </row>
    <row r="442" spans="1:28">
      <c r="A442" s="3"/>
      <c r="B442">
        <v>442</v>
      </c>
      <c r="C442" s="62">
        <v>46337</v>
      </c>
      <c r="D442">
        <v>8.3000000000000007</v>
      </c>
      <c r="E442">
        <v>7.9</v>
      </c>
      <c r="F442">
        <v>9.4</v>
      </c>
      <c r="G442">
        <v>9.4</v>
      </c>
      <c r="H442">
        <v>10</v>
      </c>
      <c r="I442">
        <v>10.3</v>
      </c>
      <c r="J442">
        <v>12</v>
      </c>
      <c r="K442">
        <v>10</v>
      </c>
      <c r="L442">
        <v>10.199999999999999</v>
      </c>
      <c r="M442">
        <v>11.9</v>
      </c>
      <c r="N442">
        <v>13.5</v>
      </c>
      <c r="O442">
        <v>13.5</v>
      </c>
      <c r="P442">
        <v>12</v>
      </c>
      <c r="Q442">
        <v>12.1</v>
      </c>
      <c r="R442">
        <v>6.7</v>
      </c>
      <c r="S442">
        <v>8.9</v>
      </c>
      <c r="T442">
        <v>8.8000000000000007</v>
      </c>
      <c r="U442">
        <v>12.8</v>
      </c>
      <c r="V442">
        <v>4.4000000000000004</v>
      </c>
      <c r="W442">
        <v>8.1</v>
      </c>
      <c r="X442">
        <v>7.5</v>
      </c>
      <c r="Y442">
        <v>5.4</v>
      </c>
      <c r="Z442">
        <v>8.8000000000000007</v>
      </c>
      <c r="AA442">
        <f>独自温度!C317</f>
        <v>30</v>
      </c>
      <c r="AB442">
        <f>独自温度!D317</f>
        <v>30</v>
      </c>
    </row>
    <row r="443" spans="1:28">
      <c r="A443" s="3"/>
      <c r="B443">
        <v>443</v>
      </c>
      <c r="C443" s="62">
        <v>46338</v>
      </c>
      <c r="D443">
        <v>8.1</v>
      </c>
      <c r="E443">
        <v>7.7</v>
      </c>
      <c r="F443">
        <v>9.1999999999999993</v>
      </c>
      <c r="G443">
        <v>9.1999999999999993</v>
      </c>
      <c r="H443">
        <v>9.8000000000000007</v>
      </c>
      <c r="I443">
        <v>10</v>
      </c>
      <c r="J443">
        <v>11.8</v>
      </c>
      <c r="K443">
        <v>9.6999999999999993</v>
      </c>
      <c r="L443">
        <v>10</v>
      </c>
      <c r="M443">
        <v>11.7</v>
      </c>
      <c r="N443">
        <v>13.3</v>
      </c>
      <c r="O443">
        <v>13.3</v>
      </c>
      <c r="P443">
        <v>11.8</v>
      </c>
      <c r="Q443">
        <v>11.8</v>
      </c>
      <c r="R443">
        <v>6.5</v>
      </c>
      <c r="S443">
        <v>8.6999999999999993</v>
      </c>
      <c r="T443">
        <v>8.6</v>
      </c>
      <c r="U443">
        <v>12.6</v>
      </c>
      <c r="V443">
        <v>4.2</v>
      </c>
      <c r="W443">
        <v>7.9</v>
      </c>
      <c r="X443">
        <v>7.3</v>
      </c>
      <c r="Y443">
        <v>5.2</v>
      </c>
      <c r="Z443">
        <v>8.6</v>
      </c>
      <c r="AA443">
        <f>独自温度!C318</f>
        <v>30</v>
      </c>
      <c r="AB443">
        <f>独自温度!D318</f>
        <v>30</v>
      </c>
    </row>
    <row r="444" spans="1:28">
      <c r="A444" s="3"/>
      <c r="B444">
        <v>444</v>
      </c>
      <c r="C444" s="62">
        <v>46339</v>
      </c>
      <c r="D444">
        <v>7.9</v>
      </c>
      <c r="E444">
        <v>7.5</v>
      </c>
      <c r="F444">
        <v>9</v>
      </c>
      <c r="G444">
        <v>9</v>
      </c>
      <c r="H444">
        <v>9.6</v>
      </c>
      <c r="I444">
        <v>9.8000000000000007</v>
      </c>
      <c r="J444">
        <v>11.5</v>
      </c>
      <c r="K444">
        <v>9.5</v>
      </c>
      <c r="L444">
        <v>9.6999999999999993</v>
      </c>
      <c r="M444">
        <v>11.5</v>
      </c>
      <c r="N444">
        <v>13</v>
      </c>
      <c r="O444">
        <v>13</v>
      </c>
      <c r="P444">
        <v>11.5</v>
      </c>
      <c r="Q444">
        <v>11.6</v>
      </c>
      <c r="R444">
        <v>6.3</v>
      </c>
      <c r="S444">
        <v>8.4</v>
      </c>
      <c r="T444">
        <v>8.4</v>
      </c>
      <c r="U444">
        <v>12.4</v>
      </c>
      <c r="V444">
        <v>4</v>
      </c>
      <c r="W444">
        <v>7.6</v>
      </c>
      <c r="X444">
        <v>7.1</v>
      </c>
      <c r="Y444">
        <v>5</v>
      </c>
      <c r="Z444">
        <v>8.3000000000000007</v>
      </c>
      <c r="AA444">
        <f>独自温度!C319</f>
        <v>30</v>
      </c>
      <c r="AB444">
        <f>独自温度!D319</f>
        <v>30</v>
      </c>
    </row>
    <row r="445" spans="1:28">
      <c r="A445" s="3"/>
      <c r="B445">
        <v>445</v>
      </c>
      <c r="C445" s="62">
        <v>46340</v>
      </c>
      <c r="D445">
        <v>7.6</v>
      </c>
      <c r="E445">
        <v>7.3</v>
      </c>
      <c r="F445">
        <v>8.8000000000000007</v>
      </c>
      <c r="G445">
        <v>8.6999999999999993</v>
      </c>
      <c r="H445">
        <v>9.3000000000000007</v>
      </c>
      <c r="I445">
        <v>9.6</v>
      </c>
      <c r="J445">
        <v>11.3</v>
      </c>
      <c r="K445">
        <v>9.3000000000000007</v>
      </c>
      <c r="L445">
        <v>9.5</v>
      </c>
      <c r="M445">
        <v>11.3</v>
      </c>
      <c r="N445">
        <v>12.8</v>
      </c>
      <c r="O445">
        <v>12.8</v>
      </c>
      <c r="P445">
        <v>11.3</v>
      </c>
      <c r="Q445">
        <v>11.4</v>
      </c>
      <c r="R445">
        <v>6</v>
      </c>
      <c r="S445">
        <v>8.1999999999999993</v>
      </c>
      <c r="T445">
        <v>8.1</v>
      </c>
      <c r="U445">
        <v>12.1</v>
      </c>
      <c r="V445">
        <v>3.8</v>
      </c>
      <c r="W445">
        <v>7.4</v>
      </c>
      <c r="X445">
        <v>6.8</v>
      </c>
      <c r="Y445">
        <v>4.8</v>
      </c>
      <c r="Z445">
        <v>8</v>
      </c>
      <c r="AA445">
        <f>独自温度!C320</f>
        <v>30</v>
      </c>
      <c r="AB445">
        <f>独自温度!D320</f>
        <v>30</v>
      </c>
    </row>
    <row r="446" spans="1:28">
      <c r="A446" s="3"/>
      <c r="B446">
        <v>446</v>
      </c>
      <c r="C446" s="62">
        <v>46341</v>
      </c>
      <c r="D446">
        <v>7.4</v>
      </c>
      <c r="E446">
        <v>7.1</v>
      </c>
      <c r="F446">
        <v>8.5</v>
      </c>
      <c r="G446">
        <v>8.5</v>
      </c>
      <c r="H446">
        <v>9.1</v>
      </c>
      <c r="I446">
        <v>9.3000000000000007</v>
      </c>
      <c r="J446">
        <v>11.1</v>
      </c>
      <c r="K446">
        <v>9</v>
      </c>
      <c r="L446">
        <v>9.4</v>
      </c>
      <c r="M446">
        <v>11</v>
      </c>
      <c r="N446">
        <v>12.5</v>
      </c>
      <c r="O446">
        <v>12.5</v>
      </c>
      <c r="P446">
        <v>11.1</v>
      </c>
      <c r="Q446">
        <v>11.1</v>
      </c>
      <c r="R446">
        <v>5.8</v>
      </c>
      <c r="S446">
        <v>8</v>
      </c>
      <c r="T446">
        <v>7.9</v>
      </c>
      <c r="U446">
        <v>11.9</v>
      </c>
      <c r="V446">
        <v>3.6</v>
      </c>
      <c r="W446">
        <v>7.2</v>
      </c>
      <c r="X446">
        <v>6.6</v>
      </c>
      <c r="Y446">
        <v>4.5999999999999996</v>
      </c>
      <c r="Z446">
        <v>7.8</v>
      </c>
      <c r="AA446">
        <f>独自温度!C321</f>
        <v>30</v>
      </c>
      <c r="AB446">
        <f>独自温度!D321</f>
        <v>30</v>
      </c>
    </row>
    <row r="447" spans="1:28">
      <c r="A447" s="3"/>
      <c r="B447">
        <v>447</v>
      </c>
      <c r="C447" s="62">
        <v>46342</v>
      </c>
      <c r="D447">
        <v>7.2</v>
      </c>
      <c r="E447">
        <v>6.8</v>
      </c>
      <c r="F447">
        <v>8.3000000000000007</v>
      </c>
      <c r="G447">
        <v>8.3000000000000007</v>
      </c>
      <c r="H447">
        <v>8.9</v>
      </c>
      <c r="I447">
        <v>9.1</v>
      </c>
      <c r="J447">
        <v>10.8</v>
      </c>
      <c r="K447">
        <v>8.8000000000000007</v>
      </c>
      <c r="L447">
        <v>9.1999999999999993</v>
      </c>
      <c r="M447">
        <v>10.8</v>
      </c>
      <c r="N447">
        <v>12.3</v>
      </c>
      <c r="O447">
        <v>12.3</v>
      </c>
      <c r="P447">
        <v>10.9</v>
      </c>
      <c r="Q447">
        <v>10.9</v>
      </c>
      <c r="R447">
        <v>5.6</v>
      </c>
      <c r="S447">
        <v>7.8</v>
      </c>
      <c r="T447">
        <v>7.7</v>
      </c>
      <c r="U447">
        <v>11.6</v>
      </c>
      <c r="V447">
        <v>3.3</v>
      </c>
      <c r="W447">
        <v>7</v>
      </c>
      <c r="X447">
        <v>6.4</v>
      </c>
      <c r="Y447">
        <v>4.4000000000000004</v>
      </c>
      <c r="Z447">
        <v>7.6</v>
      </c>
      <c r="AA447">
        <f>独自温度!C322</f>
        <v>30</v>
      </c>
      <c r="AB447">
        <f>独自温度!D322</f>
        <v>30</v>
      </c>
    </row>
    <row r="448" spans="1:28">
      <c r="A448" s="3"/>
      <c r="B448">
        <v>448</v>
      </c>
      <c r="C448" s="62">
        <v>46343</v>
      </c>
      <c r="D448">
        <v>7</v>
      </c>
      <c r="E448">
        <v>6.6</v>
      </c>
      <c r="F448">
        <v>8.1</v>
      </c>
      <c r="G448">
        <v>8</v>
      </c>
      <c r="H448">
        <v>8.6</v>
      </c>
      <c r="I448">
        <v>8.9</v>
      </c>
      <c r="J448">
        <v>10.6</v>
      </c>
      <c r="K448">
        <v>8.6</v>
      </c>
      <c r="L448">
        <v>9</v>
      </c>
      <c r="M448">
        <v>10.6</v>
      </c>
      <c r="N448">
        <v>12.1</v>
      </c>
      <c r="O448">
        <v>12.1</v>
      </c>
      <c r="P448">
        <v>10.6</v>
      </c>
      <c r="Q448">
        <v>10.7</v>
      </c>
      <c r="R448">
        <v>5.4</v>
      </c>
      <c r="S448">
        <v>7.5</v>
      </c>
      <c r="T448">
        <v>7.4</v>
      </c>
      <c r="U448">
        <v>11.4</v>
      </c>
      <c r="V448">
        <v>3.1</v>
      </c>
      <c r="W448">
        <v>6.8</v>
      </c>
      <c r="X448">
        <v>6.2</v>
      </c>
      <c r="Y448">
        <v>4.2</v>
      </c>
      <c r="Z448">
        <v>7.4</v>
      </c>
      <c r="AA448">
        <f>独自温度!C323</f>
        <v>30</v>
      </c>
      <c r="AB448">
        <f>独自温度!D323</f>
        <v>30</v>
      </c>
    </row>
    <row r="449" spans="1:28">
      <c r="A449" s="3"/>
      <c r="B449">
        <v>449</v>
      </c>
      <c r="C449" s="62">
        <v>46344</v>
      </c>
      <c r="D449">
        <v>6.8</v>
      </c>
      <c r="E449">
        <v>6.4</v>
      </c>
      <c r="F449">
        <v>7.9</v>
      </c>
      <c r="G449">
        <v>7.8</v>
      </c>
      <c r="H449">
        <v>8.4</v>
      </c>
      <c r="I449">
        <v>8.6999999999999993</v>
      </c>
      <c r="J449">
        <v>10.4</v>
      </c>
      <c r="K449">
        <v>8.4</v>
      </c>
      <c r="L449">
        <v>8.9</v>
      </c>
      <c r="M449">
        <v>10.4</v>
      </c>
      <c r="N449">
        <v>11.9</v>
      </c>
      <c r="O449">
        <v>11.9</v>
      </c>
      <c r="P449">
        <v>10.4</v>
      </c>
      <c r="Q449">
        <v>10.5</v>
      </c>
      <c r="R449">
        <v>5.2</v>
      </c>
      <c r="S449">
        <v>7.3</v>
      </c>
      <c r="T449">
        <v>7.2</v>
      </c>
      <c r="U449">
        <v>11.2</v>
      </c>
      <c r="V449">
        <v>2.9</v>
      </c>
      <c r="W449">
        <v>6.5</v>
      </c>
      <c r="X449">
        <v>6</v>
      </c>
      <c r="Y449">
        <v>4</v>
      </c>
      <c r="Z449">
        <v>7.2</v>
      </c>
      <c r="AA449">
        <f>独自温度!C324</f>
        <v>30</v>
      </c>
      <c r="AB449">
        <f>独自温度!D324</f>
        <v>30</v>
      </c>
    </row>
    <row r="450" spans="1:28">
      <c r="A450" s="3"/>
      <c r="B450">
        <v>450</v>
      </c>
      <c r="C450" s="62">
        <v>46345</v>
      </c>
      <c r="D450">
        <v>6.6</v>
      </c>
      <c r="E450">
        <v>6.2</v>
      </c>
      <c r="F450">
        <v>7.7</v>
      </c>
      <c r="G450">
        <v>7.6</v>
      </c>
      <c r="H450">
        <v>8.1999999999999993</v>
      </c>
      <c r="I450">
        <v>8.5</v>
      </c>
      <c r="J450">
        <v>10.199999999999999</v>
      </c>
      <c r="K450">
        <v>8.1999999999999993</v>
      </c>
      <c r="L450">
        <v>8.6999999999999993</v>
      </c>
      <c r="M450">
        <v>10.1</v>
      </c>
      <c r="N450">
        <v>11.7</v>
      </c>
      <c r="O450">
        <v>11.7</v>
      </c>
      <c r="P450">
        <v>10.199999999999999</v>
      </c>
      <c r="Q450">
        <v>10.3</v>
      </c>
      <c r="R450">
        <v>5</v>
      </c>
      <c r="S450">
        <v>7.1</v>
      </c>
      <c r="T450">
        <v>7</v>
      </c>
      <c r="U450">
        <v>11</v>
      </c>
      <c r="V450">
        <v>2.7</v>
      </c>
      <c r="W450">
        <v>6.3</v>
      </c>
      <c r="X450">
        <v>5.8</v>
      </c>
      <c r="Y450">
        <v>3.8</v>
      </c>
      <c r="Z450">
        <v>7</v>
      </c>
      <c r="AA450">
        <f>独自温度!C325</f>
        <v>30</v>
      </c>
      <c r="AB450">
        <f>独自温度!D325</f>
        <v>30</v>
      </c>
    </row>
    <row r="451" spans="1:28">
      <c r="A451" s="3"/>
      <c r="B451">
        <v>451</v>
      </c>
      <c r="C451" s="62">
        <v>46346</v>
      </c>
      <c r="D451">
        <v>6.4</v>
      </c>
      <c r="E451">
        <v>6</v>
      </c>
      <c r="F451">
        <v>7.5</v>
      </c>
      <c r="G451">
        <v>7.5</v>
      </c>
      <c r="H451">
        <v>8</v>
      </c>
      <c r="I451">
        <v>8.3000000000000007</v>
      </c>
      <c r="J451">
        <v>10</v>
      </c>
      <c r="K451">
        <v>8</v>
      </c>
      <c r="L451">
        <v>8.6</v>
      </c>
      <c r="M451">
        <v>10</v>
      </c>
      <c r="N451">
        <v>11.5</v>
      </c>
      <c r="O451">
        <v>11.5</v>
      </c>
      <c r="P451">
        <v>10.1</v>
      </c>
      <c r="Q451">
        <v>10.1</v>
      </c>
      <c r="R451">
        <v>4.8</v>
      </c>
      <c r="S451">
        <v>6.9</v>
      </c>
      <c r="T451">
        <v>6.9</v>
      </c>
      <c r="U451">
        <v>10.8</v>
      </c>
      <c r="V451">
        <v>2.5</v>
      </c>
      <c r="W451">
        <v>6.1</v>
      </c>
      <c r="X451">
        <v>5.6</v>
      </c>
      <c r="Y451">
        <v>3.6</v>
      </c>
      <c r="Z451">
        <v>6.8</v>
      </c>
      <c r="AA451">
        <f>独自温度!C326</f>
        <v>30</v>
      </c>
      <c r="AB451">
        <f>独自温度!D326</f>
        <v>30</v>
      </c>
    </row>
    <row r="452" spans="1:28">
      <c r="A452" s="3"/>
      <c r="B452">
        <v>452</v>
      </c>
      <c r="C452" s="62">
        <v>46347</v>
      </c>
      <c r="D452">
        <v>6.3</v>
      </c>
      <c r="E452">
        <v>5.9</v>
      </c>
      <c r="F452">
        <v>7.4</v>
      </c>
      <c r="G452">
        <v>7.3</v>
      </c>
      <c r="H452">
        <v>7.8</v>
      </c>
      <c r="I452">
        <v>8.1</v>
      </c>
      <c r="J452">
        <v>9.8000000000000007</v>
      </c>
      <c r="K452">
        <v>7.9</v>
      </c>
      <c r="L452">
        <v>8.4</v>
      </c>
      <c r="M452">
        <v>9.8000000000000007</v>
      </c>
      <c r="N452">
        <v>11.3</v>
      </c>
      <c r="O452">
        <v>11.3</v>
      </c>
      <c r="P452">
        <v>9.9</v>
      </c>
      <c r="Q452">
        <v>9.9</v>
      </c>
      <c r="R452">
        <v>4.7</v>
      </c>
      <c r="S452">
        <v>6.8</v>
      </c>
      <c r="T452">
        <v>6.7</v>
      </c>
      <c r="U452">
        <v>10.6</v>
      </c>
      <c r="V452">
        <v>2.4</v>
      </c>
      <c r="W452">
        <v>5.9</v>
      </c>
      <c r="X452">
        <v>5.4</v>
      </c>
      <c r="Y452">
        <v>3.4</v>
      </c>
      <c r="Z452">
        <v>6.7</v>
      </c>
      <c r="AA452">
        <f>独自温度!C327</f>
        <v>30</v>
      </c>
      <c r="AB452">
        <f>独自温度!D327</f>
        <v>30</v>
      </c>
    </row>
    <row r="453" spans="1:28">
      <c r="A453" s="3"/>
      <c r="B453">
        <v>453</v>
      </c>
      <c r="C453" s="62">
        <v>46348</v>
      </c>
      <c r="D453">
        <v>6.1</v>
      </c>
      <c r="E453">
        <v>5.7</v>
      </c>
      <c r="F453">
        <v>7.2</v>
      </c>
      <c r="G453">
        <v>7.1</v>
      </c>
      <c r="H453">
        <v>7.7</v>
      </c>
      <c r="I453">
        <v>8</v>
      </c>
      <c r="J453">
        <v>9.6999999999999993</v>
      </c>
      <c r="K453">
        <v>7.7</v>
      </c>
      <c r="L453">
        <v>8.3000000000000007</v>
      </c>
      <c r="M453">
        <v>9.6</v>
      </c>
      <c r="N453">
        <v>11.1</v>
      </c>
      <c r="O453">
        <v>11.1</v>
      </c>
      <c r="P453">
        <v>9.6999999999999993</v>
      </c>
      <c r="Q453">
        <v>9.6999999999999993</v>
      </c>
      <c r="R453">
        <v>4.5</v>
      </c>
      <c r="S453">
        <v>6.6</v>
      </c>
      <c r="T453">
        <v>6.5</v>
      </c>
      <c r="U453">
        <v>10.4</v>
      </c>
      <c r="V453">
        <v>2.2000000000000002</v>
      </c>
      <c r="W453">
        <v>5.8</v>
      </c>
      <c r="X453">
        <v>5.2</v>
      </c>
      <c r="Y453">
        <v>3.3</v>
      </c>
      <c r="Z453">
        <v>6.6</v>
      </c>
      <c r="AA453">
        <f>独自温度!C328</f>
        <v>30</v>
      </c>
      <c r="AB453">
        <f>独自温度!D328</f>
        <v>30</v>
      </c>
    </row>
    <row r="454" spans="1:28">
      <c r="A454" s="3"/>
      <c r="B454">
        <v>454</v>
      </c>
      <c r="C454" s="62">
        <v>46349</v>
      </c>
      <c r="D454">
        <v>6</v>
      </c>
      <c r="E454">
        <v>5.6</v>
      </c>
      <c r="F454">
        <v>7.1</v>
      </c>
      <c r="G454">
        <v>7</v>
      </c>
      <c r="H454">
        <v>7.5</v>
      </c>
      <c r="I454">
        <v>7.8</v>
      </c>
      <c r="J454">
        <v>9.5</v>
      </c>
      <c r="K454">
        <v>7.6</v>
      </c>
      <c r="L454">
        <v>8.1</v>
      </c>
      <c r="M454">
        <v>9.5</v>
      </c>
      <c r="N454">
        <v>11</v>
      </c>
      <c r="O454">
        <v>11</v>
      </c>
      <c r="P454">
        <v>9.6</v>
      </c>
      <c r="Q454">
        <v>9.6</v>
      </c>
      <c r="R454">
        <v>4.4000000000000004</v>
      </c>
      <c r="S454">
        <v>6.5</v>
      </c>
      <c r="T454">
        <v>6.4</v>
      </c>
      <c r="U454">
        <v>10.3</v>
      </c>
      <c r="V454">
        <v>2.1</v>
      </c>
      <c r="W454">
        <v>5.6</v>
      </c>
      <c r="X454">
        <v>5.0999999999999996</v>
      </c>
      <c r="Y454">
        <v>3.2</v>
      </c>
      <c r="Z454">
        <v>6.5</v>
      </c>
      <c r="AA454">
        <f>独自温度!C329</f>
        <v>30</v>
      </c>
      <c r="AB454">
        <f>独自温度!D329</f>
        <v>30</v>
      </c>
    </row>
    <row r="455" spans="1:28">
      <c r="A455" s="3"/>
      <c r="B455">
        <v>455</v>
      </c>
      <c r="C455" s="62">
        <v>46350</v>
      </c>
      <c r="D455">
        <v>5.9</v>
      </c>
      <c r="E455">
        <v>5.5</v>
      </c>
      <c r="F455">
        <v>6.9</v>
      </c>
      <c r="G455">
        <v>6.9</v>
      </c>
      <c r="H455">
        <v>7.4</v>
      </c>
      <c r="I455">
        <v>7.7</v>
      </c>
      <c r="J455">
        <v>9.4</v>
      </c>
      <c r="K455">
        <v>7.4</v>
      </c>
      <c r="L455">
        <v>7.9</v>
      </c>
      <c r="M455">
        <v>9.3000000000000007</v>
      </c>
      <c r="N455">
        <v>10.8</v>
      </c>
      <c r="O455">
        <v>10.8</v>
      </c>
      <c r="P455">
        <v>9.5</v>
      </c>
      <c r="Q455">
        <v>9.4</v>
      </c>
      <c r="R455">
        <v>4.3</v>
      </c>
      <c r="S455">
        <v>6.3</v>
      </c>
      <c r="T455">
        <v>6.3</v>
      </c>
      <c r="U455">
        <v>10.1</v>
      </c>
      <c r="V455">
        <v>2</v>
      </c>
      <c r="W455">
        <v>5.5</v>
      </c>
      <c r="X455">
        <v>5</v>
      </c>
      <c r="Y455">
        <v>3</v>
      </c>
      <c r="Z455">
        <v>6.3</v>
      </c>
      <c r="AA455">
        <f>独自温度!C330</f>
        <v>30</v>
      </c>
      <c r="AB455">
        <f>独自温度!D330</f>
        <v>30</v>
      </c>
    </row>
    <row r="456" spans="1:28">
      <c r="A456" s="3"/>
      <c r="B456">
        <v>456</v>
      </c>
      <c r="C456" s="62">
        <v>46351</v>
      </c>
      <c r="D456">
        <v>5.7</v>
      </c>
      <c r="E456">
        <v>5.3</v>
      </c>
      <c r="F456">
        <v>6.8</v>
      </c>
      <c r="G456">
        <v>6.7</v>
      </c>
      <c r="H456">
        <v>7.3</v>
      </c>
      <c r="I456">
        <v>7.6</v>
      </c>
      <c r="J456">
        <v>9.1999999999999993</v>
      </c>
      <c r="K456">
        <v>7.3</v>
      </c>
      <c r="L456">
        <v>7.7</v>
      </c>
      <c r="M456">
        <v>9.1999999999999993</v>
      </c>
      <c r="N456">
        <v>10.7</v>
      </c>
      <c r="O456">
        <v>10.7</v>
      </c>
      <c r="P456">
        <v>9.3000000000000007</v>
      </c>
      <c r="Q456">
        <v>9.3000000000000007</v>
      </c>
      <c r="R456">
        <v>4.2</v>
      </c>
      <c r="S456">
        <v>6.2</v>
      </c>
      <c r="T456">
        <v>6.1</v>
      </c>
      <c r="U456">
        <v>10</v>
      </c>
      <c r="V456">
        <v>1.8</v>
      </c>
      <c r="W456">
        <v>5.3</v>
      </c>
      <c r="X456">
        <v>4.8</v>
      </c>
      <c r="Y456">
        <v>2.9</v>
      </c>
      <c r="Z456">
        <v>6.2</v>
      </c>
      <c r="AA456">
        <f>独自温度!C331</f>
        <v>30</v>
      </c>
      <c r="AB456">
        <f>独自温度!D331</f>
        <v>30</v>
      </c>
    </row>
    <row r="457" spans="1:28">
      <c r="A457" s="3"/>
      <c r="B457">
        <v>457</v>
      </c>
      <c r="C457" s="62">
        <v>46352</v>
      </c>
      <c r="D457">
        <v>5.6</v>
      </c>
      <c r="E457">
        <v>5.2</v>
      </c>
      <c r="F457">
        <v>6.6</v>
      </c>
      <c r="G457">
        <v>6.6</v>
      </c>
      <c r="H457">
        <v>7.2</v>
      </c>
      <c r="I457">
        <v>7.4</v>
      </c>
      <c r="J457">
        <v>9.1</v>
      </c>
      <c r="K457">
        <v>7.1</v>
      </c>
      <c r="L457">
        <v>7.6</v>
      </c>
      <c r="M457">
        <v>9</v>
      </c>
      <c r="N457">
        <v>10.6</v>
      </c>
      <c r="O457">
        <v>10.6</v>
      </c>
      <c r="P457">
        <v>9.1999999999999993</v>
      </c>
      <c r="Q457">
        <v>9.1</v>
      </c>
      <c r="R457">
        <v>4</v>
      </c>
      <c r="S457">
        <v>6</v>
      </c>
      <c r="T457">
        <v>6</v>
      </c>
      <c r="U457">
        <v>9.8000000000000007</v>
      </c>
      <c r="V457">
        <v>1.7</v>
      </c>
      <c r="W457">
        <v>5.2</v>
      </c>
      <c r="X457">
        <v>4.7</v>
      </c>
      <c r="Y457">
        <v>2.8</v>
      </c>
      <c r="Z457">
        <v>6.1</v>
      </c>
      <c r="AA457">
        <f>独自温度!C332</f>
        <v>30</v>
      </c>
      <c r="AB457">
        <f>独自温度!D332</f>
        <v>30</v>
      </c>
    </row>
    <row r="458" spans="1:28">
      <c r="A458" s="3"/>
      <c r="B458">
        <v>458</v>
      </c>
      <c r="C458" s="62">
        <v>46353</v>
      </c>
      <c r="D458">
        <v>5.5</v>
      </c>
      <c r="E458">
        <v>5.0999999999999996</v>
      </c>
      <c r="F458">
        <v>6.5</v>
      </c>
      <c r="G458">
        <v>6.4</v>
      </c>
      <c r="H458">
        <v>7</v>
      </c>
      <c r="I458">
        <v>7.3</v>
      </c>
      <c r="J458">
        <v>8.9</v>
      </c>
      <c r="K458">
        <v>7</v>
      </c>
      <c r="L458">
        <v>7.4</v>
      </c>
      <c r="M458">
        <v>8.9</v>
      </c>
      <c r="N458">
        <v>10.4</v>
      </c>
      <c r="O458">
        <v>10.4</v>
      </c>
      <c r="P458">
        <v>9</v>
      </c>
      <c r="Q458">
        <v>9</v>
      </c>
      <c r="R458">
        <v>3.9</v>
      </c>
      <c r="S458">
        <v>5.9</v>
      </c>
      <c r="T458">
        <v>5.8</v>
      </c>
      <c r="U458">
        <v>9.6999999999999993</v>
      </c>
      <c r="V458">
        <v>1.5</v>
      </c>
      <c r="W458">
        <v>5</v>
      </c>
      <c r="X458">
        <v>4.5999999999999996</v>
      </c>
      <c r="Y458">
        <v>2.6</v>
      </c>
      <c r="Z458">
        <v>5.9</v>
      </c>
      <c r="AA458">
        <f>独自温度!C333</f>
        <v>30</v>
      </c>
      <c r="AB458">
        <f>独自温度!D333</f>
        <v>30</v>
      </c>
    </row>
    <row r="459" spans="1:28">
      <c r="A459" s="3"/>
      <c r="B459">
        <v>459</v>
      </c>
      <c r="C459" s="62">
        <v>46354</v>
      </c>
      <c r="D459">
        <v>5.3</v>
      </c>
      <c r="E459">
        <v>4.9000000000000004</v>
      </c>
      <c r="F459">
        <v>6.4</v>
      </c>
      <c r="G459">
        <v>6.3</v>
      </c>
      <c r="H459">
        <v>6.9</v>
      </c>
      <c r="I459">
        <v>7.1</v>
      </c>
      <c r="J459">
        <v>8.6999999999999993</v>
      </c>
      <c r="K459">
        <v>6.8</v>
      </c>
      <c r="L459">
        <v>7.1</v>
      </c>
      <c r="M459">
        <v>8.8000000000000007</v>
      </c>
      <c r="N459">
        <v>10.3</v>
      </c>
      <c r="O459">
        <v>10.199999999999999</v>
      </c>
      <c r="P459">
        <v>8.8000000000000007</v>
      </c>
      <c r="Q459">
        <v>8.8000000000000007</v>
      </c>
      <c r="R459">
        <v>3.7</v>
      </c>
      <c r="S459">
        <v>5.7</v>
      </c>
      <c r="T459">
        <v>5.7</v>
      </c>
      <c r="U459">
        <v>9.5</v>
      </c>
      <c r="V459">
        <v>1.4</v>
      </c>
      <c r="W459">
        <v>4.9000000000000004</v>
      </c>
      <c r="X459">
        <v>4.4000000000000004</v>
      </c>
      <c r="Y459">
        <v>2.5</v>
      </c>
      <c r="Z459">
        <v>5.8</v>
      </c>
      <c r="AA459">
        <f>独自温度!C334</f>
        <v>30</v>
      </c>
      <c r="AB459">
        <f>独自温度!D334</f>
        <v>30</v>
      </c>
    </row>
    <row r="460" spans="1:28">
      <c r="A460" s="3"/>
      <c r="B460">
        <v>460</v>
      </c>
      <c r="C460" s="62">
        <v>46355</v>
      </c>
      <c r="D460">
        <v>5.2</v>
      </c>
      <c r="E460">
        <v>4.8</v>
      </c>
      <c r="F460">
        <v>6.2</v>
      </c>
      <c r="G460">
        <v>6.1</v>
      </c>
      <c r="H460">
        <v>6.7</v>
      </c>
      <c r="I460">
        <v>6.9</v>
      </c>
      <c r="J460">
        <v>8.5</v>
      </c>
      <c r="K460">
        <v>6.6</v>
      </c>
      <c r="L460">
        <v>6.9</v>
      </c>
      <c r="M460">
        <v>8.6</v>
      </c>
      <c r="N460">
        <v>10.1</v>
      </c>
      <c r="O460">
        <v>10.1</v>
      </c>
      <c r="P460">
        <v>8.6</v>
      </c>
      <c r="Q460">
        <v>8.6</v>
      </c>
      <c r="R460">
        <v>3.6</v>
      </c>
      <c r="S460">
        <v>5.6</v>
      </c>
      <c r="T460">
        <v>5.5</v>
      </c>
      <c r="U460">
        <v>9.3000000000000007</v>
      </c>
      <c r="V460">
        <v>1.2</v>
      </c>
      <c r="W460">
        <v>4.7</v>
      </c>
      <c r="X460">
        <v>4.3</v>
      </c>
      <c r="Y460">
        <v>2.2999999999999998</v>
      </c>
      <c r="Z460">
        <v>5.6</v>
      </c>
      <c r="AA460">
        <f>独自温度!C335</f>
        <v>30</v>
      </c>
      <c r="AB460">
        <f>独自温度!D335</f>
        <v>30</v>
      </c>
    </row>
    <row r="461" spans="1:28">
      <c r="A461" s="3"/>
      <c r="B461">
        <v>461</v>
      </c>
      <c r="C461" s="62">
        <v>46356</v>
      </c>
      <c r="D461">
        <v>5</v>
      </c>
      <c r="E461">
        <v>4.5999999999999996</v>
      </c>
      <c r="F461">
        <v>6</v>
      </c>
      <c r="G461">
        <v>5.9</v>
      </c>
      <c r="H461">
        <v>6.6</v>
      </c>
      <c r="I461">
        <v>6.8</v>
      </c>
      <c r="J461">
        <v>8.4</v>
      </c>
      <c r="K461">
        <v>6.4</v>
      </c>
      <c r="L461">
        <v>6.7</v>
      </c>
      <c r="M461">
        <v>8.4</v>
      </c>
      <c r="N461">
        <v>9.9</v>
      </c>
      <c r="O461">
        <v>9.9</v>
      </c>
      <c r="P461">
        <v>8.4</v>
      </c>
      <c r="Q461">
        <v>8.4</v>
      </c>
      <c r="R461">
        <v>3.4</v>
      </c>
      <c r="S461">
        <v>5.4</v>
      </c>
      <c r="T461">
        <v>5.3</v>
      </c>
      <c r="U461">
        <v>9.1</v>
      </c>
      <c r="V461">
        <v>1</v>
      </c>
      <c r="W461">
        <v>4.5999999999999996</v>
      </c>
      <c r="X461">
        <v>4.0999999999999996</v>
      </c>
      <c r="Y461">
        <v>2.2000000000000002</v>
      </c>
      <c r="Z461">
        <v>5.4</v>
      </c>
      <c r="AA461">
        <f>独自温度!C336</f>
        <v>30</v>
      </c>
      <c r="AB461">
        <f>独自温度!D336</f>
        <v>30</v>
      </c>
    </row>
  </sheetData>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76267-8CD6-4B7F-83F7-7211EBC43105}">
  <dimension ref="A1:AB461"/>
  <sheetViews>
    <sheetView workbookViewId="0">
      <selection activeCell="A32" sqref="A32"/>
    </sheetView>
  </sheetViews>
  <sheetFormatPr defaultRowHeight="13.5"/>
  <cols>
    <col min="3" max="3" width="13.25" customWidth="1"/>
  </cols>
  <sheetData>
    <row r="1" spans="1:28">
      <c r="C1" t="s">
        <v>61</v>
      </c>
    </row>
    <row r="2" spans="1:28">
      <c r="D2" t="s">
        <v>59</v>
      </c>
      <c r="E2" t="s">
        <v>58</v>
      </c>
      <c r="F2" t="s">
        <v>57</v>
      </c>
      <c r="G2" t="s">
        <v>56</v>
      </c>
      <c r="H2" t="s">
        <v>55</v>
      </c>
      <c r="I2" t="s">
        <v>54</v>
      </c>
      <c r="J2" t="s">
        <v>53</v>
      </c>
      <c r="K2" t="s">
        <v>52</v>
      </c>
      <c r="L2" t="s">
        <v>51</v>
      </c>
      <c r="M2" t="s">
        <v>50</v>
      </c>
      <c r="N2" t="s">
        <v>49</v>
      </c>
      <c r="O2" t="s">
        <v>48</v>
      </c>
      <c r="P2" t="s">
        <v>47</v>
      </c>
      <c r="Q2" t="s">
        <v>46</v>
      </c>
      <c r="R2" t="s">
        <v>45</v>
      </c>
      <c r="S2" t="s">
        <v>44</v>
      </c>
      <c r="T2" t="s">
        <v>43</v>
      </c>
      <c r="U2" t="s">
        <v>42</v>
      </c>
      <c r="V2" t="s">
        <v>41</v>
      </c>
      <c r="W2" t="s">
        <v>40</v>
      </c>
      <c r="X2" t="s">
        <v>39</v>
      </c>
      <c r="Y2" t="s">
        <v>38</v>
      </c>
      <c r="Z2" t="s">
        <v>37</v>
      </c>
      <c r="AA2" t="s">
        <v>130</v>
      </c>
      <c r="AB2" t="s">
        <v>131</v>
      </c>
    </row>
    <row r="3" spans="1:28">
      <c r="A3" t="s">
        <v>138</v>
      </c>
      <c r="D3" t="s">
        <v>91</v>
      </c>
      <c r="E3" t="s">
        <v>92</v>
      </c>
      <c r="F3" t="s">
        <v>93</v>
      </c>
      <c r="G3" t="s">
        <v>94</v>
      </c>
      <c r="H3" t="s">
        <v>95</v>
      </c>
      <c r="I3" t="s">
        <v>96</v>
      </c>
      <c r="J3" t="s">
        <v>97</v>
      </c>
      <c r="K3" t="s">
        <v>98</v>
      </c>
      <c r="L3" t="s">
        <v>99</v>
      </c>
      <c r="M3" t="s">
        <v>100</v>
      </c>
      <c r="N3" t="s">
        <v>101</v>
      </c>
      <c r="O3" t="s">
        <v>102</v>
      </c>
      <c r="P3" t="s">
        <v>103</v>
      </c>
      <c r="Q3" t="s">
        <v>104</v>
      </c>
      <c r="R3" t="s">
        <v>105</v>
      </c>
      <c r="S3" t="s">
        <v>106</v>
      </c>
      <c r="T3" t="s">
        <v>107</v>
      </c>
      <c r="U3" t="s">
        <v>108</v>
      </c>
      <c r="V3" t="s">
        <v>109</v>
      </c>
      <c r="W3" t="s">
        <v>110</v>
      </c>
      <c r="X3" t="s">
        <v>113</v>
      </c>
      <c r="Y3" t="s">
        <v>111</v>
      </c>
      <c r="Z3" t="s">
        <v>112</v>
      </c>
      <c r="AA3" t="s">
        <v>124</v>
      </c>
      <c r="AB3" t="s">
        <v>125</v>
      </c>
    </row>
    <row r="4" spans="1:28">
      <c r="A4" s="165" cm="1">
        <f t="array" aca="1" ref="A4" ca="1">INDIRECT(_xlfn.XLOOKUP(鶏シート!$G$13,豚気温!$D$2:$AB$2,豚気温!$D$3:$AB$3)&amp;5)</f>
        <v>13</v>
      </c>
      <c r="D4" t="s">
        <v>60</v>
      </c>
      <c r="E4" t="s">
        <v>60</v>
      </c>
      <c r="F4" t="s">
        <v>60</v>
      </c>
      <c r="G4" t="s">
        <v>60</v>
      </c>
      <c r="H4" t="s">
        <v>60</v>
      </c>
      <c r="I4" t="s">
        <v>60</v>
      </c>
      <c r="J4" t="s">
        <v>60</v>
      </c>
      <c r="K4" t="s">
        <v>60</v>
      </c>
      <c r="L4" t="s">
        <v>60</v>
      </c>
      <c r="M4" t="s">
        <v>60</v>
      </c>
      <c r="N4" t="s">
        <v>60</v>
      </c>
      <c r="O4" t="s">
        <v>60</v>
      </c>
      <c r="P4" t="s">
        <v>60</v>
      </c>
      <c r="Q4" t="s">
        <v>60</v>
      </c>
      <c r="R4" t="s">
        <v>60</v>
      </c>
      <c r="S4" t="s">
        <v>60</v>
      </c>
      <c r="T4" t="s">
        <v>60</v>
      </c>
      <c r="U4" t="s">
        <v>60</v>
      </c>
      <c r="V4" t="s">
        <v>60</v>
      </c>
      <c r="W4" t="s">
        <v>60</v>
      </c>
      <c r="X4" t="s">
        <v>60</v>
      </c>
      <c r="Y4" t="s">
        <v>60</v>
      </c>
      <c r="Z4" t="s">
        <v>60</v>
      </c>
    </row>
    <row r="5" spans="1:28">
      <c r="A5" s="86" t="s">
        <v>114</v>
      </c>
      <c r="C5" s="164" t="s">
        <v>137</v>
      </c>
      <c r="D5">
        <v>455</v>
      </c>
      <c r="E5">
        <v>560</v>
      </c>
      <c r="F5">
        <v>425</v>
      </c>
      <c r="G5">
        <v>271</v>
      </c>
      <c r="H5">
        <v>190</v>
      </c>
      <c r="I5">
        <v>233</v>
      </c>
      <c r="J5">
        <v>74</v>
      </c>
      <c r="K5">
        <v>315</v>
      </c>
      <c r="L5">
        <v>378</v>
      </c>
      <c r="M5">
        <v>130</v>
      </c>
      <c r="N5">
        <v>6</v>
      </c>
      <c r="O5">
        <v>13</v>
      </c>
      <c r="P5">
        <v>68</v>
      </c>
      <c r="Q5">
        <v>120</v>
      </c>
      <c r="R5">
        <v>765</v>
      </c>
      <c r="S5">
        <v>450</v>
      </c>
      <c r="T5">
        <v>430</v>
      </c>
      <c r="U5">
        <v>45</v>
      </c>
      <c r="V5">
        <v>1015</v>
      </c>
      <c r="W5">
        <v>478</v>
      </c>
      <c r="X5">
        <v>471</v>
      </c>
      <c r="Y5">
        <v>930</v>
      </c>
      <c r="Z5">
        <v>517</v>
      </c>
      <c r="AA5">
        <f>独自温度!F3</f>
        <v>50</v>
      </c>
    </row>
    <row r="6" spans="1:28">
      <c r="A6" s="87" cm="1">
        <f t="array" aca="1" ref="A6" ca="1">INDIRECT(_xlfn.XLOOKUP(鶏シート!$G$13,鶏気温!$D$2:$AB$2,鶏気温!$D$3:$AB$3)&amp;(_xlfn.XLOOKUP(鶏モデル!$D14,鶏気温!$C$6:$C$461,鶏気温!$B$6:$B$461)))</f>
        <v>21.5</v>
      </c>
      <c r="B6">
        <v>6</v>
      </c>
      <c r="C6" s="62">
        <v>45901</v>
      </c>
      <c r="D6">
        <v>22.6</v>
      </c>
      <c r="E6">
        <v>22.8</v>
      </c>
      <c r="F6">
        <v>23.3</v>
      </c>
      <c r="G6">
        <v>23.8</v>
      </c>
      <c r="H6">
        <v>23.4</v>
      </c>
      <c r="I6">
        <v>24.1</v>
      </c>
      <c r="J6">
        <v>26.1</v>
      </c>
      <c r="K6">
        <v>24.2</v>
      </c>
      <c r="L6">
        <v>24.5</v>
      </c>
      <c r="M6">
        <v>25.2</v>
      </c>
      <c r="N6">
        <v>26.7</v>
      </c>
      <c r="O6">
        <v>26.9</v>
      </c>
      <c r="P6">
        <v>25.5</v>
      </c>
      <c r="Q6">
        <v>26.3</v>
      </c>
      <c r="R6">
        <v>20.7</v>
      </c>
      <c r="S6">
        <v>23.2</v>
      </c>
      <c r="T6">
        <v>22.5</v>
      </c>
      <c r="U6">
        <v>26.1</v>
      </c>
      <c r="V6">
        <v>19.100000000000001</v>
      </c>
      <c r="W6">
        <v>22.1</v>
      </c>
      <c r="X6">
        <v>22</v>
      </c>
      <c r="Y6">
        <v>19.8</v>
      </c>
      <c r="Z6">
        <v>22.8</v>
      </c>
      <c r="AA6">
        <f>独自温度!C246</f>
        <v>30</v>
      </c>
      <c r="AB6">
        <f>独自温度!D246</f>
        <v>30</v>
      </c>
    </row>
    <row r="7" spans="1:28">
      <c r="A7" s="87" cm="1">
        <f t="array" aca="1" ref="A7" ca="1">INDIRECT(_xlfn.XLOOKUP(鶏シート!$G$13,鶏気温!$D$2:$AB$2,鶏気温!$D$3:$AB$3)&amp;(_xlfn.XLOOKUP(鶏モデル!$D15,鶏気温!$C$6:$C$461,鶏気温!$B$6:$B$461)))</f>
        <v>21.6</v>
      </c>
      <c r="B7">
        <v>7</v>
      </c>
      <c r="C7" s="62">
        <v>45902</v>
      </c>
      <c r="D7">
        <v>22.5</v>
      </c>
      <c r="E7">
        <v>22.7</v>
      </c>
      <c r="F7">
        <v>23.2</v>
      </c>
      <c r="G7">
        <v>23.7</v>
      </c>
      <c r="H7">
        <v>23.3</v>
      </c>
      <c r="I7">
        <v>24</v>
      </c>
      <c r="J7">
        <v>25.9</v>
      </c>
      <c r="K7">
        <v>24.1</v>
      </c>
      <c r="L7">
        <v>24.4</v>
      </c>
      <c r="M7">
        <v>25.1</v>
      </c>
      <c r="N7">
        <v>26.6</v>
      </c>
      <c r="O7">
        <v>26.8</v>
      </c>
      <c r="P7">
        <v>25.4</v>
      </c>
      <c r="Q7">
        <v>26.2</v>
      </c>
      <c r="R7">
        <v>20.5</v>
      </c>
      <c r="S7">
        <v>23</v>
      </c>
      <c r="T7">
        <v>22.3</v>
      </c>
      <c r="U7">
        <v>26</v>
      </c>
      <c r="V7">
        <v>19</v>
      </c>
      <c r="W7">
        <v>21.9</v>
      </c>
      <c r="X7">
        <v>21.9</v>
      </c>
      <c r="Y7">
        <v>19.7</v>
      </c>
      <c r="Z7">
        <v>22.7</v>
      </c>
      <c r="AA7">
        <f>独自温度!C247</f>
        <v>30</v>
      </c>
      <c r="AB7">
        <f>独自温度!D247</f>
        <v>30</v>
      </c>
    </row>
    <row r="8" spans="1:28">
      <c r="A8" s="87" cm="1">
        <f t="array" aca="1" ref="A8" ca="1">INDIRECT(_xlfn.XLOOKUP(鶏シート!$G$13,鶏気温!$D$2:$AB$2,鶏気温!$D$3:$AB$3)&amp;(_xlfn.XLOOKUP(鶏モデル!$D16,鶏気温!$C$6:$C$461,鶏気温!$B$6:$B$461)))</f>
        <v>21.7</v>
      </c>
      <c r="B8">
        <v>8</v>
      </c>
      <c r="C8" s="62">
        <v>45903</v>
      </c>
      <c r="D8">
        <v>22.3</v>
      </c>
      <c r="E8">
        <v>22.5</v>
      </c>
      <c r="F8">
        <v>23.1</v>
      </c>
      <c r="G8">
        <v>23.6</v>
      </c>
      <c r="H8">
        <v>23.1</v>
      </c>
      <c r="I8">
        <v>23.9</v>
      </c>
      <c r="J8">
        <v>25.8</v>
      </c>
      <c r="K8">
        <v>24</v>
      </c>
      <c r="L8">
        <v>24.3</v>
      </c>
      <c r="M8">
        <v>25</v>
      </c>
      <c r="N8">
        <v>26.4</v>
      </c>
      <c r="O8">
        <v>26.6</v>
      </c>
      <c r="P8">
        <v>25.3</v>
      </c>
      <c r="Q8">
        <v>26</v>
      </c>
      <c r="R8">
        <v>20.399999999999999</v>
      </c>
      <c r="S8">
        <v>22.9</v>
      </c>
      <c r="T8">
        <v>22.2</v>
      </c>
      <c r="U8">
        <v>25.9</v>
      </c>
      <c r="V8">
        <v>18.8</v>
      </c>
      <c r="W8">
        <v>21.8</v>
      </c>
      <c r="X8">
        <v>21.7</v>
      </c>
      <c r="Y8">
        <v>19.5</v>
      </c>
      <c r="Z8">
        <v>22.6</v>
      </c>
      <c r="AA8">
        <f>独自温度!C248</f>
        <v>30</v>
      </c>
      <c r="AB8">
        <f>独自温度!D248</f>
        <v>30</v>
      </c>
    </row>
    <row r="9" spans="1:28">
      <c r="A9" s="87" cm="1">
        <f t="array" aca="1" ref="A9" ca="1">INDIRECT(_xlfn.XLOOKUP(鶏シート!$G$13,鶏気温!$D$2:$AB$2,鶏気温!$D$3:$AB$3)&amp;(_xlfn.XLOOKUP(鶏モデル!$D17,鶏気温!$C$6:$C$461,鶏気温!$B$6:$B$461)))</f>
        <v>21.8</v>
      </c>
      <c r="B9">
        <v>9</v>
      </c>
      <c r="C9" s="62">
        <v>45904</v>
      </c>
      <c r="D9">
        <v>22.2</v>
      </c>
      <c r="E9">
        <v>22.4</v>
      </c>
      <c r="F9">
        <v>23</v>
      </c>
      <c r="G9">
        <v>23.4</v>
      </c>
      <c r="H9">
        <v>23</v>
      </c>
      <c r="I9">
        <v>23.8</v>
      </c>
      <c r="J9">
        <v>25.7</v>
      </c>
      <c r="K9">
        <v>23.9</v>
      </c>
      <c r="L9">
        <v>24.1</v>
      </c>
      <c r="M9">
        <v>24.8</v>
      </c>
      <c r="N9">
        <v>26.3</v>
      </c>
      <c r="O9">
        <v>26.5</v>
      </c>
      <c r="P9">
        <v>25.2</v>
      </c>
      <c r="Q9">
        <v>25.9</v>
      </c>
      <c r="R9">
        <v>20.3</v>
      </c>
      <c r="S9">
        <v>22.8</v>
      </c>
      <c r="T9">
        <v>22.1</v>
      </c>
      <c r="U9">
        <v>25.8</v>
      </c>
      <c r="V9">
        <v>18.7</v>
      </c>
      <c r="W9">
        <v>21.7</v>
      </c>
      <c r="X9">
        <v>21.6</v>
      </c>
      <c r="Y9">
        <v>19.399999999999999</v>
      </c>
      <c r="Z9">
        <v>22.5</v>
      </c>
      <c r="AA9">
        <f>独自温度!C249</f>
        <v>30</v>
      </c>
      <c r="AB9">
        <f>独自温度!D249</f>
        <v>30</v>
      </c>
    </row>
    <row r="10" spans="1:28">
      <c r="A10" s="87" cm="1">
        <f t="array" aca="1" ref="A10" ca="1">INDIRECT(_xlfn.XLOOKUP(鶏シート!$G$13,鶏気温!$D$2:$AB$2,鶏気温!$D$3:$AB$3)&amp;(_xlfn.XLOOKUP(鶏モデル!$D18,鶏気温!$C$6:$C$461,鶏気温!$B$6:$B$461)))</f>
        <v>22</v>
      </c>
      <c r="B10">
        <v>10</v>
      </c>
      <c r="C10" s="62">
        <v>45905</v>
      </c>
      <c r="D10">
        <v>22</v>
      </c>
      <c r="E10">
        <v>22.2</v>
      </c>
      <c r="F10">
        <v>22.8</v>
      </c>
      <c r="G10">
        <v>23.3</v>
      </c>
      <c r="H10">
        <v>22.9</v>
      </c>
      <c r="I10">
        <v>23.6</v>
      </c>
      <c r="J10">
        <v>25.6</v>
      </c>
      <c r="K10">
        <v>23.7</v>
      </c>
      <c r="L10">
        <v>24</v>
      </c>
      <c r="M10">
        <v>24.7</v>
      </c>
      <c r="N10">
        <v>26.2</v>
      </c>
      <c r="O10">
        <v>26.4</v>
      </c>
      <c r="P10">
        <v>25</v>
      </c>
      <c r="Q10">
        <v>25.8</v>
      </c>
      <c r="R10">
        <v>20.100000000000001</v>
      </c>
      <c r="S10">
        <v>22.7</v>
      </c>
      <c r="T10">
        <v>21.9</v>
      </c>
      <c r="U10">
        <v>25.6</v>
      </c>
      <c r="V10">
        <v>18.5</v>
      </c>
      <c r="W10">
        <v>21.5</v>
      </c>
      <c r="X10">
        <v>21.4</v>
      </c>
      <c r="Y10">
        <v>19.3</v>
      </c>
      <c r="Z10">
        <v>22.4</v>
      </c>
      <c r="AA10">
        <f>独自温度!C250</f>
        <v>30</v>
      </c>
      <c r="AB10">
        <f>独自温度!D250</f>
        <v>30</v>
      </c>
    </row>
    <row r="11" spans="1:28">
      <c r="A11" s="87" cm="1">
        <f t="array" aca="1" ref="A11" ca="1">INDIRECT(_xlfn.XLOOKUP(鶏シート!$G$13,鶏気温!$D$2:$AB$2,鶏気温!$D$3:$AB$3)&amp;(_xlfn.XLOOKUP(鶏モデル!$D19,鶏気温!$C$6:$C$461,鶏気温!$B$6:$B$461)))</f>
        <v>22.1</v>
      </c>
      <c r="B11">
        <v>11</v>
      </c>
      <c r="C11" s="62">
        <v>45906</v>
      </c>
      <c r="D11">
        <v>21.9</v>
      </c>
      <c r="E11">
        <v>22</v>
      </c>
      <c r="F11">
        <v>22.7</v>
      </c>
      <c r="G11">
        <v>23.1</v>
      </c>
      <c r="H11">
        <v>22.8</v>
      </c>
      <c r="I11">
        <v>23.5</v>
      </c>
      <c r="J11">
        <v>25.4</v>
      </c>
      <c r="K11">
        <v>23.6</v>
      </c>
      <c r="L11">
        <v>23.9</v>
      </c>
      <c r="M11">
        <v>24.6</v>
      </c>
      <c r="N11">
        <v>26.1</v>
      </c>
      <c r="O11">
        <v>26.2</v>
      </c>
      <c r="P11">
        <v>24.9</v>
      </c>
      <c r="Q11">
        <v>25.6</v>
      </c>
      <c r="R11">
        <v>20</v>
      </c>
      <c r="S11">
        <v>22.5</v>
      </c>
      <c r="T11">
        <v>21.8</v>
      </c>
      <c r="U11">
        <v>25.5</v>
      </c>
      <c r="V11">
        <v>18.399999999999999</v>
      </c>
      <c r="W11">
        <v>21.3</v>
      </c>
      <c r="X11">
        <v>21.3</v>
      </c>
      <c r="Y11">
        <v>19.100000000000001</v>
      </c>
      <c r="Z11">
        <v>22.3</v>
      </c>
      <c r="AA11">
        <f>独自温度!C251</f>
        <v>30</v>
      </c>
      <c r="AB11">
        <f>独自温度!D251</f>
        <v>30</v>
      </c>
    </row>
    <row r="12" spans="1:28">
      <c r="A12" s="87" cm="1">
        <f t="array" aca="1" ref="A12" ca="1">INDIRECT(_xlfn.XLOOKUP(鶏シート!$G$13,鶏気温!$D$2:$AB$2,鶏気温!$D$3:$AB$3)&amp;(_xlfn.XLOOKUP(鶏モデル!$D20,鶏気温!$C$6:$C$461,鶏気温!$B$6:$B$461)))</f>
        <v>22.2</v>
      </c>
      <c r="B12">
        <v>12</v>
      </c>
      <c r="C12" s="62">
        <v>45907</v>
      </c>
      <c r="D12">
        <v>21.7</v>
      </c>
      <c r="E12">
        <v>21.9</v>
      </c>
      <c r="F12">
        <v>22.6</v>
      </c>
      <c r="G12">
        <v>23</v>
      </c>
      <c r="H12">
        <v>22.6</v>
      </c>
      <c r="I12">
        <v>23.4</v>
      </c>
      <c r="J12">
        <v>25.3</v>
      </c>
      <c r="K12">
        <v>23.5</v>
      </c>
      <c r="L12">
        <v>23.8</v>
      </c>
      <c r="M12">
        <v>24.4</v>
      </c>
      <c r="N12">
        <v>25.9</v>
      </c>
      <c r="O12">
        <v>26.1</v>
      </c>
      <c r="P12">
        <v>24.7</v>
      </c>
      <c r="Q12">
        <v>25.5</v>
      </c>
      <c r="R12">
        <v>19.8</v>
      </c>
      <c r="S12">
        <v>22.4</v>
      </c>
      <c r="T12">
        <v>21.6</v>
      </c>
      <c r="U12">
        <v>25.4</v>
      </c>
      <c r="V12">
        <v>18.2</v>
      </c>
      <c r="W12">
        <v>21.2</v>
      </c>
      <c r="X12">
        <v>21.1</v>
      </c>
      <c r="Y12">
        <v>18.899999999999999</v>
      </c>
      <c r="Z12">
        <v>22.1</v>
      </c>
      <c r="AA12">
        <f>独自温度!C252</f>
        <v>30</v>
      </c>
      <c r="AB12">
        <f>独自温度!D252</f>
        <v>30</v>
      </c>
    </row>
    <row r="13" spans="1:28">
      <c r="A13" s="87" cm="1">
        <f t="array" aca="1" ref="A13" ca="1">INDIRECT(_xlfn.XLOOKUP(鶏シート!$G$13,鶏気温!$D$2:$AB$2,鶏気温!$D$3:$AB$3)&amp;(_xlfn.XLOOKUP(鶏モデル!$D21,鶏気温!$C$6:$C$461,鶏気温!$B$6:$B$461)))</f>
        <v>22.3</v>
      </c>
      <c r="B13">
        <v>13</v>
      </c>
      <c r="C13" s="62">
        <v>45908</v>
      </c>
      <c r="D13">
        <v>21.5</v>
      </c>
      <c r="E13">
        <v>21.7</v>
      </c>
      <c r="F13">
        <v>22.4</v>
      </c>
      <c r="G13">
        <v>22.8</v>
      </c>
      <c r="H13">
        <v>22.5</v>
      </c>
      <c r="I13">
        <v>23.2</v>
      </c>
      <c r="J13">
        <v>25.1</v>
      </c>
      <c r="K13">
        <v>23.3</v>
      </c>
      <c r="L13">
        <v>23.6</v>
      </c>
      <c r="M13">
        <v>24.3</v>
      </c>
      <c r="N13">
        <v>25.8</v>
      </c>
      <c r="O13">
        <v>26</v>
      </c>
      <c r="P13">
        <v>24.6</v>
      </c>
      <c r="Q13">
        <v>25.3</v>
      </c>
      <c r="R13">
        <v>19.600000000000001</v>
      </c>
      <c r="S13">
        <v>22.2</v>
      </c>
      <c r="T13">
        <v>21.5</v>
      </c>
      <c r="U13">
        <v>25.2</v>
      </c>
      <c r="V13">
        <v>18.100000000000001</v>
      </c>
      <c r="W13">
        <v>21</v>
      </c>
      <c r="X13">
        <v>20.9</v>
      </c>
      <c r="Y13">
        <v>18.8</v>
      </c>
      <c r="Z13">
        <v>22</v>
      </c>
      <c r="AA13">
        <f>独自温度!C253</f>
        <v>30</v>
      </c>
      <c r="AB13">
        <f>独自温度!D253</f>
        <v>30</v>
      </c>
    </row>
    <row r="14" spans="1:28">
      <c r="A14" s="87" cm="1">
        <f t="array" aca="1" ref="A14" ca="1">INDIRECT(_xlfn.XLOOKUP(鶏シート!$G$13,鶏気温!$D$2:$AB$2,鶏気温!$D$3:$AB$3)&amp;(_xlfn.XLOOKUP(鶏モデル!$D22,鶏気温!$C$6:$C$461,鶏気温!$B$6:$B$461)))</f>
        <v>22.4</v>
      </c>
      <c r="B14">
        <v>14</v>
      </c>
      <c r="C14" s="62">
        <v>45909</v>
      </c>
      <c r="D14">
        <v>21.3</v>
      </c>
      <c r="E14">
        <v>21.5</v>
      </c>
      <c r="F14">
        <v>22.3</v>
      </c>
      <c r="G14">
        <v>22.7</v>
      </c>
      <c r="H14">
        <v>22.4</v>
      </c>
      <c r="I14">
        <v>23.1</v>
      </c>
      <c r="J14">
        <v>25</v>
      </c>
      <c r="K14">
        <v>23.2</v>
      </c>
      <c r="L14">
        <v>23.5</v>
      </c>
      <c r="M14">
        <v>24.1</v>
      </c>
      <c r="N14">
        <v>25.6</v>
      </c>
      <c r="O14">
        <v>25.8</v>
      </c>
      <c r="P14">
        <v>24.4</v>
      </c>
      <c r="Q14">
        <v>25.2</v>
      </c>
      <c r="R14">
        <v>19.5</v>
      </c>
      <c r="S14">
        <v>22.1</v>
      </c>
      <c r="T14">
        <v>21.3</v>
      </c>
      <c r="U14">
        <v>25.1</v>
      </c>
      <c r="V14">
        <v>17.899999999999999</v>
      </c>
      <c r="W14">
        <v>20.8</v>
      </c>
      <c r="X14">
        <v>20.8</v>
      </c>
      <c r="Y14">
        <v>18.600000000000001</v>
      </c>
      <c r="Z14">
        <v>21.9</v>
      </c>
      <c r="AA14">
        <f>独自温度!C254</f>
        <v>30</v>
      </c>
      <c r="AB14">
        <f>独自温度!D254</f>
        <v>30</v>
      </c>
    </row>
    <row r="15" spans="1:28">
      <c r="A15" s="87" cm="1">
        <f t="array" aca="1" ref="A15" ca="1">INDIRECT(_xlfn.XLOOKUP(鶏シート!$G$13,鶏気温!$D$2:$AB$2,鶏気温!$D$3:$AB$3)&amp;(_xlfn.XLOOKUP(鶏モデル!$D23,鶏気温!$C$6:$C$461,鶏気温!$B$6:$B$461)))</f>
        <v>22.5</v>
      </c>
      <c r="B15">
        <v>15</v>
      </c>
      <c r="C15" s="62">
        <v>45910</v>
      </c>
      <c r="D15">
        <v>21.2</v>
      </c>
      <c r="E15">
        <v>21.3</v>
      </c>
      <c r="F15">
        <v>22.1</v>
      </c>
      <c r="G15">
        <v>22.5</v>
      </c>
      <c r="H15">
        <v>22.2</v>
      </c>
      <c r="I15">
        <v>22.9</v>
      </c>
      <c r="J15">
        <v>24.8</v>
      </c>
      <c r="K15">
        <v>23</v>
      </c>
      <c r="L15">
        <v>23.3</v>
      </c>
      <c r="M15">
        <v>24</v>
      </c>
      <c r="N15">
        <v>25.5</v>
      </c>
      <c r="O15">
        <v>25.6</v>
      </c>
      <c r="P15">
        <v>24.3</v>
      </c>
      <c r="Q15">
        <v>25</v>
      </c>
      <c r="R15">
        <v>19.3</v>
      </c>
      <c r="S15">
        <v>21.9</v>
      </c>
      <c r="T15">
        <v>21.2</v>
      </c>
      <c r="U15">
        <v>24.9</v>
      </c>
      <c r="V15">
        <v>17.7</v>
      </c>
      <c r="W15">
        <v>20.7</v>
      </c>
      <c r="X15">
        <v>20.6</v>
      </c>
      <c r="Y15">
        <v>18.399999999999999</v>
      </c>
      <c r="Z15">
        <v>21.7</v>
      </c>
      <c r="AA15">
        <f>独自温度!C255</f>
        <v>30</v>
      </c>
      <c r="AB15">
        <f>独自温度!D255</f>
        <v>30</v>
      </c>
    </row>
    <row r="16" spans="1:28">
      <c r="A16" s="87" cm="1">
        <f t="array" aca="1" ref="A16" ca="1">INDIRECT(_xlfn.XLOOKUP(鶏シート!$G$13,鶏気温!$D$2:$AB$2,鶏気温!$D$3:$AB$3)&amp;(_xlfn.XLOOKUP(鶏モデル!$D24,鶏気温!$C$6:$C$461,鶏気温!$B$6:$B$461)))</f>
        <v>22.6</v>
      </c>
      <c r="B16">
        <v>16</v>
      </c>
      <c r="C16" s="62">
        <v>45911</v>
      </c>
      <c r="D16">
        <v>21</v>
      </c>
      <c r="E16">
        <v>21.2</v>
      </c>
      <c r="F16">
        <v>21.9</v>
      </c>
      <c r="G16">
        <v>22.3</v>
      </c>
      <c r="H16">
        <v>22.1</v>
      </c>
      <c r="I16">
        <v>22.7</v>
      </c>
      <c r="J16">
        <v>24.7</v>
      </c>
      <c r="K16">
        <v>22.8</v>
      </c>
      <c r="L16">
        <v>23.2</v>
      </c>
      <c r="M16">
        <v>23.8</v>
      </c>
      <c r="N16">
        <v>25.3</v>
      </c>
      <c r="O16">
        <v>25.5</v>
      </c>
      <c r="P16">
        <v>24.1</v>
      </c>
      <c r="Q16">
        <v>24.9</v>
      </c>
      <c r="R16">
        <v>19.100000000000001</v>
      </c>
      <c r="S16">
        <v>21.8</v>
      </c>
      <c r="T16">
        <v>21</v>
      </c>
      <c r="U16">
        <v>24.8</v>
      </c>
      <c r="V16">
        <v>17.5</v>
      </c>
      <c r="W16">
        <v>20.5</v>
      </c>
      <c r="X16">
        <v>20.399999999999999</v>
      </c>
      <c r="Y16">
        <v>18.3</v>
      </c>
      <c r="Z16">
        <v>21.6</v>
      </c>
      <c r="AA16">
        <f>独自温度!C256</f>
        <v>30</v>
      </c>
      <c r="AB16">
        <f>独自温度!D256</f>
        <v>30</v>
      </c>
    </row>
    <row r="17" spans="1:28">
      <c r="A17" s="87" cm="1">
        <f t="array" aca="1" ref="A17" ca="1">INDIRECT(_xlfn.XLOOKUP(鶏シート!$G$13,鶏気温!$D$2:$AB$2,鶏気温!$D$3:$AB$3)&amp;(_xlfn.XLOOKUP(鶏モデル!$D25,鶏気温!$C$6:$C$461,鶏気温!$B$6:$B$461)))</f>
        <v>22.7</v>
      </c>
      <c r="B17">
        <v>17</v>
      </c>
      <c r="C17" s="62">
        <v>45912</v>
      </c>
      <c r="D17">
        <v>20.8</v>
      </c>
      <c r="E17">
        <v>21</v>
      </c>
      <c r="F17">
        <v>21.8</v>
      </c>
      <c r="G17">
        <v>22.2</v>
      </c>
      <c r="H17">
        <v>21.9</v>
      </c>
      <c r="I17">
        <v>22.6</v>
      </c>
      <c r="J17">
        <v>24.5</v>
      </c>
      <c r="K17">
        <v>22.6</v>
      </c>
      <c r="L17">
        <v>23</v>
      </c>
      <c r="M17">
        <v>23.6</v>
      </c>
      <c r="N17">
        <v>25.1</v>
      </c>
      <c r="O17">
        <v>25.3</v>
      </c>
      <c r="P17">
        <v>23.9</v>
      </c>
      <c r="Q17">
        <v>24.7</v>
      </c>
      <c r="R17">
        <v>18.899999999999999</v>
      </c>
      <c r="S17">
        <v>21.6</v>
      </c>
      <c r="T17">
        <v>20.8</v>
      </c>
      <c r="U17">
        <v>24.6</v>
      </c>
      <c r="V17">
        <v>17.399999999999999</v>
      </c>
      <c r="W17">
        <v>20.3</v>
      </c>
      <c r="X17">
        <v>20.2</v>
      </c>
      <c r="Y17">
        <v>18.100000000000001</v>
      </c>
      <c r="Z17">
        <v>21.4</v>
      </c>
      <c r="AA17">
        <f>独自温度!C257</f>
        <v>30</v>
      </c>
      <c r="AB17">
        <f>独自温度!D257</f>
        <v>30</v>
      </c>
    </row>
    <row r="18" spans="1:28">
      <c r="A18" s="87" cm="1">
        <f t="array" aca="1" ref="A18" ca="1">INDIRECT(_xlfn.XLOOKUP(鶏シート!$G$13,鶏気温!$D$2:$AB$2,鶏気温!$D$3:$AB$3)&amp;(_xlfn.XLOOKUP(鶏モデル!$D26,鶏気温!$C$6:$C$461,鶏気温!$B$6:$B$461)))</f>
        <v>22.8</v>
      </c>
      <c r="B18">
        <v>18</v>
      </c>
      <c r="C18" s="62">
        <v>45913</v>
      </c>
      <c r="D18">
        <v>20.6</v>
      </c>
      <c r="E18">
        <v>20.8</v>
      </c>
      <c r="F18">
        <v>21.6</v>
      </c>
      <c r="G18">
        <v>22</v>
      </c>
      <c r="H18">
        <v>21.7</v>
      </c>
      <c r="I18">
        <v>22.4</v>
      </c>
      <c r="J18">
        <v>24.3</v>
      </c>
      <c r="K18">
        <v>22.5</v>
      </c>
      <c r="L18">
        <v>22.8</v>
      </c>
      <c r="M18">
        <v>23.4</v>
      </c>
      <c r="N18">
        <v>24.9</v>
      </c>
      <c r="O18">
        <v>25.1</v>
      </c>
      <c r="P18">
        <v>23.8</v>
      </c>
      <c r="Q18">
        <v>24.5</v>
      </c>
      <c r="R18">
        <v>18.7</v>
      </c>
      <c r="S18">
        <v>21.4</v>
      </c>
      <c r="T18">
        <v>20.6</v>
      </c>
      <c r="U18">
        <v>24.4</v>
      </c>
      <c r="V18">
        <v>17.2</v>
      </c>
      <c r="W18">
        <v>20.100000000000001</v>
      </c>
      <c r="X18">
        <v>20</v>
      </c>
      <c r="Y18">
        <v>17.899999999999999</v>
      </c>
      <c r="Z18">
        <v>21.2</v>
      </c>
      <c r="AA18">
        <f>独自温度!C258</f>
        <v>30</v>
      </c>
      <c r="AB18">
        <f>独自温度!D258</f>
        <v>30</v>
      </c>
    </row>
    <row r="19" spans="1:28">
      <c r="A19" s="87" cm="1">
        <f t="array" aca="1" ref="A19" ca="1">INDIRECT(_xlfn.XLOOKUP(鶏シート!$G$13,鶏気温!$D$2:$AB$2,鶏気温!$D$3:$AB$3)&amp;(_xlfn.XLOOKUP(鶏モデル!$D27,鶏気温!$C$6:$C$461,鶏気温!$B$6:$B$461)))</f>
        <v>23</v>
      </c>
      <c r="B19">
        <v>19</v>
      </c>
      <c r="C19" s="62">
        <v>45914</v>
      </c>
      <c r="D19">
        <v>20.399999999999999</v>
      </c>
      <c r="E19">
        <v>20.5</v>
      </c>
      <c r="F19">
        <v>21.4</v>
      </c>
      <c r="G19">
        <v>21.8</v>
      </c>
      <c r="H19">
        <v>21.5</v>
      </c>
      <c r="I19">
        <v>22.2</v>
      </c>
      <c r="J19">
        <v>24.1</v>
      </c>
      <c r="K19">
        <v>22.3</v>
      </c>
      <c r="L19">
        <v>22.6</v>
      </c>
      <c r="M19">
        <v>23.3</v>
      </c>
      <c r="N19">
        <v>24.7</v>
      </c>
      <c r="O19">
        <v>24.9</v>
      </c>
      <c r="P19">
        <v>23.6</v>
      </c>
      <c r="Q19">
        <v>24.3</v>
      </c>
      <c r="R19">
        <v>18.5</v>
      </c>
      <c r="S19">
        <v>21.2</v>
      </c>
      <c r="T19">
        <v>20.399999999999999</v>
      </c>
      <c r="U19">
        <v>24.2</v>
      </c>
      <c r="V19">
        <v>16.899999999999999</v>
      </c>
      <c r="W19">
        <v>19.899999999999999</v>
      </c>
      <c r="X19">
        <v>19.8</v>
      </c>
      <c r="Y19">
        <v>17.7</v>
      </c>
      <c r="Z19">
        <v>21.1</v>
      </c>
      <c r="AA19">
        <f>独自温度!C259</f>
        <v>30</v>
      </c>
      <c r="AB19">
        <f>独自温度!D259</f>
        <v>30</v>
      </c>
    </row>
    <row r="20" spans="1:28">
      <c r="A20" s="87" cm="1">
        <f t="array" aca="1" ref="A20" ca="1">INDIRECT(_xlfn.XLOOKUP(鶏シート!$G$13,鶏気温!$D$2:$AB$2,鶏気温!$D$3:$AB$3)&amp;(_xlfn.XLOOKUP(鶏モデル!$D28,鶏気温!$C$6:$C$461,鶏気温!$B$6:$B$461)))</f>
        <v>23.1</v>
      </c>
      <c r="B20">
        <v>20</v>
      </c>
      <c r="C20" s="62">
        <v>45915</v>
      </c>
      <c r="D20">
        <v>20.100000000000001</v>
      </c>
      <c r="E20">
        <v>20.3</v>
      </c>
      <c r="F20">
        <v>21.2</v>
      </c>
      <c r="G20">
        <v>21.6</v>
      </c>
      <c r="H20">
        <v>21.3</v>
      </c>
      <c r="I20">
        <v>22</v>
      </c>
      <c r="J20">
        <v>23.9</v>
      </c>
      <c r="K20">
        <v>22</v>
      </c>
      <c r="L20">
        <v>22.4</v>
      </c>
      <c r="M20">
        <v>23.1</v>
      </c>
      <c r="N20">
        <v>24.6</v>
      </c>
      <c r="O20">
        <v>24.7</v>
      </c>
      <c r="P20">
        <v>23.4</v>
      </c>
      <c r="Q20">
        <v>24.1</v>
      </c>
      <c r="R20">
        <v>18.3</v>
      </c>
      <c r="S20">
        <v>21</v>
      </c>
      <c r="T20">
        <v>20.2</v>
      </c>
      <c r="U20">
        <v>24.1</v>
      </c>
      <c r="V20">
        <v>16.7</v>
      </c>
      <c r="W20">
        <v>19.600000000000001</v>
      </c>
      <c r="X20">
        <v>19.600000000000001</v>
      </c>
      <c r="Y20">
        <v>17.5</v>
      </c>
      <c r="Z20">
        <v>20.9</v>
      </c>
      <c r="AA20">
        <f>独自温度!C260</f>
        <v>30</v>
      </c>
      <c r="AB20">
        <f>独自温度!D260</f>
        <v>30</v>
      </c>
    </row>
    <row r="21" spans="1:28">
      <c r="A21" s="87" cm="1">
        <f t="array" aca="1" ref="A21" ca="1">INDIRECT(_xlfn.XLOOKUP(鶏シート!$G$13,鶏気温!$D$2:$AB$2,鶏気温!$D$3:$AB$3)&amp;(_xlfn.XLOOKUP(鶏モデル!$D29,鶏気温!$C$6:$C$461,鶏気温!$B$6:$B$461)))</f>
        <v>23.2</v>
      </c>
      <c r="B21">
        <v>21</v>
      </c>
      <c r="C21" s="62">
        <v>45916</v>
      </c>
      <c r="D21">
        <v>19.899999999999999</v>
      </c>
      <c r="E21">
        <v>20.100000000000001</v>
      </c>
      <c r="F21">
        <v>21</v>
      </c>
      <c r="G21">
        <v>21.4</v>
      </c>
      <c r="H21">
        <v>21.1</v>
      </c>
      <c r="I21">
        <v>21.8</v>
      </c>
      <c r="J21">
        <v>23.7</v>
      </c>
      <c r="K21">
        <v>21.8</v>
      </c>
      <c r="L21">
        <v>22.1</v>
      </c>
      <c r="M21">
        <v>22.8</v>
      </c>
      <c r="N21">
        <v>24.3</v>
      </c>
      <c r="O21">
        <v>24.5</v>
      </c>
      <c r="P21">
        <v>23.2</v>
      </c>
      <c r="Q21">
        <v>23.8</v>
      </c>
      <c r="R21">
        <v>18.100000000000001</v>
      </c>
      <c r="S21">
        <v>20.8</v>
      </c>
      <c r="T21">
        <v>20</v>
      </c>
      <c r="U21">
        <v>23.9</v>
      </c>
      <c r="V21">
        <v>16.5</v>
      </c>
      <c r="W21">
        <v>19.399999999999999</v>
      </c>
      <c r="X21">
        <v>19.3</v>
      </c>
      <c r="Y21">
        <v>17.2</v>
      </c>
      <c r="Z21">
        <v>20.7</v>
      </c>
      <c r="AA21">
        <f>独自温度!C261</f>
        <v>30</v>
      </c>
      <c r="AB21">
        <f>独自温度!D261</f>
        <v>30</v>
      </c>
    </row>
    <row r="22" spans="1:28">
      <c r="A22" s="87" cm="1">
        <f t="array" aca="1" ref="A22" ca="1">INDIRECT(_xlfn.XLOOKUP(鶏シート!$G$13,鶏気温!$D$2:$AB$2,鶏気温!$D$3:$AB$3)&amp;(_xlfn.XLOOKUP(鶏モデル!$D30,鶏気温!$C$6:$C$461,鶏気温!$B$6:$B$461)))</f>
        <v>23.3</v>
      </c>
      <c r="B22">
        <v>22</v>
      </c>
      <c r="C22" s="62">
        <v>45917</v>
      </c>
      <c r="D22">
        <v>19.7</v>
      </c>
      <c r="E22">
        <v>19.8</v>
      </c>
      <c r="F22">
        <v>20.7</v>
      </c>
      <c r="G22">
        <v>21.1</v>
      </c>
      <c r="H22">
        <v>20.9</v>
      </c>
      <c r="I22">
        <v>21.6</v>
      </c>
      <c r="J22">
        <v>23.5</v>
      </c>
      <c r="K22">
        <v>21.6</v>
      </c>
      <c r="L22">
        <v>21.9</v>
      </c>
      <c r="M22">
        <v>22.6</v>
      </c>
      <c r="N22">
        <v>24.1</v>
      </c>
      <c r="O22">
        <v>24.3</v>
      </c>
      <c r="P22">
        <v>23</v>
      </c>
      <c r="Q22">
        <v>23.6</v>
      </c>
      <c r="R22">
        <v>17.8</v>
      </c>
      <c r="S22">
        <v>20.5</v>
      </c>
      <c r="T22">
        <v>19.8</v>
      </c>
      <c r="U22">
        <v>23.6</v>
      </c>
      <c r="V22">
        <v>16.2</v>
      </c>
      <c r="W22">
        <v>19.2</v>
      </c>
      <c r="X22">
        <v>19.100000000000001</v>
      </c>
      <c r="Y22">
        <v>17</v>
      </c>
      <c r="Z22">
        <v>20.399999999999999</v>
      </c>
      <c r="AA22">
        <f>独自温度!C262</f>
        <v>30</v>
      </c>
      <c r="AB22">
        <f>独自温度!D262</f>
        <v>30</v>
      </c>
    </row>
    <row r="23" spans="1:28">
      <c r="A23" s="87" cm="1">
        <f t="array" aca="1" ref="A23" ca="1">INDIRECT(_xlfn.XLOOKUP(鶏シート!$G$13,鶏気温!$D$2:$AB$2,鶏気温!$D$3:$AB$3)&amp;(_xlfn.XLOOKUP(鶏モデル!$D31,鶏気温!$C$6:$C$461,鶏気温!$B$6:$B$461)))</f>
        <v>23.4</v>
      </c>
      <c r="B23">
        <v>23</v>
      </c>
      <c r="C23" s="62">
        <v>45918</v>
      </c>
      <c r="D23">
        <v>19.399999999999999</v>
      </c>
      <c r="E23">
        <v>19.600000000000001</v>
      </c>
      <c r="F23">
        <v>20.5</v>
      </c>
      <c r="G23">
        <v>20.9</v>
      </c>
      <c r="H23">
        <v>20.7</v>
      </c>
      <c r="I23">
        <v>21.4</v>
      </c>
      <c r="J23">
        <v>23.3</v>
      </c>
      <c r="K23">
        <v>21.4</v>
      </c>
      <c r="L23">
        <v>21.7</v>
      </c>
      <c r="M23">
        <v>22.4</v>
      </c>
      <c r="N23">
        <v>23.9</v>
      </c>
      <c r="O23">
        <v>24.1</v>
      </c>
      <c r="P23">
        <v>22.7</v>
      </c>
      <c r="Q23">
        <v>23.4</v>
      </c>
      <c r="R23">
        <v>17.600000000000001</v>
      </c>
      <c r="S23">
        <v>20.3</v>
      </c>
      <c r="T23">
        <v>19.600000000000001</v>
      </c>
      <c r="U23">
        <v>23.4</v>
      </c>
      <c r="V23">
        <v>16</v>
      </c>
      <c r="W23">
        <v>18.899999999999999</v>
      </c>
      <c r="X23">
        <v>18.899999999999999</v>
      </c>
      <c r="Y23">
        <v>16.8</v>
      </c>
      <c r="Z23">
        <v>20.2</v>
      </c>
      <c r="AA23">
        <f>独自温度!C263</f>
        <v>30</v>
      </c>
      <c r="AB23">
        <f>独自温度!D263</f>
        <v>30</v>
      </c>
    </row>
    <row r="24" spans="1:28">
      <c r="A24" s="87" cm="1">
        <f t="array" aca="1" ref="A24" ca="1">INDIRECT(_xlfn.XLOOKUP(鶏シート!$G$13,鶏気温!$D$2:$AB$2,鶏気温!$D$3:$AB$3)&amp;(_xlfn.XLOOKUP(鶏モデル!$D32,鶏気温!$C$6:$C$461,鶏気温!$B$6:$B$461)))</f>
        <v>23.5</v>
      </c>
      <c r="B24">
        <v>24</v>
      </c>
      <c r="C24" s="62">
        <v>45919</v>
      </c>
      <c r="D24">
        <v>19.2</v>
      </c>
      <c r="E24">
        <v>19.3</v>
      </c>
      <c r="F24">
        <v>20.3</v>
      </c>
      <c r="G24">
        <v>20.7</v>
      </c>
      <c r="H24">
        <v>20.5</v>
      </c>
      <c r="I24">
        <v>21.1</v>
      </c>
      <c r="J24">
        <v>23.1</v>
      </c>
      <c r="K24">
        <v>21.1</v>
      </c>
      <c r="L24">
        <v>21.4</v>
      </c>
      <c r="M24">
        <v>22.2</v>
      </c>
      <c r="N24">
        <v>23.7</v>
      </c>
      <c r="O24">
        <v>23.9</v>
      </c>
      <c r="P24">
        <v>22.5</v>
      </c>
      <c r="Q24">
        <v>23.2</v>
      </c>
      <c r="R24">
        <v>17.399999999999999</v>
      </c>
      <c r="S24">
        <v>20.100000000000001</v>
      </c>
      <c r="T24">
        <v>19.399999999999999</v>
      </c>
      <c r="U24">
        <v>23.2</v>
      </c>
      <c r="V24">
        <v>15.7</v>
      </c>
      <c r="W24">
        <v>18.7</v>
      </c>
      <c r="X24">
        <v>18.600000000000001</v>
      </c>
      <c r="Y24">
        <v>16.5</v>
      </c>
      <c r="Z24">
        <v>20</v>
      </c>
      <c r="AA24">
        <f>独自温度!C264</f>
        <v>30</v>
      </c>
      <c r="AB24">
        <f>独自温度!D264</f>
        <v>30</v>
      </c>
    </row>
    <row r="25" spans="1:28">
      <c r="A25" s="87" cm="1">
        <f t="array" aca="1" ref="A25" ca="1">INDIRECT(_xlfn.XLOOKUP(鶏シート!$G$13,鶏気温!$D$2:$AB$2,鶏気温!$D$3:$AB$3)&amp;(_xlfn.XLOOKUP(鶏モデル!$D33,鶏気温!$C$6:$C$461,鶏気温!$B$6:$B$461)))</f>
        <v>23.6</v>
      </c>
      <c r="B25">
        <v>25</v>
      </c>
      <c r="C25" s="62">
        <v>45920</v>
      </c>
      <c r="D25">
        <v>18.899999999999999</v>
      </c>
      <c r="E25">
        <v>19.100000000000001</v>
      </c>
      <c r="F25">
        <v>20.100000000000001</v>
      </c>
      <c r="G25">
        <v>20.399999999999999</v>
      </c>
      <c r="H25">
        <v>20.3</v>
      </c>
      <c r="I25">
        <v>20.9</v>
      </c>
      <c r="J25">
        <v>22.8</v>
      </c>
      <c r="K25">
        <v>20.9</v>
      </c>
      <c r="L25">
        <v>21.2</v>
      </c>
      <c r="M25">
        <v>22</v>
      </c>
      <c r="N25">
        <v>23.5</v>
      </c>
      <c r="O25">
        <v>23.7</v>
      </c>
      <c r="P25">
        <v>22.3</v>
      </c>
      <c r="Q25">
        <v>22.9</v>
      </c>
      <c r="R25">
        <v>17.100000000000001</v>
      </c>
      <c r="S25">
        <v>19.8</v>
      </c>
      <c r="T25">
        <v>19.100000000000001</v>
      </c>
      <c r="U25">
        <v>23</v>
      </c>
      <c r="V25">
        <v>15.5</v>
      </c>
      <c r="W25">
        <v>18.399999999999999</v>
      </c>
      <c r="X25">
        <v>18.399999999999999</v>
      </c>
      <c r="Y25">
        <v>16.3</v>
      </c>
      <c r="Z25">
        <v>19.7</v>
      </c>
      <c r="AA25">
        <f>独自温度!C265</f>
        <v>30</v>
      </c>
      <c r="AB25">
        <f>独自温度!D265</f>
        <v>30</v>
      </c>
    </row>
    <row r="26" spans="1:28">
      <c r="A26" s="87" cm="1">
        <f t="array" aca="1" ref="A26" ca="1">INDIRECT(_xlfn.XLOOKUP(鶏シート!$G$13,鶏気温!$D$2:$AB$2,鶏気温!$D$3:$AB$3)&amp;(_xlfn.XLOOKUP(鶏モデル!$D34,鶏気温!$C$6:$C$461,鶏気温!$B$6:$B$461)))</f>
        <v>23.7</v>
      </c>
      <c r="B26">
        <v>26</v>
      </c>
      <c r="C26" s="62">
        <v>45921</v>
      </c>
      <c r="D26">
        <v>18.7</v>
      </c>
      <c r="E26">
        <v>18.8</v>
      </c>
      <c r="F26">
        <v>19.8</v>
      </c>
      <c r="G26">
        <v>20.2</v>
      </c>
      <c r="H26">
        <v>20</v>
      </c>
      <c r="I26">
        <v>20.7</v>
      </c>
      <c r="J26">
        <v>22.6</v>
      </c>
      <c r="K26">
        <v>20.7</v>
      </c>
      <c r="L26">
        <v>21</v>
      </c>
      <c r="M26">
        <v>21.7</v>
      </c>
      <c r="N26">
        <v>23.3</v>
      </c>
      <c r="O26">
        <v>23.5</v>
      </c>
      <c r="P26">
        <v>22.1</v>
      </c>
      <c r="Q26">
        <v>22.7</v>
      </c>
      <c r="R26">
        <v>16.899999999999999</v>
      </c>
      <c r="S26">
        <v>19.600000000000001</v>
      </c>
      <c r="T26">
        <v>18.899999999999999</v>
      </c>
      <c r="U26">
        <v>22.8</v>
      </c>
      <c r="V26">
        <v>15.2</v>
      </c>
      <c r="W26">
        <v>18.2</v>
      </c>
      <c r="X26">
        <v>18.100000000000001</v>
      </c>
      <c r="Y26">
        <v>16</v>
      </c>
      <c r="Z26">
        <v>19.5</v>
      </c>
      <c r="AA26">
        <f>独自温度!C266</f>
        <v>30</v>
      </c>
      <c r="AB26">
        <f>独自温度!D266</f>
        <v>30</v>
      </c>
    </row>
    <row r="27" spans="1:28">
      <c r="A27" s="87" cm="1">
        <f t="array" aca="1" ref="A27" ca="1">INDIRECT(_xlfn.XLOOKUP(鶏シート!$G$13,鶏気温!$D$2:$AB$2,鶏気温!$D$3:$AB$3)&amp;(_xlfn.XLOOKUP(鶏モデル!$D35,鶏気温!$C$6:$C$461,鶏気温!$B$6:$B$461)))</f>
        <v>23.9</v>
      </c>
      <c r="B27">
        <v>27</v>
      </c>
      <c r="C27" s="62">
        <v>45922</v>
      </c>
      <c r="D27">
        <v>18.399999999999999</v>
      </c>
      <c r="E27">
        <v>18.600000000000001</v>
      </c>
      <c r="F27">
        <v>19.600000000000001</v>
      </c>
      <c r="G27">
        <v>20</v>
      </c>
      <c r="H27">
        <v>19.8</v>
      </c>
      <c r="I27">
        <v>20.5</v>
      </c>
      <c r="J27">
        <v>22.4</v>
      </c>
      <c r="K27">
        <v>20.5</v>
      </c>
      <c r="L27">
        <v>20.8</v>
      </c>
      <c r="M27">
        <v>21.5</v>
      </c>
      <c r="N27">
        <v>23.1</v>
      </c>
      <c r="O27">
        <v>23.3</v>
      </c>
      <c r="P27">
        <v>21.9</v>
      </c>
      <c r="Q27">
        <v>22.5</v>
      </c>
      <c r="R27">
        <v>16.600000000000001</v>
      </c>
      <c r="S27">
        <v>19.399999999999999</v>
      </c>
      <c r="T27">
        <v>18.7</v>
      </c>
      <c r="U27">
        <v>22.6</v>
      </c>
      <c r="V27">
        <v>15</v>
      </c>
      <c r="W27">
        <v>18</v>
      </c>
      <c r="X27">
        <v>17.899999999999999</v>
      </c>
      <c r="Y27">
        <v>15.8</v>
      </c>
      <c r="Z27">
        <v>19.3</v>
      </c>
      <c r="AA27">
        <f>独自温度!C267</f>
        <v>30</v>
      </c>
      <c r="AB27">
        <f>独自温度!D267</f>
        <v>30</v>
      </c>
    </row>
    <row r="28" spans="1:28">
      <c r="A28" s="87" cm="1">
        <f t="array" aca="1" ref="A28" ca="1">INDIRECT(_xlfn.XLOOKUP(鶏シート!$G$13,鶏気温!$D$2:$AB$2,鶏気温!$D$3:$AB$3)&amp;(_xlfn.XLOOKUP(鶏モデル!$D36,鶏気温!$C$6:$C$461,鶏気温!$B$6:$B$461)))</f>
        <v>24</v>
      </c>
      <c r="B28">
        <v>28</v>
      </c>
      <c r="C28" s="62">
        <v>45923</v>
      </c>
      <c r="D28">
        <v>18.2</v>
      </c>
      <c r="E28">
        <v>18.3</v>
      </c>
      <c r="F28">
        <v>19.399999999999999</v>
      </c>
      <c r="G28">
        <v>19.7</v>
      </c>
      <c r="H28">
        <v>19.600000000000001</v>
      </c>
      <c r="I28">
        <v>20.2</v>
      </c>
      <c r="J28">
        <v>22.2</v>
      </c>
      <c r="K28">
        <v>20.3</v>
      </c>
      <c r="L28">
        <v>20.6</v>
      </c>
      <c r="M28">
        <v>21.3</v>
      </c>
      <c r="N28">
        <v>22.8</v>
      </c>
      <c r="O28">
        <v>23</v>
      </c>
      <c r="P28">
        <v>21.7</v>
      </c>
      <c r="Q28">
        <v>22.3</v>
      </c>
      <c r="R28">
        <v>16.399999999999999</v>
      </c>
      <c r="S28">
        <v>19.2</v>
      </c>
      <c r="T28">
        <v>18.5</v>
      </c>
      <c r="U28">
        <v>22.4</v>
      </c>
      <c r="V28">
        <v>14.8</v>
      </c>
      <c r="W28">
        <v>17.7</v>
      </c>
      <c r="X28">
        <v>17.600000000000001</v>
      </c>
      <c r="Y28">
        <v>15.6</v>
      </c>
      <c r="Z28">
        <v>19</v>
      </c>
      <c r="AA28">
        <f>独自温度!C268</f>
        <v>30</v>
      </c>
      <c r="AB28">
        <f>独自温度!D268</f>
        <v>30</v>
      </c>
    </row>
    <row r="29" spans="1:28">
      <c r="A29" s="87" cm="1">
        <f t="array" aca="1" ref="A29" ca="1">INDIRECT(_xlfn.XLOOKUP(鶏シート!$G$13,鶏気温!$D$2:$AB$2,鶏気温!$D$3:$AB$3)&amp;(_xlfn.XLOOKUP(鶏モデル!$D37,鶏気温!$C$6:$C$461,鶏気温!$B$6:$B$461)))</f>
        <v>24.1</v>
      </c>
      <c r="B29">
        <v>29</v>
      </c>
      <c r="C29" s="62">
        <v>45924</v>
      </c>
      <c r="D29">
        <v>18</v>
      </c>
      <c r="E29">
        <v>18.100000000000001</v>
      </c>
      <c r="F29">
        <v>19.2</v>
      </c>
      <c r="G29">
        <v>19.5</v>
      </c>
      <c r="H29">
        <v>19.399999999999999</v>
      </c>
      <c r="I29">
        <v>20</v>
      </c>
      <c r="J29">
        <v>21.9</v>
      </c>
      <c r="K29">
        <v>20</v>
      </c>
      <c r="L29">
        <v>20.399999999999999</v>
      </c>
      <c r="M29">
        <v>21.1</v>
      </c>
      <c r="N29">
        <v>22.6</v>
      </c>
      <c r="O29">
        <v>22.8</v>
      </c>
      <c r="P29">
        <v>21.5</v>
      </c>
      <c r="Q29">
        <v>22</v>
      </c>
      <c r="R29">
        <v>16.2</v>
      </c>
      <c r="S29">
        <v>19</v>
      </c>
      <c r="T29">
        <v>18.3</v>
      </c>
      <c r="U29">
        <v>22.2</v>
      </c>
      <c r="V29">
        <v>14.5</v>
      </c>
      <c r="W29">
        <v>17.5</v>
      </c>
      <c r="X29">
        <v>17.399999999999999</v>
      </c>
      <c r="Y29">
        <v>15.3</v>
      </c>
      <c r="Z29">
        <v>18.8</v>
      </c>
      <c r="AA29">
        <f>独自温度!C269</f>
        <v>30</v>
      </c>
      <c r="AB29">
        <f>独自温度!D269</f>
        <v>30</v>
      </c>
    </row>
    <row r="30" spans="1:28">
      <c r="A30" s="87" cm="1">
        <f t="array" aca="1" ref="A30" ca="1">INDIRECT(_xlfn.XLOOKUP(鶏シート!$G$13,鶏気温!$D$2:$AB$2,鶏気温!$D$3:$AB$3)&amp;(_xlfn.XLOOKUP(鶏モデル!$D38,鶏気温!$C$6:$C$461,鶏気温!$B$6:$B$461)))</f>
        <v>24.3</v>
      </c>
      <c r="B30">
        <v>30</v>
      </c>
      <c r="C30" s="62">
        <v>45925</v>
      </c>
      <c r="D30">
        <v>17.8</v>
      </c>
      <c r="E30">
        <v>17.899999999999999</v>
      </c>
      <c r="F30">
        <v>19</v>
      </c>
      <c r="G30">
        <v>19.3</v>
      </c>
      <c r="H30">
        <v>19.2</v>
      </c>
      <c r="I30">
        <v>19.8</v>
      </c>
      <c r="J30">
        <v>21.7</v>
      </c>
      <c r="K30">
        <v>19.8</v>
      </c>
      <c r="L30">
        <v>20.3</v>
      </c>
      <c r="M30">
        <v>20.9</v>
      </c>
      <c r="N30">
        <v>22.4</v>
      </c>
      <c r="O30">
        <v>22.6</v>
      </c>
      <c r="P30">
        <v>21.3</v>
      </c>
      <c r="Q30">
        <v>21.8</v>
      </c>
      <c r="R30">
        <v>16</v>
      </c>
      <c r="S30">
        <v>18.8</v>
      </c>
      <c r="T30">
        <v>18</v>
      </c>
      <c r="U30">
        <v>22</v>
      </c>
      <c r="V30">
        <v>14.3</v>
      </c>
      <c r="W30">
        <v>17.3</v>
      </c>
      <c r="X30">
        <v>17.2</v>
      </c>
      <c r="Y30">
        <v>15.1</v>
      </c>
      <c r="Z30">
        <v>18.600000000000001</v>
      </c>
      <c r="AA30">
        <f>独自温度!C270</f>
        <v>30</v>
      </c>
      <c r="AB30">
        <f>独自温度!D270</f>
        <v>30</v>
      </c>
    </row>
    <row r="31" spans="1:28">
      <c r="A31" s="87" cm="1">
        <f t="array" aca="1" ref="A31" ca="1">INDIRECT(_xlfn.XLOOKUP(鶏シート!$G$13,鶏気温!$D$2:$AB$2,鶏気温!$D$3:$AB$3)&amp;(_xlfn.XLOOKUP(鶏モデル!$D39,鶏気温!$C$6:$C$461,鶏気温!$B$6:$B$461)))</f>
        <v>24.4</v>
      </c>
      <c r="B31">
        <v>31</v>
      </c>
      <c r="C31" s="62">
        <v>45926</v>
      </c>
      <c r="D31">
        <v>17.600000000000001</v>
      </c>
      <c r="E31">
        <v>17.7</v>
      </c>
      <c r="F31">
        <v>18.8</v>
      </c>
      <c r="G31">
        <v>19.100000000000001</v>
      </c>
      <c r="H31">
        <v>19</v>
      </c>
      <c r="I31">
        <v>19.600000000000001</v>
      </c>
      <c r="J31">
        <v>21.5</v>
      </c>
      <c r="K31">
        <v>19.600000000000001</v>
      </c>
      <c r="L31">
        <v>20.100000000000001</v>
      </c>
      <c r="M31">
        <v>20.7</v>
      </c>
      <c r="N31">
        <v>22.2</v>
      </c>
      <c r="O31">
        <v>22.4</v>
      </c>
      <c r="P31">
        <v>21.1</v>
      </c>
      <c r="Q31">
        <v>21.6</v>
      </c>
      <c r="R31">
        <v>15.8</v>
      </c>
      <c r="S31">
        <v>18.600000000000001</v>
      </c>
      <c r="T31">
        <v>17.899999999999999</v>
      </c>
      <c r="U31">
        <v>21.8</v>
      </c>
      <c r="V31">
        <v>14.1</v>
      </c>
      <c r="W31">
        <v>17.100000000000001</v>
      </c>
      <c r="X31">
        <v>17</v>
      </c>
      <c r="Y31">
        <v>14.9</v>
      </c>
      <c r="Z31">
        <v>18.399999999999999</v>
      </c>
      <c r="AA31">
        <f>独自温度!C271</f>
        <v>30</v>
      </c>
      <c r="AB31">
        <f>独自温度!D271</f>
        <v>30</v>
      </c>
    </row>
    <row r="32" spans="1:28">
      <c r="A32" s="87" cm="1">
        <f t="array" aca="1" ref="A32" ca="1">INDIRECT(_xlfn.XLOOKUP(鶏シート!$G$13,鶏気温!$D$2:$AB$2,鶏気温!$D$3:$AB$3)&amp;(_xlfn.XLOOKUP(鶏モデル!$D40,鶏気温!$C$6:$C$461,鶏気温!$B$6:$B$461)))</f>
        <v>24.6</v>
      </c>
      <c r="B32">
        <v>32</v>
      </c>
      <c r="C32" s="62">
        <v>45927</v>
      </c>
      <c r="D32">
        <v>17.399999999999999</v>
      </c>
      <c r="E32">
        <v>17.5</v>
      </c>
      <c r="F32">
        <v>18.600000000000001</v>
      </c>
      <c r="G32">
        <v>18.899999999999999</v>
      </c>
      <c r="H32">
        <v>18.8</v>
      </c>
      <c r="I32">
        <v>19.399999999999999</v>
      </c>
      <c r="J32">
        <v>21.3</v>
      </c>
      <c r="K32">
        <v>19.399999999999999</v>
      </c>
      <c r="L32">
        <v>20</v>
      </c>
      <c r="M32">
        <v>20.5</v>
      </c>
      <c r="N32">
        <v>22.1</v>
      </c>
      <c r="O32">
        <v>22.2</v>
      </c>
      <c r="P32">
        <v>20.9</v>
      </c>
      <c r="Q32">
        <v>21.4</v>
      </c>
      <c r="R32">
        <v>15.6</v>
      </c>
      <c r="S32">
        <v>18.399999999999999</v>
      </c>
      <c r="T32">
        <v>17.7</v>
      </c>
      <c r="U32">
        <v>21.6</v>
      </c>
      <c r="V32">
        <v>13.9</v>
      </c>
      <c r="W32">
        <v>16.899999999999999</v>
      </c>
      <c r="X32">
        <v>16.8</v>
      </c>
      <c r="Y32">
        <v>14.7</v>
      </c>
      <c r="Z32">
        <v>18.2</v>
      </c>
      <c r="AA32">
        <f>独自温度!C272</f>
        <v>30</v>
      </c>
      <c r="AB32">
        <f>独自温度!D272</f>
        <v>30</v>
      </c>
    </row>
    <row r="33" spans="1:28">
      <c r="A33" s="87" cm="1">
        <f t="array" aca="1" ref="A33" ca="1">INDIRECT(_xlfn.XLOOKUP(鶏シート!$G$13,鶏気温!$D$2:$AB$2,鶏気温!$D$3:$AB$3)&amp;(_xlfn.XLOOKUP(鶏モデル!$D41,鶏気温!$C$6:$C$461,鶏気温!$B$6:$B$461)))</f>
        <v>24.8</v>
      </c>
      <c r="B33">
        <v>33</v>
      </c>
      <c r="C33" s="62">
        <v>45928</v>
      </c>
      <c r="D33">
        <v>17.2</v>
      </c>
      <c r="E33">
        <v>17.3</v>
      </c>
      <c r="F33">
        <v>18.399999999999999</v>
      </c>
      <c r="G33">
        <v>18.7</v>
      </c>
      <c r="H33">
        <v>18.7</v>
      </c>
      <c r="I33">
        <v>19.3</v>
      </c>
      <c r="J33">
        <v>21.1</v>
      </c>
      <c r="K33">
        <v>19.3</v>
      </c>
      <c r="L33">
        <v>19.899999999999999</v>
      </c>
      <c r="M33">
        <v>20.3</v>
      </c>
      <c r="N33">
        <v>21.9</v>
      </c>
      <c r="O33">
        <v>22</v>
      </c>
      <c r="P33">
        <v>20.7</v>
      </c>
      <c r="Q33">
        <v>21.2</v>
      </c>
      <c r="R33">
        <v>15.4</v>
      </c>
      <c r="S33">
        <v>18.2</v>
      </c>
      <c r="T33">
        <v>17.5</v>
      </c>
      <c r="U33">
        <v>21.4</v>
      </c>
      <c r="V33">
        <v>13.7</v>
      </c>
      <c r="W33">
        <v>16.7</v>
      </c>
      <c r="X33">
        <v>16.600000000000001</v>
      </c>
      <c r="Y33">
        <v>14.6</v>
      </c>
      <c r="Z33">
        <v>18</v>
      </c>
      <c r="AA33">
        <f>独自温度!C273</f>
        <v>30</v>
      </c>
      <c r="AB33">
        <f>独自温度!D273</f>
        <v>30</v>
      </c>
    </row>
    <row r="34" spans="1:28">
      <c r="A34" s="87" cm="1">
        <f t="array" aca="1" ref="A34" ca="1">INDIRECT(_xlfn.XLOOKUP(鶏シート!$G$13,鶏気温!$D$2:$AB$2,鶏気温!$D$3:$AB$3)&amp;(_xlfn.XLOOKUP(鶏モデル!$D42,鶏気温!$C$6:$C$461,鶏気温!$B$6:$B$461)))</f>
        <v>24.9</v>
      </c>
      <c r="B34">
        <v>34</v>
      </c>
      <c r="C34" s="62">
        <v>45929</v>
      </c>
      <c r="D34">
        <v>17</v>
      </c>
      <c r="E34">
        <v>17.100000000000001</v>
      </c>
      <c r="F34">
        <v>18.2</v>
      </c>
      <c r="G34">
        <v>18.5</v>
      </c>
      <c r="H34">
        <v>18.5</v>
      </c>
      <c r="I34">
        <v>19.100000000000001</v>
      </c>
      <c r="J34">
        <v>20.9</v>
      </c>
      <c r="K34">
        <v>19.100000000000001</v>
      </c>
      <c r="L34">
        <v>19.7</v>
      </c>
      <c r="M34">
        <v>20.2</v>
      </c>
      <c r="N34">
        <v>21.7</v>
      </c>
      <c r="O34">
        <v>21.9</v>
      </c>
      <c r="P34">
        <v>20.5</v>
      </c>
      <c r="Q34">
        <v>21</v>
      </c>
      <c r="R34">
        <v>15.2</v>
      </c>
      <c r="S34">
        <v>18</v>
      </c>
      <c r="T34">
        <v>17.3</v>
      </c>
      <c r="U34">
        <v>21.3</v>
      </c>
      <c r="V34">
        <v>13.5</v>
      </c>
      <c r="W34">
        <v>16.5</v>
      </c>
      <c r="X34">
        <v>16.399999999999999</v>
      </c>
      <c r="Y34">
        <v>14.4</v>
      </c>
      <c r="Z34">
        <v>17.8</v>
      </c>
      <c r="AA34">
        <f>独自温度!C274</f>
        <v>30</v>
      </c>
      <c r="AB34">
        <f>独自温度!D274</f>
        <v>30</v>
      </c>
    </row>
    <row r="35" spans="1:28">
      <c r="A35" s="87" cm="1">
        <f t="array" aca="1" ref="A35" ca="1">INDIRECT(_xlfn.XLOOKUP(鶏シート!$G$13,鶏気温!$D$2:$AB$2,鶏気温!$D$3:$AB$3)&amp;(_xlfn.XLOOKUP(鶏モデル!$D43,鶏気温!$C$6:$C$461,鶏気温!$B$6:$B$461)))</f>
        <v>25.1</v>
      </c>
      <c r="B35">
        <v>35</v>
      </c>
      <c r="C35" s="62">
        <v>45930</v>
      </c>
      <c r="D35">
        <v>16.8</v>
      </c>
      <c r="E35">
        <v>16.899999999999999</v>
      </c>
      <c r="F35">
        <v>18.100000000000001</v>
      </c>
      <c r="G35">
        <v>18.3</v>
      </c>
      <c r="H35">
        <v>18.3</v>
      </c>
      <c r="I35">
        <v>18.899999999999999</v>
      </c>
      <c r="J35">
        <v>20.7</v>
      </c>
      <c r="K35">
        <v>18.899999999999999</v>
      </c>
      <c r="L35">
        <v>19.600000000000001</v>
      </c>
      <c r="M35">
        <v>20</v>
      </c>
      <c r="N35">
        <v>21.5</v>
      </c>
      <c r="O35">
        <v>21.7</v>
      </c>
      <c r="P35">
        <v>20.3</v>
      </c>
      <c r="Q35">
        <v>20.8</v>
      </c>
      <c r="R35">
        <v>15</v>
      </c>
      <c r="S35">
        <v>17.8</v>
      </c>
      <c r="T35">
        <v>17.100000000000001</v>
      </c>
      <c r="U35">
        <v>21.1</v>
      </c>
      <c r="V35">
        <v>13.3</v>
      </c>
      <c r="W35">
        <v>16.399999999999999</v>
      </c>
      <c r="X35">
        <v>16.3</v>
      </c>
      <c r="Y35">
        <v>14.2</v>
      </c>
      <c r="Z35">
        <v>17.600000000000001</v>
      </c>
      <c r="AA35">
        <f>独自温度!C275</f>
        <v>30</v>
      </c>
      <c r="AB35">
        <f>独自温度!D275</f>
        <v>30</v>
      </c>
    </row>
    <row r="36" spans="1:28">
      <c r="A36" s="87" cm="1">
        <f t="array" aca="1" ref="A36" ca="1">INDIRECT(_xlfn.XLOOKUP(鶏シート!$G$13,鶏気温!$D$2:$AB$2,鶏気温!$D$3:$AB$3)&amp;(_xlfn.XLOOKUP(鶏モデル!$D44,鶏気温!$C$6:$C$461,鶏気温!$B$6:$B$461)))</f>
        <v>25.2</v>
      </c>
      <c r="B36">
        <v>36</v>
      </c>
      <c r="C36" s="62">
        <v>45931</v>
      </c>
      <c r="D36">
        <v>16.600000000000001</v>
      </c>
      <c r="E36">
        <v>16.7</v>
      </c>
      <c r="F36">
        <v>17.899999999999999</v>
      </c>
      <c r="G36">
        <v>18.100000000000001</v>
      </c>
      <c r="H36">
        <v>18.100000000000001</v>
      </c>
      <c r="I36">
        <v>18.7</v>
      </c>
      <c r="J36">
        <v>20.6</v>
      </c>
      <c r="K36">
        <v>18.7</v>
      </c>
      <c r="L36">
        <v>19.399999999999999</v>
      </c>
      <c r="M36">
        <v>19.8</v>
      </c>
      <c r="N36">
        <v>21.4</v>
      </c>
      <c r="O36">
        <v>21.5</v>
      </c>
      <c r="P36">
        <v>20.100000000000001</v>
      </c>
      <c r="Q36">
        <v>20.6</v>
      </c>
      <c r="R36">
        <v>14.9</v>
      </c>
      <c r="S36">
        <v>17.600000000000001</v>
      </c>
      <c r="T36">
        <v>16.899999999999999</v>
      </c>
      <c r="U36">
        <v>20.9</v>
      </c>
      <c r="V36">
        <v>13.1</v>
      </c>
      <c r="W36">
        <v>16.2</v>
      </c>
      <c r="X36">
        <v>16.100000000000001</v>
      </c>
      <c r="Y36">
        <v>14</v>
      </c>
      <c r="Z36">
        <v>17.399999999999999</v>
      </c>
      <c r="AA36">
        <f>独自温度!C276</f>
        <v>30</v>
      </c>
      <c r="AB36">
        <f>独自温度!D276</f>
        <v>30</v>
      </c>
    </row>
    <row r="37" spans="1:28">
      <c r="A37" s="87" cm="1">
        <f t="array" aca="1" ref="A37" ca="1">INDIRECT(_xlfn.XLOOKUP(鶏シート!$G$13,鶏気温!$D$2:$AB$2,鶏気温!$D$3:$AB$3)&amp;(_xlfn.XLOOKUP(鶏モデル!$D45,鶏気温!$C$6:$C$461,鶏気温!$B$6:$B$461)))</f>
        <v>25.3</v>
      </c>
      <c r="B37">
        <v>37</v>
      </c>
      <c r="C37" s="62">
        <v>45932</v>
      </c>
      <c r="D37">
        <v>16.5</v>
      </c>
      <c r="E37">
        <v>16.5</v>
      </c>
      <c r="F37">
        <v>17.7</v>
      </c>
      <c r="G37">
        <v>17.899999999999999</v>
      </c>
      <c r="H37">
        <v>17.899999999999999</v>
      </c>
      <c r="I37">
        <v>18.5</v>
      </c>
      <c r="J37">
        <v>20.399999999999999</v>
      </c>
      <c r="K37">
        <v>18.5</v>
      </c>
      <c r="L37">
        <v>19.3</v>
      </c>
      <c r="M37">
        <v>19.600000000000001</v>
      </c>
      <c r="N37">
        <v>21.2</v>
      </c>
      <c r="O37">
        <v>21.3</v>
      </c>
      <c r="P37">
        <v>19.899999999999999</v>
      </c>
      <c r="Q37">
        <v>20.399999999999999</v>
      </c>
      <c r="R37">
        <v>14.7</v>
      </c>
      <c r="S37">
        <v>17.399999999999999</v>
      </c>
      <c r="T37">
        <v>16.8</v>
      </c>
      <c r="U37">
        <v>20.7</v>
      </c>
      <c r="V37">
        <v>12.9</v>
      </c>
      <c r="W37">
        <v>16</v>
      </c>
      <c r="X37">
        <v>15.9</v>
      </c>
      <c r="Y37">
        <v>13.8</v>
      </c>
      <c r="Z37">
        <v>17.3</v>
      </c>
      <c r="AA37">
        <f>独自温度!C277</f>
        <v>30</v>
      </c>
      <c r="AB37">
        <f>独自温度!D277</f>
        <v>30</v>
      </c>
    </row>
    <row r="38" spans="1:28">
      <c r="A38" s="87" cm="1">
        <f t="array" aca="1" ref="A38" ca="1">INDIRECT(_xlfn.XLOOKUP(鶏シート!$G$13,鶏気温!$D$2:$AB$2,鶏気温!$D$3:$AB$3)&amp;(_xlfn.XLOOKUP(鶏モデル!$D46,鶏気温!$C$6:$C$461,鶏気温!$B$6:$B$461)))</f>
        <v>25.5</v>
      </c>
      <c r="B38">
        <v>38</v>
      </c>
      <c r="C38" s="62">
        <v>45933</v>
      </c>
      <c r="D38">
        <v>16.3</v>
      </c>
      <c r="E38">
        <v>16.399999999999999</v>
      </c>
      <c r="F38">
        <v>17.5</v>
      </c>
      <c r="G38">
        <v>17.7</v>
      </c>
      <c r="H38">
        <v>17.7</v>
      </c>
      <c r="I38">
        <v>18.399999999999999</v>
      </c>
      <c r="J38">
        <v>20.2</v>
      </c>
      <c r="K38">
        <v>18.3</v>
      </c>
      <c r="L38">
        <v>19.100000000000001</v>
      </c>
      <c r="M38">
        <v>19.5</v>
      </c>
      <c r="N38">
        <v>21</v>
      </c>
      <c r="O38">
        <v>21.2</v>
      </c>
      <c r="P38">
        <v>19.8</v>
      </c>
      <c r="Q38">
        <v>20.3</v>
      </c>
      <c r="R38">
        <v>14.5</v>
      </c>
      <c r="S38">
        <v>17.3</v>
      </c>
      <c r="T38">
        <v>16.600000000000001</v>
      </c>
      <c r="U38">
        <v>20.6</v>
      </c>
      <c r="V38">
        <v>12.7</v>
      </c>
      <c r="W38">
        <v>15.8</v>
      </c>
      <c r="X38">
        <v>15.7</v>
      </c>
      <c r="Y38">
        <v>13.6</v>
      </c>
      <c r="Z38">
        <v>17.100000000000001</v>
      </c>
      <c r="AA38">
        <f>独自温度!C278</f>
        <v>30</v>
      </c>
      <c r="AB38">
        <f>独自温度!D278</f>
        <v>30</v>
      </c>
    </row>
    <row r="39" spans="1:28">
      <c r="A39" s="87" cm="1">
        <f t="array" aca="1" ref="A39" ca="1">INDIRECT(_xlfn.XLOOKUP(鶏シート!$G$13,鶏気温!$D$2:$AB$2,鶏気温!$D$3:$AB$3)&amp;(_xlfn.XLOOKUP(鶏モデル!$D47,鶏気温!$C$6:$C$461,鶏気温!$B$6:$B$461)))</f>
        <v>25.6</v>
      </c>
      <c r="B39">
        <v>39</v>
      </c>
      <c r="C39" s="62">
        <v>45934</v>
      </c>
      <c r="D39">
        <v>16.100000000000001</v>
      </c>
      <c r="E39">
        <v>16.2</v>
      </c>
      <c r="F39">
        <v>17.399999999999999</v>
      </c>
      <c r="G39">
        <v>17.600000000000001</v>
      </c>
      <c r="H39">
        <v>17.600000000000001</v>
      </c>
      <c r="I39">
        <v>18.2</v>
      </c>
      <c r="J39">
        <v>20</v>
      </c>
      <c r="K39">
        <v>18.2</v>
      </c>
      <c r="L39">
        <v>19</v>
      </c>
      <c r="M39">
        <v>19.3</v>
      </c>
      <c r="N39">
        <v>20.9</v>
      </c>
      <c r="O39">
        <v>21</v>
      </c>
      <c r="P39">
        <v>19.600000000000001</v>
      </c>
      <c r="Q39">
        <v>20.100000000000001</v>
      </c>
      <c r="R39">
        <v>14.3</v>
      </c>
      <c r="S39">
        <v>17.100000000000001</v>
      </c>
      <c r="T39">
        <v>16.399999999999999</v>
      </c>
      <c r="U39">
        <v>20.399999999999999</v>
      </c>
      <c r="V39">
        <v>12.5</v>
      </c>
      <c r="W39">
        <v>15.7</v>
      </c>
      <c r="X39">
        <v>15.5</v>
      </c>
      <c r="Y39">
        <v>13.4</v>
      </c>
      <c r="Z39">
        <v>16.899999999999999</v>
      </c>
      <c r="AA39">
        <f>独自温度!C279</f>
        <v>30</v>
      </c>
      <c r="AB39">
        <f>独自温度!D279</f>
        <v>30</v>
      </c>
    </row>
    <row r="40" spans="1:28">
      <c r="A40" s="87" cm="1">
        <f t="array" aca="1" ref="A40" ca="1">INDIRECT(_xlfn.XLOOKUP(鶏シート!$G$13,鶏気温!$D$2:$AB$2,鶏気温!$D$3:$AB$3)&amp;(_xlfn.XLOOKUP(鶏モデル!$D48,鶏気温!$C$6:$C$461,鶏気温!$B$6:$B$461)))</f>
        <v>25.7</v>
      </c>
      <c r="B40">
        <v>40</v>
      </c>
      <c r="C40" s="62">
        <v>45935</v>
      </c>
      <c r="D40">
        <v>15.9</v>
      </c>
      <c r="E40">
        <v>16</v>
      </c>
      <c r="F40">
        <v>17.2</v>
      </c>
      <c r="G40">
        <v>17.399999999999999</v>
      </c>
      <c r="H40">
        <v>17.399999999999999</v>
      </c>
      <c r="I40">
        <v>18</v>
      </c>
      <c r="J40">
        <v>19.8</v>
      </c>
      <c r="K40">
        <v>18</v>
      </c>
      <c r="L40">
        <v>18.8</v>
      </c>
      <c r="M40">
        <v>19.100000000000001</v>
      </c>
      <c r="N40">
        <v>20.7</v>
      </c>
      <c r="O40">
        <v>20.8</v>
      </c>
      <c r="P40">
        <v>19.399999999999999</v>
      </c>
      <c r="Q40">
        <v>19.899999999999999</v>
      </c>
      <c r="R40">
        <v>14.1</v>
      </c>
      <c r="S40">
        <v>16.899999999999999</v>
      </c>
      <c r="T40">
        <v>16.3</v>
      </c>
      <c r="U40">
        <v>20.2</v>
      </c>
      <c r="V40">
        <v>12.3</v>
      </c>
      <c r="W40">
        <v>15.5</v>
      </c>
      <c r="X40">
        <v>15.3</v>
      </c>
      <c r="Y40">
        <v>13.3</v>
      </c>
      <c r="Z40">
        <v>16.7</v>
      </c>
      <c r="AA40">
        <f>独自温度!C280</f>
        <v>30</v>
      </c>
      <c r="AB40">
        <f>独自温度!D280</f>
        <v>30</v>
      </c>
    </row>
    <row r="41" spans="1:28">
      <c r="A41" s="87" cm="1">
        <f t="array" aca="1" ref="A41" ca="1">INDIRECT(_xlfn.XLOOKUP(鶏シート!$G$13,鶏気温!$D$2:$AB$2,鶏気温!$D$3:$AB$3)&amp;(_xlfn.XLOOKUP(鶏モデル!$D49,鶏気温!$C$6:$C$461,鶏気温!$B$6:$B$461)))</f>
        <v>25.8</v>
      </c>
      <c r="B41">
        <v>41</v>
      </c>
      <c r="C41" s="62">
        <v>45936</v>
      </c>
      <c r="D41">
        <v>15.7</v>
      </c>
      <c r="E41">
        <v>15.8</v>
      </c>
      <c r="F41">
        <v>17</v>
      </c>
      <c r="G41">
        <v>17.2</v>
      </c>
      <c r="H41">
        <v>17.2</v>
      </c>
      <c r="I41">
        <v>17.8</v>
      </c>
      <c r="J41">
        <v>19.7</v>
      </c>
      <c r="K41">
        <v>17.8</v>
      </c>
      <c r="L41">
        <v>18.600000000000001</v>
      </c>
      <c r="M41">
        <v>19</v>
      </c>
      <c r="N41">
        <v>20.5</v>
      </c>
      <c r="O41">
        <v>20.7</v>
      </c>
      <c r="P41">
        <v>19.3</v>
      </c>
      <c r="Q41">
        <v>19.7</v>
      </c>
      <c r="R41">
        <v>13.9</v>
      </c>
      <c r="S41">
        <v>16.7</v>
      </c>
      <c r="T41">
        <v>16.100000000000001</v>
      </c>
      <c r="U41">
        <v>20</v>
      </c>
      <c r="V41">
        <v>12.1</v>
      </c>
      <c r="W41">
        <v>15.3</v>
      </c>
      <c r="X41">
        <v>15.2</v>
      </c>
      <c r="Y41">
        <v>13</v>
      </c>
      <c r="Z41">
        <v>16.600000000000001</v>
      </c>
      <c r="AA41">
        <f>独自温度!C281</f>
        <v>30</v>
      </c>
      <c r="AB41">
        <f>独自温度!D281</f>
        <v>30</v>
      </c>
    </row>
    <row r="42" spans="1:28">
      <c r="A42" s="87" cm="1">
        <f t="array" aca="1" ref="A42" ca="1">INDIRECT(_xlfn.XLOOKUP(鶏シート!$G$13,鶏気温!$D$2:$AB$2,鶏気温!$D$3:$AB$3)&amp;(_xlfn.XLOOKUP(鶏モデル!$D50,鶏気温!$C$6:$C$461,鶏気温!$B$6:$B$461)))</f>
        <v>26</v>
      </c>
      <c r="B42">
        <v>42</v>
      </c>
      <c r="C42" s="62">
        <v>45937</v>
      </c>
      <c r="D42">
        <v>15.5</v>
      </c>
      <c r="E42">
        <v>15.5</v>
      </c>
      <c r="F42">
        <v>16.8</v>
      </c>
      <c r="G42">
        <v>17</v>
      </c>
      <c r="H42">
        <v>17</v>
      </c>
      <c r="I42">
        <v>17.600000000000001</v>
      </c>
      <c r="J42">
        <v>19.5</v>
      </c>
      <c r="K42">
        <v>17.600000000000001</v>
      </c>
      <c r="L42">
        <v>18.399999999999999</v>
      </c>
      <c r="M42">
        <v>18.8</v>
      </c>
      <c r="N42">
        <v>20.399999999999999</v>
      </c>
      <c r="O42">
        <v>20.5</v>
      </c>
      <c r="P42">
        <v>19.100000000000001</v>
      </c>
      <c r="Q42">
        <v>19.5</v>
      </c>
      <c r="R42">
        <v>13.7</v>
      </c>
      <c r="S42">
        <v>16.5</v>
      </c>
      <c r="T42">
        <v>15.9</v>
      </c>
      <c r="U42">
        <v>19.899999999999999</v>
      </c>
      <c r="V42">
        <v>11.9</v>
      </c>
      <c r="W42">
        <v>15.1</v>
      </c>
      <c r="X42">
        <v>15</v>
      </c>
      <c r="Y42">
        <v>12.8</v>
      </c>
      <c r="Z42">
        <v>16.399999999999999</v>
      </c>
      <c r="AA42">
        <f>独自温度!C282</f>
        <v>30</v>
      </c>
      <c r="AB42">
        <f>独自温度!D282</f>
        <v>30</v>
      </c>
    </row>
    <row r="43" spans="1:28">
      <c r="A43" s="87" cm="1">
        <f t="array" aca="1" ref="A43" ca="1">INDIRECT(_xlfn.XLOOKUP(鶏シート!$G$13,鶏気温!$D$2:$AB$2,鶏気温!$D$3:$AB$3)&amp;(_xlfn.XLOOKUP(鶏モデル!$D51,鶏気温!$C$6:$C$461,鶏気温!$B$6:$B$461)))</f>
        <v>26.1</v>
      </c>
      <c r="B43">
        <v>43</v>
      </c>
      <c r="C43" s="62">
        <v>45938</v>
      </c>
      <c r="D43">
        <v>15.3</v>
      </c>
      <c r="E43">
        <v>15.3</v>
      </c>
      <c r="F43">
        <v>16.600000000000001</v>
      </c>
      <c r="G43">
        <v>16.8</v>
      </c>
      <c r="H43">
        <v>16.8</v>
      </c>
      <c r="I43">
        <v>17.5</v>
      </c>
      <c r="J43">
        <v>19.3</v>
      </c>
      <c r="K43">
        <v>17.399999999999999</v>
      </c>
      <c r="L43">
        <v>18.100000000000001</v>
      </c>
      <c r="M43">
        <v>18.600000000000001</v>
      </c>
      <c r="N43">
        <v>20.2</v>
      </c>
      <c r="O43">
        <v>20.3</v>
      </c>
      <c r="P43">
        <v>18.899999999999999</v>
      </c>
      <c r="Q43">
        <v>19.3</v>
      </c>
      <c r="R43">
        <v>13.5</v>
      </c>
      <c r="S43">
        <v>16.3</v>
      </c>
      <c r="T43">
        <v>15.7</v>
      </c>
      <c r="U43">
        <v>19.7</v>
      </c>
      <c r="V43">
        <v>11.7</v>
      </c>
      <c r="W43">
        <v>14.9</v>
      </c>
      <c r="X43">
        <v>14.8</v>
      </c>
      <c r="Y43">
        <v>12.6</v>
      </c>
      <c r="Z43">
        <v>16.2</v>
      </c>
      <c r="AA43">
        <f>独自温度!C283</f>
        <v>30</v>
      </c>
      <c r="AB43">
        <f>独自温度!D283</f>
        <v>30</v>
      </c>
    </row>
    <row r="44" spans="1:28">
      <c r="A44" s="87" cm="1">
        <f t="array" aca="1" ref="A44" ca="1">INDIRECT(_xlfn.XLOOKUP(鶏シート!$G$13,鶏気温!$D$2:$AB$2,鶏気温!$D$3:$AB$3)&amp;(_xlfn.XLOOKUP(鶏モデル!$D52,鶏気温!$C$6:$C$461,鶏気温!$B$6:$B$461)))</f>
        <v>26.2</v>
      </c>
      <c r="B44">
        <v>44</v>
      </c>
      <c r="C44" s="62">
        <v>45939</v>
      </c>
      <c r="D44">
        <v>15.1</v>
      </c>
      <c r="E44">
        <v>15.1</v>
      </c>
      <c r="F44">
        <v>16.399999999999999</v>
      </c>
      <c r="G44">
        <v>16.600000000000001</v>
      </c>
      <c r="H44">
        <v>16.600000000000001</v>
      </c>
      <c r="I44">
        <v>17.3</v>
      </c>
      <c r="J44">
        <v>19.100000000000001</v>
      </c>
      <c r="K44">
        <v>17.2</v>
      </c>
      <c r="L44">
        <v>17.899999999999999</v>
      </c>
      <c r="M44">
        <v>18.5</v>
      </c>
      <c r="N44">
        <v>20</v>
      </c>
      <c r="O44">
        <v>20.2</v>
      </c>
      <c r="P44">
        <v>18.8</v>
      </c>
      <c r="Q44">
        <v>19.2</v>
      </c>
      <c r="R44">
        <v>13.3</v>
      </c>
      <c r="S44">
        <v>16.100000000000001</v>
      </c>
      <c r="T44">
        <v>15.5</v>
      </c>
      <c r="U44">
        <v>19.5</v>
      </c>
      <c r="V44">
        <v>11.5</v>
      </c>
      <c r="W44">
        <v>14.7</v>
      </c>
      <c r="X44">
        <v>14.5</v>
      </c>
      <c r="Y44">
        <v>12.4</v>
      </c>
      <c r="Z44">
        <v>16</v>
      </c>
      <c r="AA44">
        <f>独自温度!C284</f>
        <v>30</v>
      </c>
      <c r="AB44">
        <f>独自温度!D284</f>
        <v>30</v>
      </c>
    </row>
    <row r="45" spans="1:28">
      <c r="A45" s="87" cm="1">
        <f t="array" aca="1" ref="A45" ca="1">INDIRECT(_xlfn.XLOOKUP(鶏シート!$G$13,鶏気温!$D$2:$AB$2,鶏気温!$D$3:$AB$3)&amp;(_xlfn.XLOOKUP(鶏モデル!$D53,鶏気温!$C$6:$C$461,鶏気温!$B$6:$B$461)))</f>
        <v>26.3</v>
      </c>
      <c r="B45">
        <v>45</v>
      </c>
      <c r="C45" s="62">
        <v>45940</v>
      </c>
      <c r="D45">
        <v>14.9</v>
      </c>
      <c r="E45">
        <v>14.9</v>
      </c>
      <c r="F45">
        <v>16.2</v>
      </c>
      <c r="G45">
        <v>16.399999999999999</v>
      </c>
      <c r="H45">
        <v>16.399999999999999</v>
      </c>
      <c r="I45">
        <v>17.100000000000001</v>
      </c>
      <c r="J45">
        <v>18.899999999999999</v>
      </c>
      <c r="K45">
        <v>17</v>
      </c>
      <c r="L45">
        <v>17.7</v>
      </c>
      <c r="M45">
        <v>18.3</v>
      </c>
      <c r="N45">
        <v>19.8</v>
      </c>
      <c r="O45">
        <v>20</v>
      </c>
      <c r="P45">
        <v>18.600000000000001</v>
      </c>
      <c r="Q45">
        <v>19</v>
      </c>
      <c r="R45">
        <v>13.1</v>
      </c>
      <c r="S45">
        <v>15.9</v>
      </c>
      <c r="T45">
        <v>15.3</v>
      </c>
      <c r="U45">
        <v>19.3</v>
      </c>
      <c r="V45">
        <v>11.3</v>
      </c>
      <c r="W45">
        <v>14.5</v>
      </c>
      <c r="X45">
        <v>14.3</v>
      </c>
      <c r="Y45">
        <v>12.2</v>
      </c>
      <c r="Z45">
        <v>15.7</v>
      </c>
      <c r="AA45">
        <f>独自温度!C285</f>
        <v>30</v>
      </c>
      <c r="AB45">
        <f>独自温度!D285</f>
        <v>30</v>
      </c>
    </row>
    <row r="46" spans="1:28">
      <c r="A46" s="87" cm="1">
        <f t="array" aca="1" ref="A46" ca="1">INDIRECT(_xlfn.XLOOKUP(鶏シート!$G$13,鶏気温!$D$2:$AB$2,鶏気温!$D$3:$AB$3)&amp;(_xlfn.XLOOKUP(鶏モデル!$D54,鶏気温!$C$6:$C$461,鶏気温!$B$6:$B$461)))</f>
        <v>26.4</v>
      </c>
      <c r="B46">
        <v>46</v>
      </c>
      <c r="C46" s="62">
        <v>45941</v>
      </c>
      <c r="D46">
        <v>14.7</v>
      </c>
      <c r="E46">
        <v>14.7</v>
      </c>
      <c r="F46">
        <v>16</v>
      </c>
      <c r="G46">
        <v>16.100000000000001</v>
      </c>
      <c r="H46">
        <v>16.2</v>
      </c>
      <c r="I46">
        <v>16.8</v>
      </c>
      <c r="J46">
        <v>18.7</v>
      </c>
      <c r="K46">
        <v>16.8</v>
      </c>
      <c r="L46">
        <v>17.399999999999999</v>
      </c>
      <c r="M46">
        <v>18.100000000000001</v>
      </c>
      <c r="N46">
        <v>19.7</v>
      </c>
      <c r="O46">
        <v>19.8</v>
      </c>
      <c r="P46">
        <v>18.399999999999999</v>
      </c>
      <c r="Q46">
        <v>18.7</v>
      </c>
      <c r="R46">
        <v>12.9</v>
      </c>
      <c r="S46">
        <v>15.7</v>
      </c>
      <c r="T46">
        <v>15.1</v>
      </c>
      <c r="U46">
        <v>19.100000000000001</v>
      </c>
      <c r="V46">
        <v>11</v>
      </c>
      <c r="W46">
        <v>14.3</v>
      </c>
      <c r="X46">
        <v>14.1</v>
      </c>
      <c r="Y46">
        <v>11.9</v>
      </c>
      <c r="Z46">
        <v>15.5</v>
      </c>
      <c r="AA46">
        <f>独自温度!C286</f>
        <v>30</v>
      </c>
      <c r="AB46">
        <f>独自温度!D286</f>
        <v>30</v>
      </c>
    </row>
    <row r="47" spans="1:28">
      <c r="A47" s="87" cm="1">
        <f t="array" aca="1" ref="A47" ca="1">INDIRECT(_xlfn.XLOOKUP(鶏シート!$G$13,鶏気温!$D$2:$AB$2,鶏気温!$D$3:$AB$3)&amp;(_xlfn.XLOOKUP(鶏モデル!$D55,鶏気温!$C$6:$C$461,鶏気温!$B$6:$B$461)))</f>
        <v>26.6</v>
      </c>
      <c r="B47">
        <v>47</v>
      </c>
      <c r="C47" s="62">
        <v>45942</v>
      </c>
      <c r="D47">
        <v>14.5</v>
      </c>
      <c r="E47">
        <v>14.4</v>
      </c>
      <c r="F47">
        <v>15.8</v>
      </c>
      <c r="G47">
        <v>15.9</v>
      </c>
      <c r="H47">
        <v>16</v>
      </c>
      <c r="I47">
        <v>16.600000000000001</v>
      </c>
      <c r="J47">
        <v>18.5</v>
      </c>
      <c r="K47">
        <v>16.600000000000001</v>
      </c>
      <c r="L47">
        <v>17.100000000000001</v>
      </c>
      <c r="M47">
        <v>17.899999999999999</v>
      </c>
      <c r="N47">
        <v>19.5</v>
      </c>
      <c r="O47">
        <v>19.600000000000001</v>
      </c>
      <c r="P47">
        <v>18.2</v>
      </c>
      <c r="Q47">
        <v>18.5</v>
      </c>
      <c r="R47">
        <v>12.7</v>
      </c>
      <c r="S47">
        <v>15.4</v>
      </c>
      <c r="T47">
        <v>14.9</v>
      </c>
      <c r="U47">
        <v>18.899999999999999</v>
      </c>
      <c r="V47">
        <v>10.8</v>
      </c>
      <c r="W47">
        <v>14</v>
      </c>
      <c r="X47">
        <v>13.9</v>
      </c>
      <c r="Y47">
        <v>11.7</v>
      </c>
      <c r="Z47">
        <v>15.3</v>
      </c>
      <c r="AA47">
        <f>独自温度!C287</f>
        <v>30</v>
      </c>
      <c r="AB47">
        <f>独自温度!D287</f>
        <v>30</v>
      </c>
    </row>
    <row r="48" spans="1:28">
      <c r="A48" s="87" cm="1">
        <f t="array" aca="1" ref="A48" ca="1">INDIRECT(_xlfn.XLOOKUP(鶏シート!$G$13,鶏気温!$D$2:$AB$2,鶏気温!$D$3:$AB$3)&amp;(_xlfn.XLOOKUP(鶏モデル!$D56,鶏気温!$C$6:$C$461,鶏気温!$B$6:$B$461)))</f>
        <v>26.7</v>
      </c>
      <c r="B48">
        <v>48</v>
      </c>
      <c r="C48" s="62">
        <v>45943</v>
      </c>
      <c r="D48">
        <v>14.2</v>
      </c>
      <c r="E48">
        <v>14.2</v>
      </c>
      <c r="F48">
        <v>15.6</v>
      </c>
      <c r="G48">
        <v>15.7</v>
      </c>
      <c r="H48">
        <v>15.8</v>
      </c>
      <c r="I48">
        <v>16.399999999999999</v>
      </c>
      <c r="J48">
        <v>18.3</v>
      </c>
      <c r="K48">
        <v>16.3</v>
      </c>
      <c r="L48">
        <v>16.899999999999999</v>
      </c>
      <c r="M48">
        <v>17.7</v>
      </c>
      <c r="N48">
        <v>19.3</v>
      </c>
      <c r="O48">
        <v>19.399999999999999</v>
      </c>
      <c r="P48">
        <v>18</v>
      </c>
      <c r="Q48">
        <v>18.3</v>
      </c>
      <c r="R48">
        <v>12.5</v>
      </c>
      <c r="S48">
        <v>15.2</v>
      </c>
      <c r="T48">
        <v>14.7</v>
      </c>
      <c r="U48">
        <v>18.7</v>
      </c>
      <c r="V48">
        <v>10.5</v>
      </c>
      <c r="W48">
        <v>13.8</v>
      </c>
      <c r="X48">
        <v>13.6</v>
      </c>
      <c r="Y48">
        <v>11.4</v>
      </c>
      <c r="Z48">
        <v>15.1</v>
      </c>
      <c r="AA48">
        <f>独自温度!C288</f>
        <v>30</v>
      </c>
      <c r="AB48">
        <f>独自温度!D288</f>
        <v>30</v>
      </c>
    </row>
    <row r="49" spans="1:28">
      <c r="A49" s="87" cm="1">
        <f t="array" aca="1" ref="A49" ca="1">INDIRECT(_xlfn.XLOOKUP(鶏シート!$G$13,鶏気温!$D$2:$AB$2,鶏気温!$D$3:$AB$3)&amp;(_xlfn.XLOOKUP(鶏モデル!$D57,鶏気温!$C$6:$C$461,鶏気温!$B$6:$B$461)))</f>
        <v>26.8</v>
      </c>
      <c r="B49">
        <v>49</v>
      </c>
      <c r="C49" s="62">
        <v>45944</v>
      </c>
      <c r="D49">
        <v>14</v>
      </c>
      <c r="E49">
        <v>14</v>
      </c>
      <c r="F49">
        <v>15.4</v>
      </c>
      <c r="G49">
        <v>15.4</v>
      </c>
      <c r="H49">
        <v>15.6</v>
      </c>
      <c r="I49">
        <v>16.2</v>
      </c>
      <c r="J49">
        <v>18</v>
      </c>
      <c r="K49">
        <v>16.100000000000001</v>
      </c>
      <c r="L49">
        <v>16.600000000000001</v>
      </c>
      <c r="M49">
        <v>17.5</v>
      </c>
      <c r="N49">
        <v>19</v>
      </c>
      <c r="O49">
        <v>19.2</v>
      </c>
      <c r="P49">
        <v>17.8</v>
      </c>
      <c r="Q49">
        <v>18.100000000000001</v>
      </c>
      <c r="R49">
        <v>12.3</v>
      </c>
      <c r="S49">
        <v>15</v>
      </c>
      <c r="T49">
        <v>14.5</v>
      </c>
      <c r="U49">
        <v>18.5</v>
      </c>
      <c r="V49">
        <v>10.3</v>
      </c>
      <c r="W49">
        <v>13.6</v>
      </c>
      <c r="X49">
        <v>13.4</v>
      </c>
      <c r="Y49">
        <v>11.2</v>
      </c>
      <c r="Z49">
        <v>14.8</v>
      </c>
      <c r="AA49">
        <f>独自温度!C289</f>
        <v>30</v>
      </c>
      <c r="AB49">
        <f>独自温度!D289</f>
        <v>30</v>
      </c>
    </row>
    <row r="50" spans="1:28">
      <c r="A50" s="87" cm="1">
        <f t="array" aca="1" ref="A50" ca="1">INDIRECT(_xlfn.XLOOKUP(鶏シート!$G$13,鶏気温!$D$2:$AB$2,鶏気温!$D$3:$AB$3)&amp;(_xlfn.XLOOKUP(鶏モデル!$D58,鶏気温!$C$6:$C$461,鶏気温!$B$6:$B$461)))</f>
        <v>26.9</v>
      </c>
      <c r="B50">
        <v>50</v>
      </c>
      <c r="C50" s="62">
        <v>45945</v>
      </c>
      <c r="D50">
        <v>13.8</v>
      </c>
      <c r="E50">
        <v>13.7</v>
      </c>
      <c r="F50">
        <v>15.1</v>
      </c>
      <c r="G50">
        <v>15.2</v>
      </c>
      <c r="H50">
        <v>15.3</v>
      </c>
      <c r="I50">
        <v>15.9</v>
      </c>
      <c r="J50">
        <v>17.8</v>
      </c>
      <c r="K50">
        <v>15.9</v>
      </c>
      <c r="L50">
        <v>16.399999999999999</v>
      </c>
      <c r="M50">
        <v>17.2</v>
      </c>
      <c r="N50">
        <v>18.8</v>
      </c>
      <c r="O50">
        <v>19</v>
      </c>
      <c r="P50">
        <v>17.5</v>
      </c>
      <c r="Q50">
        <v>17.8</v>
      </c>
      <c r="R50">
        <v>12</v>
      </c>
      <c r="S50">
        <v>14.7</v>
      </c>
      <c r="T50">
        <v>14.2</v>
      </c>
      <c r="U50">
        <v>18.3</v>
      </c>
      <c r="V50">
        <v>10</v>
      </c>
      <c r="W50">
        <v>13.4</v>
      </c>
      <c r="X50">
        <v>13.1</v>
      </c>
      <c r="Y50">
        <v>11</v>
      </c>
      <c r="Z50">
        <v>14.6</v>
      </c>
      <c r="AA50">
        <f>独自温度!C290</f>
        <v>30</v>
      </c>
      <c r="AB50">
        <f>独自温度!D290</f>
        <v>30</v>
      </c>
    </row>
    <row r="51" spans="1:28">
      <c r="A51" s="87" cm="1">
        <f t="array" aca="1" ref="A51" ca="1">INDIRECT(_xlfn.XLOOKUP(鶏シート!$G$13,鶏気温!$D$2:$AB$2,鶏気温!$D$3:$AB$3)&amp;(_xlfn.XLOOKUP(鶏モデル!$D59,鶏気温!$C$6:$C$461,鶏気温!$B$6:$B$461)))</f>
        <v>27</v>
      </c>
      <c r="B51">
        <v>51</v>
      </c>
      <c r="C51" s="62">
        <v>45946</v>
      </c>
      <c r="D51">
        <v>13.5</v>
      </c>
      <c r="E51">
        <v>13.5</v>
      </c>
      <c r="F51">
        <v>14.9</v>
      </c>
      <c r="G51">
        <v>15</v>
      </c>
      <c r="H51">
        <v>15.1</v>
      </c>
      <c r="I51">
        <v>15.7</v>
      </c>
      <c r="J51">
        <v>17.5</v>
      </c>
      <c r="K51">
        <v>15.6</v>
      </c>
      <c r="L51">
        <v>16.100000000000001</v>
      </c>
      <c r="M51">
        <v>17</v>
      </c>
      <c r="N51">
        <v>18.600000000000001</v>
      </c>
      <c r="O51">
        <v>18.7</v>
      </c>
      <c r="P51">
        <v>17.3</v>
      </c>
      <c r="Q51">
        <v>17.600000000000001</v>
      </c>
      <c r="R51">
        <v>11.8</v>
      </c>
      <c r="S51">
        <v>14.5</v>
      </c>
      <c r="T51">
        <v>14</v>
      </c>
      <c r="U51">
        <v>18.100000000000001</v>
      </c>
      <c r="V51">
        <v>9.8000000000000007</v>
      </c>
      <c r="W51">
        <v>13.1</v>
      </c>
      <c r="X51">
        <v>12.9</v>
      </c>
      <c r="Y51">
        <v>10.7</v>
      </c>
      <c r="Z51">
        <v>14.3</v>
      </c>
      <c r="AA51">
        <f>独自温度!C291</f>
        <v>30</v>
      </c>
      <c r="AB51">
        <f>独自温度!D291</f>
        <v>30</v>
      </c>
    </row>
    <row r="52" spans="1:28">
      <c r="A52" s="87" cm="1">
        <f t="array" aca="1" ref="A52" ca="1">INDIRECT(_xlfn.XLOOKUP(鶏シート!$G$13,鶏気温!$D$2:$AB$2,鶏気温!$D$3:$AB$3)&amp;(_xlfn.XLOOKUP(鶏モデル!$D60,鶏気温!$C$6:$C$461,鶏気温!$B$6:$B$461)))</f>
        <v>27.1</v>
      </c>
      <c r="B52">
        <v>52</v>
      </c>
      <c r="C52" s="62">
        <v>45947</v>
      </c>
      <c r="D52">
        <v>13.3</v>
      </c>
      <c r="E52">
        <v>13.2</v>
      </c>
      <c r="F52">
        <v>14.7</v>
      </c>
      <c r="G52">
        <v>14.7</v>
      </c>
      <c r="H52">
        <v>14.9</v>
      </c>
      <c r="I52">
        <v>15.5</v>
      </c>
      <c r="J52">
        <v>17.3</v>
      </c>
      <c r="K52">
        <v>15.3</v>
      </c>
      <c r="L52">
        <v>15.9</v>
      </c>
      <c r="M52">
        <v>16.8</v>
      </c>
      <c r="N52">
        <v>18.399999999999999</v>
      </c>
      <c r="O52">
        <v>18.5</v>
      </c>
      <c r="P52">
        <v>17.100000000000001</v>
      </c>
      <c r="Q52">
        <v>17.3</v>
      </c>
      <c r="R52">
        <v>11.6</v>
      </c>
      <c r="S52">
        <v>14.2</v>
      </c>
      <c r="T52">
        <v>13.8</v>
      </c>
      <c r="U52">
        <v>17.899999999999999</v>
      </c>
      <c r="V52">
        <v>9.5</v>
      </c>
      <c r="W52">
        <v>12.9</v>
      </c>
      <c r="X52">
        <v>12.7</v>
      </c>
      <c r="Y52">
        <v>10.5</v>
      </c>
      <c r="Z52">
        <v>14.1</v>
      </c>
      <c r="AA52">
        <f>独自温度!C292</f>
        <v>30</v>
      </c>
      <c r="AB52">
        <f>独自温度!D292</f>
        <v>30</v>
      </c>
    </row>
    <row r="53" spans="1:28">
      <c r="A53" s="87" cm="1">
        <f t="array" aca="1" ref="A53" ca="1">INDIRECT(_xlfn.XLOOKUP(鶏シート!$G$13,鶏気温!$D$2:$AB$2,鶏気温!$D$3:$AB$3)&amp;(_xlfn.XLOOKUP(鶏モデル!$D61,鶏気温!$C$6:$C$461,鶏気温!$B$6:$B$461)))</f>
        <v>27.3</v>
      </c>
      <c r="B53">
        <v>53</v>
      </c>
      <c r="C53" s="62">
        <v>45948</v>
      </c>
      <c r="D53">
        <v>13.1</v>
      </c>
      <c r="E53">
        <v>13</v>
      </c>
      <c r="F53">
        <v>14.4</v>
      </c>
      <c r="G53">
        <v>14.5</v>
      </c>
      <c r="H53">
        <v>14.7</v>
      </c>
      <c r="I53">
        <v>15.2</v>
      </c>
      <c r="J53">
        <v>17.100000000000001</v>
      </c>
      <c r="K53">
        <v>15.1</v>
      </c>
      <c r="L53">
        <v>15.7</v>
      </c>
      <c r="M53">
        <v>16.600000000000001</v>
      </c>
      <c r="N53">
        <v>18.2</v>
      </c>
      <c r="O53">
        <v>18.3</v>
      </c>
      <c r="P53">
        <v>16.899999999999999</v>
      </c>
      <c r="Q53">
        <v>17.100000000000001</v>
      </c>
      <c r="R53">
        <v>11.4</v>
      </c>
      <c r="S53">
        <v>14</v>
      </c>
      <c r="T53">
        <v>13.6</v>
      </c>
      <c r="U53">
        <v>17.600000000000001</v>
      </c>
      <c r="V53">
        <v>9.3000000000000007</v>
      </c>
      <c r="W53">
        <v>12.7</v>
      </c>
      <c r="X53">
        <v>12.4</v>
      </c>
      <c r="Y53">
        <v>10.3</v>
      </c>
      <c r="Z53">
        <v>13.9</v>
      </c>
      <c r="AA53">
        <f>独自温度!C293</f>
        <v>30</v>
      </c>
      <c r="AB53">
        <f>独自温度!D293</f>
        <v>30</v>
      </c>
    </row>
    <row r="54" spans="1:28">
      <c r="A54" s="87" cm="1">
        <f t="array" aca="1" ref="A54" ca="1">INDIRECT(_xlfn.XLOOKUP(鶏シート!$G$13,鶏気温!$D$2:$AB$2,鶏気温!$D$3:$AB$3)&amp;(_xlfn.XLOOKUP(鶏モデル!$D62,鶏気温!$C$6:$C$461,鶏気温!$B$6:$B$461)))</f>
        <v>27.4</v>
      </c>
      <c r="B54">
        <v>54</v>
      </c>
      <c r="C54" s="62">
        <v>45949</v>
      </c>
      <c r="D54">
        <v>12.9</v>
      </c>
      <c r="E54">
        <v>12.8</v>
      </c>
      <c r="F54">
        <v>14.2</v>
      </c>
      <c r="G54">
        <v>14.2</v>
      </c>
      <c r="H54">
        <v>14.5</v>
      </c>
      <c r="I54">
        <v>15</v>
      </c>
      <c r="J54">
        <v>16.8</v>
      </c>
      <c r="K54">
        <v>14.8</v>
      </c>
      <c r="L54">
        <v>15.5</v>
      </c>
      <c r="M54">
        <v>16.399999999999999</v>
      </c>
      <c r="N54">
        <v>18</v>
      </c>
      <c r="O54">
        <v>18.100000000000001</v>
      </c>
      <c r="P54">
        <v>16.600000000000001</v>
      </c>
      <c r="Q54">
        <v>16.8</v>
      </c>
      <c r="R54">
        <v>11.1</v>
      </c>
      <c r="S54">
        <v>13.7</v>
      </c>
      <c r="T54">
        <v>13.3</v>
      </c>
      <c r="U54">
        <v>17.399999999999999</v>
      </c>
      <c r="V54">
        <v>9.1</v>
      </c>
      <c r="W54">
        <v>12.5</v>
      </c>
      <c r="X54">
        <v>12.2</v>
      </c>
      <c r="Y54">
        <v>10</v>
      </c>
      <c r="Z54">
        <v>13.6</v>
      </c>
      <c r="AA54">
        <f>独自温度!C294</f>
        <v>30</v>
      </c>
      <c r="AB54">
        <f>独自温度!D294</f>
        <v>30</v>
      </c>
    </row>
    <row r="55" spans="1:28">
      <c r="A55" s="87" cm="1">
        <f t="array" aca="1" ref="A55" ca="1">INDIRECT(_xlfn.XLOOKUP(鶏シート!$G$13,鶏気温!$D$2:$AB$2,鶏気温!$D$3:$AB$3)&amp;(_xlfn.XLOOKUP(鶏モデル!$D63,鶏気温!$C$6:$C$461,鶏気温!$B$6:$B$461)))</f>
        <v>27.5</v>
      </c>
      <c r="B55">
        <v>55</v>
      </c>
      <c r="C55" s="62">
        <v>45950</v>
      </c>
      <c r="D55">
        <v>12.7</v>
      </c>
      <c r="E55">
        <v>12.6</v>
      </c>
      <c r="F55">
        <v>14</v>
      </c>
      <c r="G55">
        <v>14</v>
      </c>
      <c r="H55">
        <v>14.3</v>
      </c>
      <c r="I55">
        <v>14.7</v>
      </c>
      <c r="J55">
        <v>16.600000000000001</v>
      </c>
      <c r="K55">
        <v>14.6</v>
      </c>
      <c r="L55">
        <v>15.2</v>
      </c>
      <c r="M55">
        <v>16.2</v>
      </c>
      <c r="N55">
        <v>17.8</v>
      </c>
      <c r="O55">
        <v>17.899999999999999</v>
      </c>
      <c r="P55">
        <v>16.399999999999999</v>
      </c>
      <c r="Q55">
        <v>16.600000000000001</v>
      </c>
      <c r="R55">
        <v>10.9</v>
      </c>
      <c r="S55">
        <v>13.5</v>
      </c>
      <c r="T55">
        <v>13.1</v>
      </c>
      <c r="U55">
        <v>17.2</v>
      </c>
      <c r="V55">
        <v>8.8000000000000007</v>
      </c>
      <c r="W55">
        <v>12.3</v>
      </c>
      <c r="X55">
        <v>12</v>
      </c>
      <c r="Y55">
        <v>9.8000000000000007</v>
      </c>
      <c r="Z55">
        <v>13.4</v>
      </c>
      <c r="AA55">
        <f>独自温度!C295</f>
        <v>30</v>
      </c>
      <c r="AB55">
        <f>独自温度!D295</f>
        <v>30</v>
      </c>
    </row>
    <row r="56" spans="1:28">
      <c r="A56" s="87" cm="1">
        <f t="array" aca="1" ref="A56" ca="1">INDIRECT(_xlfn.XLOOKUP(鶏シート!$G$13,鶏気温!$D$2:$AB$2,鶏気温!$D$3:$AB$3)&amp;(_xlfn.XLOOKUP(鶏モデル!$D64,鶏気温!$C$6:$C$461,鶏気温!$B$6:$B$461)))</f>
        <v>27.6</v>
      </c>
      <c r="B56">
        <v>56</v>
      </c>
      <c r="C56" s="62">
        <v>45951</v>
      </c>
      <c r="D56">
        <v>12.4</v>
      </c>
      <c r="E56">
        <v>12.3</v>
      </c>
      <c r="F56">
        <v>13.7</v>
      </c>
      <c r="G56">
        <v>13.8</v>
      </c>
      <c r="H56">
        <v>14</v>
      </c>
      <c r="I56">
        <v>14.5</v>
      </c>
      <c r="J56">
        <v>16.3</v>
      </c>
      <c r="K56">
        <v>14.4</v>
      </c>
      <c r="L56">
        <v>15</v>
      </c>
      <c r="M56">
        <v>16</v>
      </c>
      <c r="N56">
        <v>17.600000000000001</v>
      </c>
      <c r="O56">
        <v>17.600000000000001</v>
      </c>
      <c r="P56">
        <v>16.2</v>
      </c>
      <c r="Q56">
        <v>16.399999999999999</v>
      </c>
      <c r="R56">
        <v>10.7</v>
      </c>
      <c r="S56">
        <v>13.3</v>
      </c>
      <c r="T56">
        <v>12.9</v>
      </c>
      <c r="U56">
        <v>17</v>
      </c>
      <c r="V56">
        <v>8.6</v>
      </c>
      <c r="W56">
        <v>12.1</v>
      </c>
      <c r="X56">
        <v>11.8</v>
      </c>
      <c r="Y56">
        <v>9.6</v>
      </c>
      <c r="Z56">
        <v>13.2</v>
      </c>
      <c r="AA56">
        <f>独自温度!C296</f>
        <v>30</v>
      </c>
      <c r="AB56">
        <f>独自温度!D296</f>
        <v>30</v>
      </c>
    </row>
    <row r="57" spans="1:28">
      <c r="A57" s="87" cm="1">
        <f t="array" aca="1" ref="A57" ca="1">INDIRECT(_xlfn.XLOOKUP(鶏シート!$G$13,鶏気温!$D$2:$AB$2,鶏気温!$D$3:$AB$3)&amp;(_xlfn.XLOOKUP(鶏モデル!$D65,鶏気温!$C$6:$C$461,鶏気温!$B$6:$B$461)))</f>
        <v>27.7</v>
      </c>
      <c r="B57">
        <v>57</v>
      </c>
      <c r="C57" s="62">
        <v>45952</v>
      </c>
      <c r="D57">
        <v>12.2</v>
      </c>
      <c r="E57">
        <v>12.1</v>
      </c>
      <c r="F57">
        <v>13.5</v>
      </c>
      <c r="G57">
        <v>13.5</v>
      </c>
      <c r="H57">
        <v>13.8</v>
      </c>
      <c r="I57">
        <v>14.3</v>
      </c>
      <c r="J57">
        <v>16.100000000000001</v>
      </c>
      <c r="K57">
        <v>14.1</v>
      </c>
      <c r="L57">
        <v>14.7</v>
      </c>
      <c r="M57">
        <v>15.7</v>
      </c>
      <c r="N57">
        <v>17.3</v>
      </c>
      <c r="O57">
        <v>17.399999999999999</v>
      </c>
      <c r="P57">
        <v>16</v>
      </c>
      <c r="Q57">
        <v>16.100000000000001</v>
      </c>
      <c r="R57">
        <v>10.5</v>
      </c>
      <c r="S57">
        <v>13</v>
      </c>
      <c r="T57">
        <v>12.7</v>
      </c>
      <c r="U57">
        <v>16.8</v>
      </c>
      <c r="V57">
        <v>8.4</v>
      </c>
      <c r="W57">
        <v>11.9</v>
      </c>
      <c r="X57">
        <v>11.6</v>
      </c>
      <c r="Y57">
        <v>9.4</v>
      </c>
      <c r="Z57">
        <v>13</v>
      </c>
      <c r="AA57">
        <f>独自温度!C297</f>
        <v>30</v>
      </c>
      <c r="AB57">
        <f>独自温度!D297</f>
        <v>30</v>
      </c>
    </row>
    <row r="58" spans="1:28">
      <c r="A58" s="87" cm="1">
        <f t="array" aca="1" ref="A58" ca="1">INDIRECT(_xlfn.XLOOKUP(鶏シート!$G$13,鶏気温!$D$2:$AB$2,鶏気温!$D$3:$AB$3)&amp;(_xlfn.XLOOKUP(鶏モデル!$D66,鶏気温!$C$6:$C$461,鶏気温!$B$6:$B$461)))</f>
        <v>27.9</v>
      </c>
      <c r="B58">
        <v>58</v>
      </c>
      <c r="C58" s="62">
        <v>45953</v>
      </c>
      <c r="D58">
        <v>12</v>
      </c>
      <c r="E58">
        <v>11.9</v>
      </c>
      <c r="F58">
        <v>13.3</v>
      </c>
      <c r="G58">
        <v>13.3</v>
      </c>
      <c r="H58">
        <v>13.6</v>
      </c>
      <c r="I58">
        <v>14.1</v>
      </c>
      <c r="J58">
        <v>15.9</v>
      </c>
      <c r="K58">
        <v>13.9</v>
      </c>
      <c r="L58">
        <v>14.5</v>
      </c>
      <c r="M58">
        <v>15.5</v>
      </c>
      <c r="N58">
        <v>17.100000000000001</v>
      </c>
      <c r="O58">
        <v>17.2</v>
      </c>
      <c r="P58">
        <v>15.7</v>
      </c>
      <c r="Q58">
        <v>15.9</v>
      </c>
      <c r="R58">
        <v>10.3</v>
      </c>
      <c r="S58">
        <v>12.8</v>
      </c>
      <c r="T58">
        <v>12.5</v>
      </c>
      <c r="U58">
        <v>16.600000000000001</v>
      </c>
      <c r="V58">
        <v>8.1999999999999993</v>
      </c>
      <c r="W58">
        <v>11.7</v>
      </c>
      <c r="X58">
        <v>11.4</v>
      </c>
      <c r="Y58">
        <v>9.1</v>
      </c>
      <c r="Z58">
        <v>12.7</v>
      </c>
      <c r="AA58">
        <f>独自温度!C298</f>
        <v>30</v>
      </c>
      <c r="AB58">
        <f>独自温度!D298</f>
        <v>30</v>
      </c>
    </row>
    <row r="59" spans="1:28">
      <c r="A59" s="87" cm="1">
        <f t="array" aca="1" ref="A59" ca="1">INDIRECT(_xlfn.XLOOKUP(鶏シート!$G$13,鶏気温!$D$2:$AB$2,鶏気温!$D$3:$AB$3)&amp;(_xlfn.XLOOKUP(鶏モデル!$D67,鶏気温!$C$6:$C$461,鶏気温!$B$6:$B$461)))</f>
        <v>28</v>
      </c>
      <c r="B59">
        <v>59</v>
      </c>
      <c r="C59" s="62">
        <v>45954</v>
      </c>
      <c r="D59">
        <v>11.8</v>
      </c>
      <c r="E59">
        <v>11.6</v>
      </c>
      <c r="F59">
        <v>13</v>
      </c>
      <c r="G59">
        <v>13.1</v>
      </c>
      <c r="H59">
        <v>13.4</v>
      </c>
      <c r="I59">
        <v>13.8</v>
      </c>
      <c r="J59">
        <v>15.6</v>
      </c>
      <c r="K59">
        <v>13.6</v>
      </c>
      <c r="L59">
        <v>14.2</v>
      </c>
      <c r="M59">
        <v>15.3</v>
      </c>
      <c r="N59">
        <v>16.899999999999999</v>
      </c>
      <c r="O59">
        <v>17</v>
      </c>
      <c r="P59">
        <v>15.5</v>
      </c>
      <c r="Q59">
        <v>15.6</v>
      </c>
      <c r="R59">
        <v>10</v>
      </c>
      <c r="S59">
        <v>12.6</v>
      </c>
      <c r="T59">
        <v>12.2</v>
      </c>
      <c r="U59">
        <v>16.3</v>
      </c>
      <c r="V59">
        <v>7.9</v>
      </c>
      <c r="W59">
        <v>11.5</v>
      </c>
      <c r="X59">
        <v>11.1</v>
      </c>
      <c r="Y59">
        <v>8.9</v>
      </c>
      <c r="Z59">
        <v>12.5</v>
      </c>
      <c r="AA59">
        <f>独自温度!C299</f>
        <v>30</v>
      </c>
      <c r="AB59">
        <f>独自温度!D299</f>
        <v>30</v>
      </c>
    </row>
    <row r="60" spans="1:28">
      <c r="A60" s="87" cm="1">
        <f t="array" aca="1" ref="A60" ca="1">INDIRECT(_xlfn.XLOOKUP(鶏シート!$G$13,鶏気温!$D$2:$AB$2,鶏気温!$D$3:$AB$3)&amp;(_xlfn.XLOOKUP(鶏モデル!$D68,鶏気温!$C$6:$C$461,鶏気温!$B$6:$B$461)))</f>
        <v>28.1</v>
      </c>
      <c r="B60">
        <v>60</v>
      </c>
      <c r="C60" s="62">
        <v>45955</v>
      </c>
      <c r="D60">
        <v>11.5</v>
      </c>
      <c r="E60">
        <v>11.4</v>
      </c>
      <c r="F60">
        <v>12.8</v>
      </c>
      <c r="G60">
        <v>12.8</v>
      </c>
      <c r="H60">
        <v>13.2</v>
      </c>
      <c r="I60">
        <v>13.6</v>
      </c>
      <c r="J60">
        <v>15.4</v>
      </c>
      <c r="K60">
        <v>13.4</v>
      </c>
      <c r="L60">
        <v>13.9</v>
      </c>
      <c r="M60">
        <v>15.1</v>
      </c>
      <c r="N60">
        <v>16.7</v>
      </c>
      <c r="O60">
        <v>16.7</v>
      </c>
      <c r="P60">
        <v>15.3</v>
      </c>
      <c r="Q60">
        <v>15.4</v>
      </c>
      <c r="R60">
        <v>9.8000000000000007</v>
      </c>
      <c r="S60">
        <v>12.3</v>
      </c>
      <c r="T60">
        <v>12</v>
      </c>
      <c r="U60">
        <v>16.100000000000001</v>
      </c>
      <c r="V60">
        <v>7.7</v>
      </c>
      <c r="W60">
        <v>11.2</v>
      </c>
      <c r="X60">
        <v>10.9</v>
      </c>
      <c r="Y60">
        <v>8.6999999999999993</v>
      </c>
      <c r="Z60">
        <v>12.3</v>
      </c>
      <c r="AA60">
        <f>独自温度!C300</f>
        <v>30</v>
      </c>
      <c r="AB60">
        <f>独自温度!D300</f>
        <v>30</v>
      </c>
    </row>
    <row r="61" spans="1:28">
      <c r="A61" s="87" cm="1">
        <f t="array" aca="1" ref="A61" ca="1">INDIRECT(_xlfn.XLOOKUP(鶏シート!$G$13,鶏気温!$D$2:$AB$2,鶏気温!$D$3:$AB$3)&amp;(_xlfn.XLOOKUP(鶏モデル!$D69,鶏気温!$C$6:$C$461,鶏気温!$B$6:$B$461)))</f>
        <v>28.2</v>
      </c>
      <c r="B61">
        <v>61</v>
      </c>
      <c r="C61" s="62">
        <v>45956</v>
      </c>
      <c r="D61">
        <v>11.3</v>
      </c>
      <c r="E61">
        <v>11.1</v>
      </c>
      <c r="F61">
        <v>12.6</v>
      </c>
      <c r="G61">
        <v>12.6</v>
      </c>
      <c r="H61">
        <v>13</v>
      </c>
      <c r="I61">
        <v>13.4</v>
      </c>
      <c r="J61">
        <v>15.2</v>
      </c>
      <c r="K61">
        <v>13.1</v>
      </c>
      <c r="L61">
        <v>13.6</v>
      </c>
      <c r="M61">
        <v>14.9</v>
      </c>
      <c r="N61">
        <v>16.5</v>
      </c>
      <c r="O61">
        <v>16.5</v>
      </c>
      <c r="P61">
        <v>15</v>
      </c>
      <c r="Q61">
        <v>15.2</v>
      </c>
      <c r="R61">
        <v>9.6</v>
      </c>
      <c r="S61">
        <v>12.1</v>
      </c>
      <c r="T61">
        <v>11.8</v>
      </c>
      <c r="U61">
        <v>15.9</v>
      </c>
      <c r="V61">
        <v>7.5</v>
      </c>
      <c r="W61">
        <v>11</v>
      </c>
      <c r="X61">
        <v>10.7</v>
      </c>
      <c r="Y61">
        <v>8.5</v>
      </c>
      <c r="Z61">
        <v>12</v>
      </c>
      <c r="AA61">
        <f>独自温度!C301</f>
        <v>30</v>
      </c>
      <c r="AB61">
        <f>独自温度!D301</f>
        <v>30</v>
      </c>
    </row>
    <row r="62" spans="1:28">
      <c r="A62" s="87" cm="1">
        <f t="array" aca="1" ref="A62" ca="1">INDIRECT(_xlfn.XLOOKUP(鶏シート!$G$13,鶏気温!$D$2:$AB$2,鶏気温!$D$3:$AB$3)&amp;(_xlfn.XLOOKUP(鶏モデル!$D70,鶏気温!$C$6:$C$461,鶏気温!$B$6:$B$461)))</f>
        <v>28.3</v>
      </c>
      <c r="B62">
        <v>62</v>
      </c>
      <c r="C62" s="62">
        <v>45957</v>
      </c>
      <c r="D62">
        <v>11.1</v>
      </c>
      <c r="E62">
        <v>10.9</v>
      </c>
      <c r="F62">
        <v>12.3</v>
      </c>
      <c r="G62">
        <v>12.3</v>
      </c>
      <c r="H62">
        <v>12.7</v>
      </c>
      <c r="I62">
        <v>13.1</v>
      </c>
      <c r="J62">
        <v>14.9</v>
      </c>
      <c r="K62">
        <v>12.9</v>
      </c>
      <c r="L62">
        <v>13.3</v>
      </c>
      <c r="M62">
        <v>14.6</v>
      </c>
      <c r="N62">
        <v>16.3</v>
      </c>
      <c r="O62">
        <v>16.3</v>
      </c>
      <c r="P62">
        <v>14.8</v>
      </c>
      <c r="Q62">
        <v>15</v>
      </c>
      <c r="R62">
        <v>9.4</v>
      </c>
      <c r="S62">
        <v>11.9</v>
      </c>
      <c r="T62">
        <v>11.6</v>
      </c>
      <c r="U62">
        <v>15.7</v>
      </c>
      <c r="V62">
        <v>7.3</v>
      </c>
      <c r="W62">
        <v>10.8</v>
      </c>
      <c r="X62">
        <v>10.4</v>
      </c>
      <c r="Y62">
        <v>8.1999999999999993</v>
      </c>
      <c r="Z62">
        <v>11.8</v>
      </c>
      <c r="AA62">
        <f>独自温度!C302</f>
        <v>30</v>
      </c>
      <c r="AB62">
        <f>独自温度!D302</f>
        <v>30</v>
      </c>
    </row>
    <row r="63" spans="1:28">
      <c r="A63" s="87" cm="1">
        <f t="array" aca="1" ref="A63" ca="1">INDIRECT(_xlfn.XLOOKUP(鶏シート!$G$13,鶏気温!$D$2:$AB$2,鶏気温!$D$3:$AB$3)&amp;(_xlfn.XLOOKUP(鶏モデル!$D71,鶏気温!$C$6:$C$461,鶏気温!$B$6:$B$461)))</f>
        <v>28.4</v>
      </c>
      <c r="B63">
        <v>63</v>
      </c>
      <c r="C63" s="62">
        <v>45958</v>
      </c>
      <c r="D63">
        <v>10.8</v>
      </c>
      <c r="E63">
        <v>10.7</v>
      </c>
      <c r="F63">
        <v>12.1</v>
      </c>
      <c r="G63">
        <v>12.1</v>
      </c>
      <c r="H63">
        <v>12.5</v>
      </c>
      <c r="I63">
        <v>12.9</v>
      </c>
      <c r="J63">
        <v>14.7</v>
      </c>
      <c r="K63">
        <v>12.7</v>
      </c>
      <c r="L63">
        <v>13</v>
      </c>
      <c r="M63">
        <v>14.4</v>
      </c>
      <c r="N63">
        <v>16</v>
      </c>
      <c r="O63">
        <v>16.100000000000001</v>
      </c>
      <c r="P63">
        <v>14.6</v>
      </c>
      <c r="Q63">
        <v>14.7</v>
      </c>
      <c r="R63">
        <v>9.1</v>
      </c>
      <c r="S63">
        <v>11.6</v>
      </c>
      <c r="T63">
        <v>11.3</v>
      </c>
      <c r="U63">
        <v>15.4</v>
      </c>
      <c r="V63">
        <v>7</v>
      </c>
      <c r="W63">
        <v>10.6</v>
      </c>
      <c r="X63">
        <v>10.199999999999999</v>
      </c>
      <c r="Y63">
        <v>8</v>
      </c>
      <c r="Z63">
        <v>11.6</v>
      </c>
      <c r="AA63">
        <f>独自温度!C303</f>
        <v>30</v>
      </c>
      <c r="AB63">
        <f>独自温度!D303</f>
        <v>30</v>
      </c>
    </row>
    <row r="64" spans="1:28">
      <c r="A64" s="87" cm="1">
        <f t="array" aca="1" ref="A64" ca="1">INDIRECT(_xlfn.XLOOKUP(鶏シート!$G$13,鶏気温!$D$2:$AB$2,鶏気温!$D$3:$AB$3)&amp;(_xlfn.XLOOKUP(鶏モデル!$D72,鶏気温!$C$6:$C$461,鶏気温!$B$6:$B$461)))</f>
        <v>28.5</v>
      </c>
      <c r="B64">
        <v>64</v>
      </c>
      <c r="C64" s="62">
        <v>45959</v>
      </c>
      <c r="D64">
        <v>10.6</v>
      </c>
      <c r="E64">
        <v>10.4</v>
      </c>
      <c r="F64">
        <v>11.8</v>
      </c>
      <c r="G64">
        <v>11.9</v>
      </c>
      <c r="H64">
        <v>12.3</v>
      </c>
      <c r="I64">
        <v>12.7</v>
      </c>
      <c r="J64">
        <v>14.5</v>
      </c>
      <c r="K64">
        <v>12.4</v>
      </c>
      <c r="L64">
        <v>12.7</v>
      </c>
      <c r="M64">
        <v>14.2</v>
      </c>
      <c r="N64">
        <v>15.8</v>
      </c>
      <c r="O64">
        <v>15.9</v>
      </c>
      <c r="P64">
        <v>14.4</v>
      </c>
      <c r="Q64">
        <v>14.5</v>
      </c>
      <c r="R64">
        <v>8.9</v>
      </c>
      <c r="S64">
        <v>11.4</v>
      </c>
      <c r="T64">
        <v>11.1</v>
      </c>
      <c r="U64">
        <v>15.2</v>
      </c>
      <c r="V64">
        <v>6.8</v>
      </c>
      <c r="W64">
        <v>10.4</v>
      </c>
      <c r="X64">
        <v>10</v>
      </c>
      <c r="Y64">
        <v>7.8</v>
      </c>
      <c r="Z64">
        <v>11.3</v>
      </c>
      <c r="AA64">
        <f>独自温度!C304</f>
        <v>30</v>
      </c>
      <c r="AB64">
        <f>独自温度!D304</f>
        <v>30</v>
      </c>
    </row>
    <row r="65" spans="1:28">
      <c r="A65" s="87" cm="1">
        <f t="array" aca="1" ref="A65" ca="1">INDIRECT(_xlfn.XLOOKUP(鶏シート!$G$13,鶏気温!$D$2:$AB$2,鶏気温!$D$3:$AB$3)&amp;(_xlfn.XLOOKUP(鶏モデル!$D73,鶏気温!$C$6:$C$461,鶏気温!$B$6:$B$461)))</f>
        <v>28.6</v>
      </c>
      <c r="B65">
        <v>65</v>
      </c>
      <c r="C65" s="62">
        <v>45960</v>
      </c>
      <c r="D65">
        <v>10.4</v>
      </c>
      <c r="E65">
        <v>10.199999999999999</v>
      </c>
      <c r="F65">
        <v>11.6</v>
      </c>
      <c r="G65">
        <v>11.7</v>
      </c>
      <c r="H65">
        <v>12.1</v>
      </c>
      <c r="I65">
        <v>12.5</v>
      </c>
      <c r="J65">
        <v>14.3</v>
      </c>
      <c r="K65">
        <v>12.2</v>
      </c>
      <c r="L65">
        <v>12.4</v>
      </c>
      <c r="M65">
        <v>14</v>
      </c>
      <c r="N65">
        <v>15.6</v>
      </c>
      <c r="O65">
        <v>15.7</v>
      </c>
      <c r="P65">
        <v>14.2</v>
      </c>
      <c r="Q65">
        <v>14.3</v>
      </c>
      <c r="R65">
        <v>8.6999999999999993</v>
      </c>
      <c r="S65">
        <v>11.2</v>
      </c>
      <c r="T65">
        <v>10.9</v>
      </c>
      <c r="U65">
        <v>15</v>
      </c>
      <c r="V65">
        <v>6.6</v>
      </c>
      <c r="W65">
        <v>10.199999999999999</v>
      </c>
      <c r="X65">
        <v>9.6999999999999993</v>
      </c>
      <c r="Y65">
        <v>7.5</v>
      </c>
      <c r="Z65">
        <v>11.1</v>
      </c>
      <c r="AA65">
        <f>独自温度!C305</f>
        <v>30</v>
      </c>
      <c r="AB65">
        <f>独自温度!D305</f>
        <v>30</v>
      </c>
    </row>
    <row r="66" spans="1:28">
      <c r="A66" s="87" cm="1">
        <f t="array" aca="1" ref="A66" ca="1">INDIRECT(_xlfn.XLOOKUP(鶏シート!$G$13,鶏気温!$D$2:$AB$2,鶏気温!$D$3:$AB$3)&amp;(_xlfn.XLOOKUP(鶏モデル!$D74,鶏気温!$C$6:$C$461,鶏気温!$B$6:$B$461)))</f>
        <v>28.7</v>
      </c>
      <c r="B66">
        <v>66</v>
      </c>
      <c r="C66" s="62">
        <v>45961</v>
      </c>
      <c r="D66">
        <v>10.199999999999999</v>
      </c>
      <c r="E66">
        <v>10</v>
      </c>
      <c r="F66">
        <v>11.4</v>
      </c>
      <c r="G66">
        <v>11.4</v>
      </c>
      <c r="H66">
        <v>11.9</v>
      </c>
      <c r="I66">
        <v>12.2</v>
      </c>
      <c r="J66">
        <v>14.1</v>
      </c>
      <c r="K66">
        <v>12</v>
      </c>
      <c r="L66">
        <v>12.2</v>
      </c>
      <c r="M66">
        <v>13.8</v>
      </c>
      <c r="N66">
        <v>15.4</v>
      </c>
      <c r="O66">
        <v>15.5</v>
      </c>
      <c r="P66">
        <v>14</v>
      </c>
      <c r="Q66">
        <v>14.1</v>
      </c>
      <c r="R66">
        <v>8.5</v>
      </c>
      <c r="S66">
        <v>11</v>
      </c>
      <c r="T66">
        <v>10.7</v>
      </c>
      <c r="U66">
        <v>14.8</v>
      </c>
      <c r="V66">
        <v>6.4</v>
      </c>
      <c r="W66">
        <v>10</v>
      </c>
      <c r="X66">
        <v>9.5</v>
      </c>
      <c r="Y66">
        <v>7.3</v>
      </c>
      <c r="Z66">
        <v>10.9</v>
      </c>
      <c r="AA66">
        <f>独自温度!C306</f>
        <v>30</v>
      </c>
      <c r="AB66">
        <f>独自温度!D306</f>
        <v>30</v>
      </c>
    </row>
    <row r="67" spans="1:28">
      <c r="A67" s="87" cm="1">
        <f t="array" aca="1" ref="A67" ca="1">INDIRECT(_xlfn.XLOOKUP(鶏シート!$G$13,鶏気温!$D$2:$AB$2,鶏気温!$D$3:$AB$3)&amp;(_xlfn.XLOOKUP(鶏モデル!$D75,鶏気温!$C$6:$C$461,鶏気温!$B$6:$B$461)))</f>
        <v>28.7</v>
      </c>
      <c r="B67">
        <v>67</v>
      </c>
      <c r="C67" s="62">
        <v>45962</v>
      </c>
      <c r="D67">
        <v>10</v>
      </c>
      <c r="E67">
        <v>9.8000000000000007</v>
      </c>
      <c r="F67">
        <v>11.2</v>
      </c>
      <c r="G67">
        <v>11.2</v>
      </c>
      <c r="H67">
        <v>11.7</v>
      </c>
      <c r="I67">
        <v>12.1</v>
      </c>
      <c r="J67">
        <v>13.9</v>
      </c>
      <c r="K67">
        <v>11.8</v>
      </c>
      <c r="L67">
        <v>12</v>
      </c>
      <c r="M67">
        <v>13.6</v>
      </c>
      <c r="N67">
        <v>15.2</v>
      </c>
      <c r="O67">
        <v>15.3</v>
      </c>
      <c r="P67">
        <v>13.8</v>
      </c>
      <c r="Q67">
        <v>13.9</v>
      </c>
      <c r="R67">
        <v>8.3000000000000007</v>
      </c>
      <c r="S67">
        <v>10.8</v>
      </c>
      <c r="T67">
        <v>10.5</v>
      </c>
      <c r="U67">
        <v>14.6</v>
      </c>
      <c r="V67">
        <v>6.2</v>
      </c>
      <c r="W67">
        <v>9.8000000000000007</v>
      </c>
      <c r="X67">
        <v>9.3000000000000007</v>
      </c>
      <c r="Y67">
        <v>7.1</v>
      </c>
      <c r="Z67">
        <v>10.7</v>
      </c>
      <c r="AA67">
        <f>独自温度!C307</f>
        <v>30</v>
      </c>
      <c r="AB67">
        <f>独自温度!D307</f>
        <v>30</v>
      </c>
    </row>
    <row r="68" spans="1:28">
      <c r="A68" s="87" cm="1">
        <f t="array" aca="1" ref="A68" ca="1">INDIRECT(_xlfn.XLOOKUP(鶏シート!$G$13,鶏気温!$D$2:$AB$2,鶏気温!$D$3:$AB$3)&amp;(_xlfn.XLOOKUP(鶏モデル!$D76,鶏気温!$C$6:$C$461,鶏気温!$B$6:$B$461)))</f>
        <v>28.8</v>
      </c>
      <c r="B68">
        <v>68</v>
      </c>
      <c r="C68" s="62">
        <v>45963</v>
      </c>
      <c r="D68">
        <v>9.8000000000000007</v>
      </c>
      <c r="E68">
        <v>9.6</v>
      </c>
      <c r="F68">
        <v>11</v>
      </c>
      <c r="G68">
        <v>11.1</v>
      </c>
      <c r="H68">
        <v>11.5</v>
      </c>
      <c r="I68">
        <v>11.9</v>
      </c>
      <c r="J68">
        <v>13.7</v>
      </c>
      <c r="K68">
        <v>11.6</v>
      </c>
      <c r="L68">
        <v>11.8</v>
      </c>
      <c r="M68">
        <v>13.5</v>
      </c>
      <c r="N68">
        <v>15.1</v>
      </c>
      <c r="O68">
        <v>15.1</v>
      </c>
      <c r="P68">
        <v>13.6</v>
      </c>
      <c r="Q68">
        <v>13.8</v>
      </c>
      <c r="R68">
        <v>8.1999999999999993</v>
      </c>
      <c r="S68">
        <v>10.6</v>
      </c>
      <c r="T68">
        <v>10.3</v>
      </c>
      <c r="U68">
        <v>14.5</v>
      </c>
      <c r="V68">
        <v>6</v>
      </c>
      <c r="W68">
        <v>9.6</v>
      </c>
      <c r="X68">
        <v>9.1</v>
      </c>
      <c r="Y68">
        <v>7</v>
      </c>
      <c r="Z68">
        <v>10.5</v>
      </c>
      <c r="AA68">
        <f>独自温度!C308</f>
        <v>30</v>
      </c>
      <c r="AB68">
        <f>独自温度!D308</f>
        <v>30</v>
      </c>
    </row>
    <row r="69" spans="1:28">
      <c r="A69" s="87" cm="1">
        <f t="array" aca="1" ref="A69" ca="1">INDIRECT(_xlfn.XLOOKUP(鶏シート!$G$13,鶏気温!$D$2:$AB$2,鶏気温!$D$3:$AB$3)&amp;(_xlfn.XLOOKUP(鶏モデル!$D77,鶏気温!$C$6:$C$461,鶏気温!$B$6:$B$461)))</f>
        <v>28.8</v>
      </c>
      <c r="B69">
        <v>69</v>
      </c>
      <c r="C69" s="62">
        <v>45964</v>
      </c>
      <c r="D69">
        <v>9.6999999999999993</v>
      </c>
      <c r="E69">
        <v>9.4</v>
      </c>
      <c r="F69">
        <v>10.8</v>
      </c>
      <c r="G69">
        <v>10.9</v>
      </c>
      <c r="H69">
        <v>11.3</v>
      </c>
      <c r="I69">
        <v>11.7</v>
      </c>
      <c r="J69">
        <v>13.5</v>
      </c>
      <c r="K69">
        <v>11.5</v>
      </c>
      <c r="L69">
        <v>11.6</v>
      </c>
      <c r="M69">
        <v>13.3</v>
      </c>
      <c r="N69">
        <v>14.9</v>
      </c>
      <c r="O69">
        <v>15</v>
      </c>
      <c r="P69">
        <v>13.5</v>
      </c>
      <c r="Q69">
        <v>13.6</v>
      </c>
      <c r="R69">
        <v>8</v>
      </c>
      <c r="S69">
        <v>10.4</v>
      </c>
      <c r="T69">
        <v>10.199999999999999</v>
      </c>
      <c r="U69">
        <v>14.3</v>
      </c>
      <c r="V69">
        <v>5.9</v>
      </c>
      <c r="W69">
        <v>9.5</v>
      </c>
      <c r="X69">
        <v>9</v>
      </c>
      <c r="Y69">
        <v>6.8</v>
      </c>
      <c r="Z69">
        <v>10.4</v>
      </c>
      <c r="AA69">
        <f>独自温度!C309</f>
        <v>30</v>
      </c>
      <c r="AB69">
        <f>独自温度!D309</f>
        <v>30</v>
      </c>
    </row>
    <row r="70" spans="1:28">
      <c r="A70" s="87" cm="1">
        <f t="array" aca="1" ref="A70" ca="1">INDIRECT(_xlfn.XLOOKUP(鶏シート!$G$13,鶏気温!$D$2:$AB$2,鶏気温!$D$3:$AB$3)&amp;(_xlfn.XLOOKUP(鶏モデル!$D78,鶏気温!$C$6:$C$461,鶏気温!$B$6:$B$461)))</f>
        <v>28.8</v>
      </c>
      <c r="B70">
        <v>70</v>
      </c>
      <c r="C70" s="62">
        <v>45965</v>
      </c>
      <c r="D70">
        <v>9.5</v>
      </c>
      <c r="E70">
        <v>9.1999999999999993</v>
      </c>
      <c r="F70">
        <v>10.7</v>
      </c>
      <c r="G70">
        <v>10.7</v>
      </c>
      <c r="H70">
        <v>11.2</v>
      </c>
      <c r="I70">
        <v>11.5</v>
      </c>
      <c r="J70">
        <v>13.4</v>
      </c>
      <c r="K70">
        <v>11.3</v>
      </c>
      <c r="L70">
        <v>11.5</v>
      </c>
      <c r="M70">
        <v>13.1</v>
      </c>
      <c r="N70">
        <v>14.8</v>
      </c>
      <c r="O70">
        <v>14.8</v>
      </c>
      <c r="P70">
        <v>13.3</v>
      </c>
      <c r="Q70">
        <v>13.4</v>
      </c>
      <c r="R70">
        <v>7.9</v>
      </c>
      <c r="S70">
        <v>10.199999999999999</v>
      </c>
      <c r="T70">
        <v>10</v>
      </c>
      <c r="U70">
        <v>14.1</v>
      </c>
      <c r="V70">
        <v>5.7</v>
      </c>
      <c r="W70">
        <v>9.3000000000000007</v>
      </c>
      <c r="X70">
        <v>8.8000000000000007</v>
      </c>
      <c r="Y70">
        <v>6.6</v>
      </c>
      <c r="Z70">
        <v>10.199999999999999</v>
      </c>
      <c r="AA70">
        <f>独自温度!C310</f>
        <v>30</v>
      </c>
      <c r="AB70">
        <f>独自温度!D310</f>
        <v>30</v>
      </c>
    </row>
    <row r="71" spans="1:28">
      <c r="A71" s="87" cm="1">
        <f t="array" aca="1" ref="A71" ca="1">INDIRECT(_xlfn.XLOOKUP(鶏シート!$G$13,鶏気温!$D$2:$AB$2,鶏気温!$D$3:$AB$3)&amp;(_xlfn.XLOOKUP(鶏モデル!$D79,鶏気温!$C$6:$C$461,鶏気温!$B$6:$B$461)))</f>
        <v>28.9</v>
      </c>
      <c r="B71">
        <v>71</v>
      </c>
      <c r="C71" s="62">
        <v>45966</v>
      </c>
      <c r="D71">
        <v>9.3000000000000007</v>
      </c>
      <c r="E71">
        <v>9.1</v>
      </c>
      <c r="F71">
        <v>10.5</v>
      </c>
      <c r="G71">
        <v>10.6</v>
      </c>
      <c r="H71">
        <v>11</v>
      </c>
      <c r="I71">
        <v>11.4</v>
      </c>
      <c r="J71">
        <v>13.2</v>
      </c>
      <c r="K71">
        <v>11.1</v>
      </c>
      <c r="L71">
        <v>11.3</v>
      </c>
      <c r="M71">
        <v>13</v>
      </c>
      <c r="N71">
        <v>14.6</v>
      </c>
      <c r="O71">
        <v>14.6</v>
      </c>
      <c r="P71">
        <v>13.2</v>
      </c>
      <c r="Q71">
        <v>13.2</v>
      </c>
      <c r="R71">
        <v>7.7</v>
      </c>
      <c r="S71">
        <v>10</v>
      </c>
      <c r="T71">
        <v>9.9</v>
      </c>
      <c r="U71">
        <v>14</v>
      </c>
      <c r="V71">
        <v>5.5</v>
      </c>
      <c r="W71">
        <v>9.1</v>
      </c>
      <c r="X71">
        <v>8.6</v>
      </c>
      <c r="Y71">
        <v>6.5</v>
      </c>
      <c r="Z71">
        <v>10</v>
      </c>
      <c r="AA71">
        <f>独自温度!C311</f>
        <v>30</v>
      </c>
      <c r="AB71">
        <f>独自温度!D311</f>
        <v>30</v>
      </c>
    </row>
    <row r="72" spans="1:28">
      <c r="A72" s="87" cm="1">
        <f t="array" aca="1" ref="A72" ca="1">INDIRECT(_xlfn.XLOOKUP(鶏シート!$G$13,鶏気温!$D$2:$AB$2,鶏気温!$D$3:$AB$3)&amp;(_xlfn.XLOOKUP(鶏モデル!$D80,鶏気温!$C$6:$C$461,鶏気温!$B$6:$B$461)))</f>
        <v>28.8</v>
      </c>
      <c r="B72">
        <v>72</v>
      </c>
      <c r="C72" s="62">
        <v>45967</v>
      </c>
      <c r="D72">
        <v>9.1999999999999993</v>
      </c>
      <c r="E72">
        <v>8.9</v>
      </c>
      <c r="F72">
        <v>10.3</v>
      </c>
      <c r="G72">
        <v>10.4</v>
      </c>
      <c r="H72">
        <v>10.9</v>
      </c>
      <c r="I72">
        <v>11.2</v>
      </c>
      <c r="J72">
        <v>13</v>
      </c>
      <c r="K72">
        <v>11</v>
      </c>
      <c r="L72">
        <v>11.2</v>
      </c>
      <c r="M72">
        <v>12.8</v>
      </c>
      <c r="N72">
        <v>14.4</v>
      </c>
      <c r="O72">
        <v>14.5</v>
      </c>
      <c r="P72">
        <v>13</v>
      </c>
      <c r="Q72">
        <v>13.1</v>
      </c>
      <c r="R72">
        <v>7.6</v>
      </c>
      <c r="S72">
        <v>9.9</v>
      </c>
      <c r="T72">
        <v>9.6999999999999993</v>
      </c>
      <c r="U72">
        <v>13.8</v>
      </c>
      <c r="V72">
        <v>5.4</v>
      </c>
      <c r="W72">
        <v>9</v>
      </c>
      <c r="X72">
        <v>8.4</v>
      </c>
      <c r="Y72">
        <v>6.3</v>
      </c>
      <c r="Z72">
        <v>9.9</v>
      </c>
      <c r="AA72">
        <f>独自温度!C312</f>
        <v>30</v>
      </c>
      <c r="AB72">
        <f>独自温度!D312</f>
        <v>30</v>
      </c>
    </row>
    <row r="73" spans="1:28">
      <c r="A73" s="87" cm="1">
        <f t="array" aca="1" ref="A73" ca="1">INDIRECT(_xlfn.XLOOKUP(鶏シート!$G$13,鶏気温!$D$2:$AB$2,鶏気温!$D$3:$AB$3)&amp;(_xlfn.XLOOKUP(鶏モデル!$D81,鶏気温!$C$6:$C$461,鶏気温!$B$6:$B$461)))</f>
        <v>28.8</v>
      </c>
      <c r="B73">
        <v>73</v>
      </c>
      <c r="C73" s="62">
        <v>45968</v>
      </c>
      <c r="D73">
        <v>9</v>
      </c>
      <c r="E73">
        <v>8.6999999999999993</v>
      </c>
      <c r="F73">
        <v>10.199999999999999</v>
      </c>
      <c r="G73">
        <v>10.199999999999999</v>
      </c>
      <c r="H73">
        <v>10.7</v>
      </c>
      <c r="I73">
        <v>11</v>
      </c>
      <c r="J73">
        <v>12.8</v>
      </c>
      <c r="K73">
        <v>10.8</v>
      </c>
      <c r="L73">
        <v>11</v>
      </c>
      <c r="M73">
        <v>12.7</v>
      </c>
      <c r="N73">
        <v>14.3</v>
      </c>
      <c r="O73">
        <v>14.3</v>
      </c>
      <c r="P73">
        <v>12.8</v>
      </c>
      <c r="Q73">
        <v>12.9</v>
      </c>
      <c r="R73">
        <v>7.4</v>
      </c>
      <c r="S73">
        <v>9.6999999999999993</v>
      </c>
      <c r="T73">
        <v>9.6</v>
      </c>
      <c r="U73">
        <v>13.6</v>
      </c>
      <c r="V73">
        <v>5.2</v>
      </c>
      <c r="W73">
        <v>8.8000000000000007</v>
      </c>
      <c r="X73">
        <v>8.3000000000000007</v>
      </c>
      <c r="Y73">
        <v>6.1</v>
      </c>
      <c r="Z73">
        <v>9.6999999999999993</v>
      </c>
      <c r="AA73">
        <f>独自温度!C313</f>
        <v>30</v>
      </c>
      <c r="AB73">
        <f>独自温度!D313</f>
        <v>30</v>
      </c>
    </row>
    <row r="74" spans="1:28">
      <c r="A74" s="87" cm="1">
        <f t="array" aca="1" ref="A74" ca="1">INDIRECT(_xlfn.XLOOKUP(鶏シート!$G$13,鶏気温!$D$2:$AB$2,鶏気温!$D$3:$AB$3)&amp;(_xlfn.XLOOKUP(鶏モデル!$D82,鶏気温!$C$6:$C$461,鶏気温!$B$6:$B$461)))</f>
        <v>28.8</v>
      </c>
      <c r="B74">
        <v>74</v>
      </c>
      <c r="C74" s="62">
        <v>45969</v>
      </c>
      <c r="D74">
        <v>8.8000000000000007</v>
      </c>
      <c r="E74">
        <v>8.5</v>
      </c>
      <c r="F74">
        <v>10</v>
      </c>
      <c r="G74">
        <v>10</v>
      </c>
      <c r="H74">
        <v>10.6</v>
      </c>
      <c r="I74">
        <v>10.9</v>
      </c>
      <c r="J74">
        <v>12.7</v>
      </c>
      <c r="K74">
        <v>10.6</v>
      </c>
      <c r="L74">
        <v>10.8</v>
      </c>
      <c r="M74">
        <v>12.5</v>
      </c>
      <c r="N74">
        <v>14.1</v>
      </c>
      <c r="O74">
        <v>14.1</v>
      </c>
      <c r="P74">
        <v>12.6</v>
      </c>
      <c r="Q74">
        <v>12.7</v>
      </c>
      <c r="R74">
        <v>7.3</v>
      </c>
      <c r="S74">
        <v>9.5</v>
      </c>
      <c r="T74">
        <v>9.4</v>
      </c>
      <c r="U74">
        <v>13.5</v>
      </c>
      <c r="V74">
        <v>5</v>
      </c>
      <c r="W74">
        <v>8.6999999999999993</v>
      </c>
      <c r="X74">
        <v>8.1</v>
      </c>
      <c r="Y74">
        <v>6</v>
      </c>
      <c r="Z74">
        <v>9.5</v>
      </c>
      <c r="AA74">
        <f>独自温度!C314</f>
        <v>30</v>
      </c>
      <c r="AB74">
        <f>独自温度!D314</f>
        <v>30</v>
      </c>
    </row>
    <row r="75" spans="1:28">
      <c r="A75" s="87" cm="1">
        <f t="array" aca="1" ref="A75" ca="1">INDIRECT(_xlfn.XLOOKUP(鶏シート!$G$13,鶏気温!$D$2:$AB$2,鶏気温!$D$3:$AB$3)&amp;(_xlfn.XLOOKUP(鶏モデル!$D83,鶏気温!$C$6:$C$461,鶏気温!$B$6:$B$461)))</f>
        <v>28.8</v>
      </c>
      <c r="B75">
        <v>75</v>
      </c>
      <c r="C75" s="62">
        <v>45970</v>
      </c>
      <c r="D75">
        <v>8.6999999999999993</v>
      </c>
      <c r="E75">
        <v>8.3000000000000007</v>
      </c>
      <c r="F75">
        <v>9.8000000000000007</v>
      </c>
      <c r="G75">
        <v>9.9</v>
      </c>
      <c r="H75">
        <v>10.4</v>
      </c>
      <c r="I75">
        <v>10.7</v>
      </c>
      <c r="J75">
        <v>12.5</v>
      </c>
      <c r="K75">
        <v>10.4</v>
      </c>
      <c r="L75">
        <v>10.6</v>
      </c>
      <c r="M75">
        <v>12.3</v>
      </c>
      <c r="N75">
        <v>13.9</v>
      </c>
      <c r="O75">
        <v>13.9</v>
      </c>
      <c r="P75">
        <v>12.4</v>
      </c>
      <c r="Q75">
        <v>12.5</v>
      </c>
      <c r="R75">
        <v>7.1</v>
      </c>
      <c r="S75">
        <v>9.3000000000000007</v>
      </c>
      <c r="T75">
        <v>9.1999999999999993</v>
      </c>
      <c r="U75">
        <v>13.3</v>
      </c>
      <c r="V75">
        <v>4.8</v>
      </c>
      <c r="W75">
        <v>8.5</v>
      </c>
      <c r="X75">
        <v>7.9</v>
      </c>
      <c r="Y75">
        <v>5.8</v>
      </c>
      <c r="Z75">
        <v>9.3000000000000007</v>
      </c>
      <c r="AA75">
        <f>独自温度!C315</f>
        <v>30</v>
      </c>
      <c r="AB75">
        <f>独自温度!D315</f>
        <v>30</v>
      </c>
    </row>
    <row r="76" spans="1:28">
      <c r="A76" s="87" cm="1">
        <f t="array" aca="1" ref="A76" ca="1">INDIRECT(_xlfn.XLOOKUP(鶏シート!$G$13,鶏気温!$D$2:$AB$2,鶏気温!$D$3:$AB$3)&amp;(_xlfn.XLOOKUP(鶏モデル!$D84,鶏気温!$C$6:$C$461,鶏気温!$B$6:$B$461)))</f>
        <v>28.7</v>
      </c>
      <c r="B76">
        <v>76</v>
      </c>
      <c r="C76" s="62">
        <v>45971</v>
      </c>
      <c r="D76">
        <v>8.5</v>
      </c>
      <c r="E76">
        <v>8.1</v>
      </c>
      <c r="F76">
        <v>9.6</v>
      </c>
      <c r="G76">
        <v>9.6999999999999993</v>
      </c>
      <c r="H76">
        <v>10.199999999999999</v>
      </c>
      <c r="I76">
        <v>10.5</v>
      </c>
      <c r="J76">
        <v>12.3</v>
      </c>
      <c r="K76">
        <v>10.199999999999999</v>
      </c>
      <c r="L76">
        <v>10.4</v>
      </c>
      <c r="M76">
        <v>12.1</v>
      </c>
      <c r="N76">
        <v>13.7</v>
      </c>
      <c r="O76">
        <v>13.7</v>
      </c>
      <c r="P76">
        <v>12.2</v>
      </c>
      <c r="Q76">
        <v>12.3</v>
      </c>
      <c r="R76">
        <v>6.9</v>
      </c>
      <c r="S76">
        <v>9.1</v>
      </c>
      <c r="T76">
        <v>9</v>
      </c>
      <c r="U76">
        <v>13.1</v>
      </c>
      <c r="V76">
        <v>4.7</v>
      </c>
      <c r="W76">
        <v>8.3000000000000007</v>
      </c>
      <c r="X76">
        <v>7.7</v>
      </c>
      <c r="Y76">
        <v>5.6</v>
      </c>
      <c r="Z76">
        <v>9.1</v>
      </c>
      <c r="AA76">
        <f>独自温度!C316</f>
        <v>30</v>
      </c>
      <c r="AB76">
        <f>独自温度!D316</f>
        <v>30</v>
      </c>
    </row>
    <row r="77" spans="1:28">
      <c r="A77" s="87" cm="1">
        <f t="array" aca="1" ref="A77" ca="1">INDIRECT(_xlfn.XLOOKUP(鶏シート!$G$13,鶏気温!$D$2:$AB$2,鶏気温!$D$3:$AB$3)&amp;(_xlfn.XLOOKUP(鶏モデル!$D85,鶏気温!$C$6:$C$461,鶏気温!$B$6:$B$461)))</f>
        <v>28.7</v>
      </c>
      <c r="B77">
        <v>77</v>
      </c>
      <c r="C77" s="62">
        <v>45972</v>
      </c>
      <c r="D77">
        <v>8.3000000000000007</v>
      </c>
      <c r="E77">
        <v>7.9</v>
      </c>
      <c r="F77">
        <v>9.4</v>
      </c>
      <c r="G77">
        <v>9.4</v>
      </c>
      <c r="H77">
        <v>10</v>
      </c>
      <c r="I77">
        <v>10.3</v>
      </c>
      <c r="J77">
        <v>12</v>
      </c>
      <c r="K77">
        <v>10</v>
      </c>
      <c r="L77">
        <v>10.199999999999999</v>
      </c>
      <c r="M77">
        <v>11.9</v>
      </c>
      <c r="N77">
        <v>13.5</v>
      </c>
      <c r="O77">
        <v>13.5</v>
      </c>
      <c r="P77">
        <v>12</v>
      </c>
      <c r="Q77">
        <v>12.1</v>
      </c>
      <c r="R77">
        <v>6.7</v>
      </c>
      <c r="S77">
        <v>8.9</v>
      </c>
      <c r="T77">
        <v>8.8000000000000007</v>
      </c>
      <c r="U77">
        <v>12.8</v>
      </c>
      <c r="V77">
        <v>4.4000000000000004</v>
      </c>
      <c r="W77">
        <v>8.1</v>
      </c>
      <c r="X77">
        <v>7.5</v>
      </c>
      <c r="Y77">
        <v>5.4</v>
      </c>
      <c r="Z77">
        <v>8.8000000000000007</v>
      </c>
      <c r="AA77">
        <f>独自温度!C317</f>
        <v>30</v>
      </c>
      <c r="AB77">
        <f>独自温度!D317</f>
        <v>30</v>
      </c>
    </row>
    <row r="78" spans="1:28">
      <c r="A78" s="87" cm="1">
        <f t="array" aca="1" ref="A78" ca="1">INDIRECT(_xlfn.XLOOKUP(鶏シート!$G$13,鶏気温!$D$2:$AB$2,鶏気温!$D$3:$AB$3)&amp;(_xlfn.XLOOKUP(鶏モデル!$D86,鶏気温!$C$6:$C$461,鶏気温!$B$6:$B$461)))</f>
        <v>28.6</v>
      </c>
      <c r="B78">
        <v>78</v>
      </c>
      <c r="C78" s="62">
        <v>45973</v>
      </c>
      <c r="D78">
        <v>8.1</v>
      </c>
      <c r="E78">
        <v>7.7</v>
      </c>
      <c r="F78">
        <v>9.1999999999999993</v>
      </c>
      <c r="G78">
        <v>9.1999999999999993</v>
      </c>
      <c r="H78">
        <v>9.8000000000000007</v>
      </c>
      <c r="I78">
        <v>10</v>
      </c>
      <c r="J78">
        <v>11.8</v>
      </c>
      <c r="K78">
        <v>9.6999999999999993</v>
      </c>
      <c r="L78">
        <v>10</v>
      </c>
      <c r="M78">
        <v>11.7</v>
      </c>
      <c r="N78">
        <v>13.3</v>
      </c>
      <c r="O78">
        <v>13.3</v>
      </c>
      <c r="P78">
        <v>11.8</v>
      </c>
      <c r="Q78">
        <v>11.8</v>
      </c>
      <c r="R78">
        <v>6.5</v>
      </c>
      <c r="S78">
        <v>8.6999999999999993</v>
      </c>
      <c r="T78">
        <v>8.6</v>
      </c>
      <c r="U78">
        <v>12.6</v>
      </c>
      <c r="V78">
        <v>4.2</v>
      </c>
      <c r="W78">
        <v>7.9</v>
      </c>
      <c r="X78">
        <v>7.3</v>
      </c>
      <c r="Y78">
        <v>5.2</v>
      </c>
      <c r="Z78">
        <v>8.6</v>
      </c>
      <c r="AA78">
        <f>独自温度!C318</f>
        <v>30</v>
      </c>
      <c r="AB78">
        <f>独自温度!D318</f>
        <v>30</v>
      </c>
    </row>
    <row r="79" spans="1:28">
      <c r="A79" s="87" cm="1">
        <f t="array" aca="1" ref="A79" ca="1">INDIRECT(_xlfn.XLOOKUP(鶏シート!$G$13,鶏気温!$D$2:$AB$2,鶏気温!$D$3:$AB$3)&amp;(_xlfn.XLOOKUP(鶏モデル!$D87,鶏気温!$C$6:$C$461,鶏気温!$B$6:$B$461)))</f>
        <v>28.6</v>
      </c>
      <c r="B79">
        <v>79</v>
      </c>
      <c r="C79" s="62">
        <v>45974</v>
      </c>
      <c r="D79">
        <v>7.9</v>
      </c>
      <c r="E79">
        <v>7.5</v>
      </c>
      <c r="F79">
        <v>9</v>
      </c>
      <c r="G79">
        <v>9</v>
      </c>
      <c r="H79">
        <v>9.6</v>
      </c>
      <c r="I79">
        <v>9.8000000000000007</v>
      </c>
      <c r="J79">
        <v>11.5</v>
      </c>
      <c r="K79">
        <v>9.5</v>
      </c>
      <c r="L79">
        <v>9.6999999999999993</v>
      </c>
      <c r="M79">
        <v>11.5</v>
      </c>
      <c r="N79">
        <v>13</v>
      </c>
      <c r="O79">
        <v>13</v>
      </c>
      <c r="P79">
        <v>11.5</v>
      </c>
      <c r="Q79">
        <v>11.6</v>
      </c>
      <c r="R79">
        <v>6.3</v>
      </c>
      <c r="S79">
        <v>8.4</v>
      </c>
      <c r="T79">
        <v>8.4</v>
      </c>
      <c r="U79">
        <v>12.4</v>
      </c>
      <c r="V79">
        <v>4</v>
      </c>
      <c r="W79">
        <v>7.6</v>
      </c>
      <c r="X79">
        <v>7.1</v>
      </c>
      <c r="Y79">
        <v>5</v>
      </c>
      <c r="Z79">
        <v>8.3000000000000007</v>
      </c>
      <c r="AA79">
        <f>独自温度!C319</f>
        <v>30</v>
      </c>
      <c r="AB79">
        <f>独自温度!D319</f>
        <v>30</v>
      </c>
    </row>
    <row r="80" spans="1:28">
      <c r="A80" s="87" cm="1">
        <f t="array" aca="1" ref="A80" ca="1">INDIRECT(_xlfn.XLOOKUP(鶏シート!$G$13,鶏気温!$D$2:$AB$2,鶏気温!$D$3:$AB$3)&amp;(_xlfn.XLOOKUP(鶏モデル!$D88,鶏気温!$C$6:$C$461,鶏気温!$B$6:$B$461)))</f>
        <v>28.5</v>
      </c>
      <c r="B80">
        <v>80</v>
      </c>
      <c r="C80" s="62">
        <v>45975</v>
      </c>
      <c r="D80">
        <v>7.6</v>
      </c>
      <c r="E80">
        <v>7.3</v>
      </c>
      <c r="F80">
        <v>8.8000000000000007</v>
      </c>
      <c r="G80">
        <v>8.6999999999999993</v>
      </c>
      <c r="H80">
        <v>9.3000000000000007</v>
      </c>
      <c r="I80">
        <v>9.6</v>
      </c>
      <c r="J80">
        <v>11.3</v>
      </c>
      <c r="K80">
        <v>9.3000000000000007</v>
      </c>
      <c r="L80">
        <v>9.5</v>
      </c>
      <c r="M80">
        <v>11.3</v>
      </c>
      <c r="N80">
        <v>12.8</v>
      </c>
      <c r="O80">
        <v>12.8</v>
      </c>
      <c r="P80">
        <v>11.3</v>
      </c>
      <c r="Q80">
        <v>11.4</v>
      </c>
      <c r="R80">
        <v>6</v>
      </c>
      <c r="S80">
        <v>8.1999999999999993</v>
      </c>
      <c r="T80">
        <v>8.1</v>
      </c>
      <c r="U80">
        <v>12.1</v>
      </c>
      <c r="V80">
        <v>3.8</v>
      </c>
      <c r="W80">
        <v>7.4</v>
      </c>
      <c r="X80">
        <v>6.8</v>
      </c>
      <c r="Y80">
        <v>4.8</v>
      </c>
      <c r="Z80">
        <v>8</v>
      </c>
      <c r="AA80">
        <f>独自温度!C320</f>
        <v>30</v>
      </c>
      <c r="AB80">
        <f>独自温度!D320</f>
        <v>30</v>
      </c>
    </row>
    <row r="81" spans="1:28">
      <c r="A81" s="87" cm="1">
        <f t="array" aca="1" ref="A81" ca="1">INDIRECT(_xlfn.XLOOKUP(鶏シート!$G$13,鶏気温!$D$2:$AB$2,鶏気温!$D$3:$AB$3)&amp;(_xlfn.XLOOKUP(鶏モデル!$D89,鶏気温!$C$6:$C$461,鶏気温!$B$6:$B$461)))</f>
        <v>28.5</v>
      </c>
      <c r="B81">
        <v>81</v>
      </c>
      <c r="C81" s="62">
        <v>45976</v>
      </c>
      <c r="D81">
        <v>7.4</v>
      </c>
      <c r="E81">
        <v>7.1</v>
      </c>
      <c r="F81">
        <v>8.5</v>
      </c>
      <c r="G81">
        <v>8.5</v>
      </c>
      <c r="H81">
        <v>9.1</v>
      </c>
      <c r="I81">
        <v>9.3000000000000007</v>
      </c>
      <c r="J81">
        <v>11.1</v>
      </c>
      <c r="K81">
        <v>9</v>
      </c>
      <c r="L81">
        <v>9.4</v>
      </c>
      <c r="M81">
        <v>11</v>
      </c>
      <c r="N81">
        <v>12.5</v>
      </c>
      <c r="O81">
        <v>12.5</v>
      </c>
      <c r="P81">
        <v>11.1</v>
      </c>
      <c r="Q81">
        <v>11.1</v>
      </c>
      <c r="R81">
        <v>5.8</v>
      </c>
      <c r="S81">
        <v>8</v>
      </c>
      <c r="T81">
        <v>7.9</v>
      </c>
      <c r="U81">
        <v>11.9</v>
      </c>
      <c r="V81">
        <v>3.6</v>
      </c>
      <c r="W81">
        <v>7.2</v>
      </c>
      <c r="X81">
        <v>6.6</v>
      </c>
      <c r="Y81">
        <v>4.5999999999999996</v>
      </c>
      <c r="Z81">
        <v>7.8</v>
      </c>
      <c r="AA81">
        <f>独自温度!C321</f>
        <v>30</v>
      </c>
      <c r="AB81">
        <f>独自温度!D321</f>
        <v>30</v>
      </c>
    </row>
    <row r="82" spans="1:28">
      <c r="A82" s="87" cm="1">
        <f t="array" aca="1" ref="A82" ca="1">INDIRECT(_xlfn.XLOOKUP(鶏シート!$G$13,鶏気温!$D$2:$AB$2,鶏気温!$D$3:$AB$3)&amp;(_xlfn.XLOOKUP(鶏モデル!$D90,鶏気温!$C$6:$C$461,鶏気温!$B$6:$B$461)))</f>
        <v>28.4</v>
      </c>
      <c r="B82">
        <v>82</v>
      </c>
      <c r="C82" s="62">
        <v>45977</v>
      </c>
      <c r="D82">
        <v>7.2</v>
      </c>
      <c r="E82">
        <v>6.8</v>
      </c>
      <c r="F82">
        <v>8.3000000000000007</v>
      </c>
      <c r="G82">
        <v>8.3000000000000007</v>
      </c>
      <c r="H82">
        <v>8.9</v>
      </c>
      <c r="I82">
        <v>9.1</v>
      </c>
      <c r="J82">
        <v>10.8</v>
      </c>
      <c r="K82">
        <v>8.8000000000000007</v>
      </c>
      <c r="L82">
        <v>9.1999999999999993</v>
      </c>
      <c r="M82">
        <v>10.8</v>
      </c>
      <c r="N82">
        <v>12.3</v>
      </c>
      <c r="O82">
        <v>12.3</v>
      </c>
      <c r="P82">
        <v>10.9</v>
      </c>
      <c r="Q82">
        <v>10.9</v>
      </c>
      <c r="R82">
        <v>5.6</v>
      </c>
      <c r="S82">
        <v>7.8</v>
      </c>
      <c r="T82">
        <v>7.7</v>
      </c>
      <c r="U82">
        <v>11.6</v>
      </c>
      <c r="V82">
        <v>3.3</v>
      </c>
      <c r="W82">
        <v>7</v>
      </c>
      <c r="X82">
        <v>6.4</v>
      </c>
      <c r="Y82">
        <v>4.4000000000000004</v>
      </c>
      <c r="Z82">
        <v>7.6</v>
      </c>
      <c r="AA82">
        <f>独自温度!C322</f>
        <v>30</v>
      </c>
      <c r="AB82">
        <f>独自温度!D322</f>
        <v>30</v>
      </c>
    </row>
    <row r="83" spans="1:28">
      <c r="A83" s="87" cm="1">
        <f t="array" aca="1" ref="A83" ca="1">INDIRECT(_xlfn.XLOOKUP(鶏シート!$G$13,鶏気温!$D$2:$AB$2,鶏気温!$D$3:$AB$3)&amp;(_xlfn.XLOOKUP(鶏モデル!$D91,鶏気温!$C$6:$C$461,鶏気温!$B$6:$B$461)))</f>
        <v>28.4</v>
      </c>
      <c r="B83">
        <v>83</v>
      </c>
      <c r="C83" s="62">
        <v>45978</v>
      </c>
      <c r="D83">
        <v>7</v>
      </c>
      <c r="E83">
        <v>6.6</v>
      </c>
      <c r="F83">
        <v>8.1</v>
      </c>
      <c r="G83">
        <v>8</v>
      </c>
      <c r="H83">
        <v>8.6</v>
      </c>
      <c r="I83">
        <v>8.9</v>
      </c>
      <c r="J83">
        <v>10.6</v>
      </c>
      <c r="K83">
        <v>8.6</v>
      </c>
      <c r="L83">
        <v>9</v>
      </c>
      <c r="M83">
        <v>10.6</v>
      </c>
      <c r="N83">
        <v>12.1</v>
      </c>
      <c r="O83">
        <v>12.1</v>
      </c>
      <c r="P83">
        <v>10.6</v>
      </c>
      <c r="Q83">
        <v>10.7</v>
      </c>
      <c r="R83">
        <v>5.4</v>
      </c>
      <c r="S83">
        <v>7.5</v>
      </c>
      <c r="T83">
        <v>7.4</v>
      </c>
      <c r="U83">
        <v>11.4</v>
      </c>
      <c r="V83">
        <v>3.1</v>
      </c>
      <c r="W83">
        <v>6.8</v>
      </c>
      <c r="X83">
        <v>6.2</v>
      </c>
      <c r="Y83">
        <v>4.2</v>
      </c>
      <c r="Z83">
        <v>7.4</v>
      </c>
      <c r="AA83">
        <f>独自温度!C323</f>
        <v>30</v>
      </c>
      <c r="AB83">
        <f>独自温度!D323</f>
        <v>30</v>
      </c>
    </row>
    <row r="84" spans="1:28">
      <c r="A84" s="87" cm="1">
        <f t="array" aca="1" ref="A84" ca="1">INDIRECT(_xlfn.XLOOKUP(鶏シート!$G$13,鶏気温!$D$2:$AB$2,鶏気温!$D$3:$AB$3)&amp;(_xlfn.XLOOKUP(鶏モデル!$D92,鶏気温!$C$6:$C$461,鶏気温!$B$6:$B$461)))</f>
        <v>28.3</v>
      </c>
      <c r="B84">
        <v>84</v>
      </c>
      <c r="C84" s="62">
        <v>45979</v>
      </c>
      <c r="D84">
        <v>6.8</v>
      </c>
      <c r="E84">
        <v>6.4</v>
      </c>
      <c r="F84">
        <v>7.9</v>
      </c>
      <c r="G84">
        <v>7.8</v>
      </c>
      <c r="H84">
        <v>8.4</v>
      </c>
      <c r="I84">
        <v>8.6999999999999993</v>
      </c>
      <c r="J84">
        <v>10.4</v>
      </c>
      <c r="K84">
        <v>8.4</v>
      </c>
      <c r="L84">
        <v>8.9</v>
      </c>
      <c r="M84">
        <v>10.4</v>
      </c>
      <c r="N84">
        <v>11.9</v>
      </c>
      <c r="O84">
        <v>11.9</v>
      </c>
      <c r="P84">
        <v>10.4</v>
      </c>
      <c r="Q84">
        <v>10.5</v>
      </c>
      <c r="R84">
        <v>5.2</v>
      </c>
      <c r="S84">
        <v>7.3</v>
      </c>
      <c r="T84">
        <v>7.2</v>
      </c>
      <c r="U84">
        <v>11.2</v>
      </c>
      <c r="V84">
        <v>2.9</v>
      </c>
      <c r="W84">
        <v>6.5</v>
      </c>
      <c r="X84">
        <v>6</v>
      </c>
      <c r="Y84">
        <v>4</v>
      </c>
      <c r="Z84">
        <v>7.2</v>
      </c>
      <c r="AA84">
        <f>独自温度!C324</f>
        <v>30</v>
      </c>
      <c r="AB84">
        <f>独自温度!D324</f>
        <v>30</v>
      </c>
    </row>
    <row r="85" spans="1:28">
      <c r="A85" s="87" cm="1">
        <f t="array" aca="1" ref="A85" ca="1">INDIRECT(_xlfn.XLOOKUP(鶏シート!$G$13,鶏気温!$D$2:$AB$2,鶏気温!$D$3:$AB$3)&amp;(_xlfn.XLOOKUP(鶏モデル!$D93,鶏気温!$C$6:$C$461,鶏気温!$B$6:$B$461)))</f>
        <v>28.2</v>
      </c>
      <c r="B85">
        <v>85</v>
      </c>
      <c r="C85" s="62">
        <v>45980</v>
      </c>
      <c r="D85">
        <v>6.6</v>
      </c>
      <c r="E85">
        <v>6.2</v>
      </c>
      <c r="F85">
        <v>7.7</v>
      </c>
      <c r="G85">
        <v>7.6</v>
      </c>
      <c r="H85">
        <v>8.1999999999999993</v>
      </c>
      <c r="I85">
        <v>8.5</v>
      </c>
      <c r="J85">
        <v>10.199999999999999</v>
      </c>
      <c r="K85">
        <v>8.1999999999999993</v>
      </c>
      <c r="L85">
        <v>8.6999999999999993</v>
      </c>
      <c r="M85">
        <v>10.1</v>
      </c>
      <c r="N85">
        <v>11.7</v>
      </c>
      <c r="O85">
        <v>11.7</v>
      </c>
      <c r="P85">
        <v>10.199999999999999</v>
      </c>
      <c r="Q85">
        <v>10.3</v>
      </c>
      <c r="R85">
        <v>5</v>
      </c>
      <c r="S85">
        <v>7.1</v>
      </c>
      <c r="T85">
        <v>7</v>
      </c>
      <c r="U85">
        <v>11</v>
      </c>
      <c r="V85">
        <v>2.7</v>
      </c>
      <c r="W85">
        <v>6.3</v>
      </c>
      <c r="X85">
        <v>5.8</v>
      </c>
      <c r="Y85">
        <v>3.8</v>
      </c>
      <c r="Z85">
        <v>7</v>
      </c>
      <c r="AA85">
        <f>独自温度!C325</f>
        <v>30</v>
      </c>
      <c r="AB85">
        <f>独自温度!D325</f>
        <v>30</v>
      </c>
    </row>
    <row r="86" spans="1:28">
      <c r="A86" s="87" cm="1">
        <f t="array" aca="1" ref="A86" ca="1">INDIRECT(_xlfn.XLOOKUP(鶏シート!$G$13,鶏気温!$D$2:$AB$2,鶏気温!$D$3:$AB$3)&amp;(_xlfn.XLOOKUP(鶏モデル!$D94,鶏気温!$C$6:$C$461,鶏気温!$B$6:$B$461)))</f>
        <v>28.2</v>
      </c>
      <c r="B86">
        <v>86</v>
      </c>
      <c r="C86" s="62">
        <v>45981</v>
      </c>
      <c r="D86">
        <v>6.4</v>
      </c>
      <c r="E86">
        <v>6</v>
      </c>
      <c r="F86">
        <v>7.5</v>
      </c>
      <c r="G86">
        <v>7.5</v>
      </c>
      <c r="H86">
        <v>8</v>
      </c>
      <c r="I86">
        <v>8.3000000000000007</v>
      </c>
      <c r="J86">
        <v>10</v>
      </c>
      <c r="K86">
        <v>8</v>
      </c>
      <c r="L86">
        <v>8.6</v>
      </c>
      <c r="M86">
        <v>10</v>
      </c>
      <c r="N86">
        <v>11.5</v>
      </c>
      <c r="O86">
        <v>11.5</v>
      </c>
      <c r="P86">
        <v>10.1</v>
      </c>
      <c r="Q86">
        <v>10.1</v>
      </c>
      <c r="R86">
        <v>4.8</v>
      </c>
      <c r="S86">
        <v>6.9</v>
      </c>
      <c r="T86">
        <v>6.9</v>
      </c>
      <c r="U86">
        <v>10.8</v>
      </c>
      <c r="V86">
        <v>2.5</v>
      </c>
      <c r="W86">
        <v>6.1</v>
      </c>
      <c r="X86">
        <v>5.6</v>
      </c>
      <c r="Y86">
        <v>3.6</v>
      </c>
      <c r="Z86">
        <v>6.8</v>
      </c>
      <c r="AA86">
        <f>独自温度!C326</f>
        <v>30</v>
      </c>
      <c r="AB86">
        <f>独自温度!D326</f>
        <v>30</v>
      </c>
    </row>
    <row r="87" spans="1:28">
      <c r="A87" s="87" cm="1">
        <f t="array" aca="1" ref="A87" ca="1">INDIRECT(_xlfn.XLOOKUP(鶏シート!$G$13,鶏気温!$D$2:$AB$2,鶏気温!$D$3:$AB$3)&amp;(_xlfn.XLOOKUP(鶏モデル!$D95,鶏気温!$C$6:$C$461,鶏気温!$B$6:$B$461)))</f>
        <v>28.1</v>
      </c>
      <c r="B87">
        <v>87</v>
      </c>
      <c r="C87" s="62">
        <v>45982</v>
      </c>
      <c r="D87">
        <v>6.3</v>
      </c>
      <c r="E87">
        <v>5.9</v>
      </c>
      <c r="F87">
        <v>7.4</v>
      </c>
      <c r="G87">
        <v>7.3</v>
      </c>
      <c r="H87">
        <v>7.8</v>
      </c>
      <c r="I87">
        <v>8.1</v>
      </c>
      <c r="J87">
        <v>9.8000000000000007</v>
      </c>
      <c r="K87">
        <v>7.9</v>
      </c>
      <c r="L87">
        <v>8.4</v>
      </c>
      <c r="M87">
        <v>9.8000000000000007</v>
      </c>
      <c r="N87">
        <v>11.3</v>
      </c>
      <c r="O87">
        <v>11.3</v>
      </c>
      <c r="P87">
        <v>9.9</v>
      </c>
      <c r="Q87">
        <v>9.9</v>
      </c>
      <c r="R87">
        <v>4.7</v>
      </c>
      <c r="S87">
        <v>6.8</v>
      </c>
      <c r="T87">
        <v>6.7</v>
      </c>
      <c r="U87">
        <v>10.6</v>
      </c>
      <c r="V87">
        <v>2.4</v>
      </c>
      <c r="W87">
        <v>5.9</v>
      </c>
      <c r="X87">
        <v>5.4</v>
      </c>
      <c r="Y87">
        <v>3.4</v>
      </c>
      <c r="Z87">
        <v>6.7</v>
      </c>
      <c r="AA87">
        <f>独自温度!C327</f>
        <v>30</v>
      </c>
      <c r="AB87">
        <f>独自温度!D327</f>
        <v>30</v>
      </c>
    </row>
    <row r="88" spans="1:28">
      <c r="A88" s="87" cm="1">
        <f t="array" aca="1" ref="A88" ca="1">INDIRECT(_xlfn.XLOOKUP(鶏シート!$G$13,鶏気温!$D$2:$AB$2,鶏気温!$D$3:$AB$3)&amp;(_xlfn.XLOOKUP(鶏モデル!$D96,鶏気温!$C$6:$C$461,鶏気温!$B$6:$B$461)))</f>
        <v>28</v>
      </c>
      <c r="B88">
        <v>88</v>
      </c>
      <c r="C88" s="62">
        <v>45983</v>
      </c>
      <c r="D88">
        <v>6.1</v>
      </c>
      <c r="E88">
        <v>5.7</v>
      </c>
      <c r="F88">
        <v>7.2</v>
      </c>
      <c r="G88">
        <v>7.1</v>
      </c>
      <c r="H88">
        <v>7.7</v>
      </c>
      <c r="I88">
        <v>8</v>
      </c>
      <c r="J88">
        <v>9.6999999999999993</v>
      </c>
      <c r="K88">
        <v>7.7</v>
      </c>
      <c r="L88">
        <v>8.3000000000000007</v>
      </c>
      <c r="M88">
        <v>9.6</v>
      </c>
      <c r="N88">
        <v>11.1</v>
      </c>
      <c r="O88">
        <v>11.1</v>
      </c>
      <c r="P88">
        <v>9.6999999999999993</v>
      </c>
      <c r="Q88">
        <v>9.6999999999999993</v>
      </c>
      <c r="R88">
        <v>4.5</v>
      </c>
      <c r="S88">
        <v>6.6</v>
      </c>
      <c r="T88">
        <v>6.5</v>
      </c>
      <c r="U88">
        <v>10.4</v>
      </c>
      <c r="V88">
        <v>2.2000000000000002</v>
      </c>
      <c r="W88">
        <v>5.8</v>
      </c>
      <c r="X88">
        <v>5.2</v>
      </c>
      <c r="Y88">
        <v>3.3</v>
      </c>
      <c r="Z88">
        <v>6.6</v>
      </c>
      <c r="AA88">
        <f>独自温度!C328</f>
        <v>30</v>
      </c>
      <c r="AB88">
        <f>独自温度!D328</f>
        <v>30</v>
      </c>
    </row>
    <row r="89" spans="1:28">
      <c r="A89" s="87" cm="1">
        <f t="array" aca="1" ref="A89" ca="1">INDIRECT(_xlfn.XLOOKUP(鶏シート!$G$13,鶏気温!$D$2:$AB$2,鶏気温!$D$3:$AB$3)&amp;(_xlfn.XLOOKUP(鶏モデル!$D97,鶏気温!$C$6:$C$461,鶏気温!$B$6:$B$461)))</f>
        <v>27.9</v>
      </c>
      <c r="B89">
        <v>89</v>
      </c>
      <c r="C89" s="62">
        <v>45984</v>
      </c>
      <c r="D89">
        <v>6</v>
      </c>
      <c r="E89">
        <v>5.6</v>
      </c>
      <c r="F89">
        <v>7.1</v>
      </c>
      <c r="G89">
        <v>7</v>
      </c>
      <c r="H89">
        <v>7.5</v>
      </c>
      <c r="I89">
        <v>7.8</v>
      </c>
      <c r="J89">
        <v>9.5</v>
      </c>
      <c r="K89">
        <v>7.6</v>
      </c>
      <c r="L89">
        <v>8.1</v>
      </c>
      <c r="M89">
        <v>9.5</v>
      </c>
      <c r="N89">
        <v>11</v>
      </c>
      <c r="O89">
        <v>11</v>
      </c>
      <c r="P89">
        <v>9.6</v>
      </c>
      <c r="Q89">
        <v>9.6</v>
      </c>
      <c r="R89">
        <v>4.4000000000000004</v>
      </c>
      <c r="S89">
        <v>6.5</v>
      </c>
      <c r="T89">
        <v>6.4</v>
      </c>
      <c r="U89">
        <v>10.3</v>
      </c>
      <c r="V89">
        <v>2.1</v>
      </c>
      <c r="W89">
        <v>5.6</v>
      </c>
      <c r="X89">
        <v>5.0999999999999996</v>
      </c>
      <c r="Y89">
        <v>3.2</v>
      </c>
      <c r="Z89">
        <v>6.5</v>
      </c>
      <c r="AA89">
        <f>独自温度!C329</f>
        <v>30</v>
      </c>
      <c r="AB89">
        <f>独自温度!D329</f>
        <v>30</v>
      </c>
    </row>
    <row r="90" spans="1:28">
      <c r="A90" s="87" cm="1">
        <f t="array" aca="1" ref="A90" ca="1">INDIRECT(_xlfn.XLOOKUP(鶏シート!$G$13,鶏気温!$D$2:$AB$2,鶏気温!$D$3:$AB$3)&amp;(_xlfn.XLOOKUP(鶏モデル!$D98,鶏気温!$C$6:$C$461,鶏気温!$B$6:$B$461)))</f>
        <v>27.8</v>
      </c>
      <c r="B90">
        <v>90</v>
      </c>
      <c r="C90" s="62">
        <v>45985</v>
      </c>
      <c r="D90">
        <v>5.9</v>
      </c>
      <c r="E90">
        <v>5.5</v>
      </c>
      <c r="F90">
        <v>6.9</v>
      </c>
      <c r="G90">
        <v>6.9</v>
      </c>
      <c r="H90">
        <v>7.4</v>
      </c>
      <c r="I90">
        <v>7.7</v>
      </c>
      <c r="J90">
        <v>9.4</v>
      </c>
      <c r="K90">
        <v>7.4</v>
      </c>
      <c r="L90">
        <v>7.9</v>
      </c>
      <c r="M90">
        <v>9.3000000000000007</v>
      </c>
      <c r="N90">
        <v>10.8</v>
      </c>
      <c r="O90">
        <v>10.8</v>
      </c>
      <c r="P90">
        <v>9.5</v>
      </c>
      <c r="Q90">
        <v>9.4</v>
      </c>
      <c r="R90">
        <v>4.3</v>
      </c>
      <c r="S90">
        <v>6.3</v>
      </c>
      <c r="T90">
        <v>6.3</v>
      </c>
      <c r="U90">
        <v>10.1</v>
      </c>
      <c r="V90">
        <v>2</v>
      </c>
      <c r="W90">
        <v>5.5</v>
      </c>
      <c r="X90">
        <v>5</v>
      </c>
      <c r="Y90">
        <v>3</v>
      </c>
      <c r="Z90">
        <v>6.3</v>
      </c>
      <c r="AA90">
        <f>独自温度!C330</f>
        <v>30</v>
      </c>
      <c r="AB90">
        <f>独自温度!D330</f>
        <v>30</v>
      </c>
    </row>
    <row r="91" spans="1:28">
      <c r="A91" s="87" cm="1">
        <f t="array" aca="1" ref="A91" ca="1">INDIRECT(_xlfn.XLOOKUP(鶏シート!$G$13,鶏気温!$D$2:$AB$2,鶏気温!$D$3:$AB$3)&amp;(_xlfn.XLOOKUP(鶏モデル!$D99,鶏気温!$C$6:$C$461,鶏気温!$B$6:$B$461)))</f>
        <v>27.7</v>
      </c>
      <c r="B91">
        <v>91</v>
      </c>
      <c r="C91" s="62">
        <v>45986</v>
      </c>
      <c r="D91">
        <v>5.7</v>
      </c>
      <c r="E91">
        <v>5.3</v>
      </c>
      <c r="F91">
        <v>6.8</v>
      </c>
      <c r="G91">
        <v>6.7</v>
      </c>
      <c r="H91">
        <v>7.3</v>
      </c>
      <c r="I91">
        <v>7.6</v>
      </c>
      <c r="J91">
        <v>9.1999999999999993</v>
      </c>
      <c r="K91">
        <v>7.3</v>
      </c>
      <c r="L91">
        <v>7.7</v>
      </c>
      <c r="M91">
        <v>9.1999999999999993</v>
      </c>
      <c r="N91">
        <v>10.7</v>
      </c>
      <c r="O91">
        <v>10.7</v>
      </c>
      <c r="P91">
        <v>9.3000000000000007</v>
      </c>
      <c r="Q91">
        <v>9.3000000000000007</v>
      </c>
      <c r="R91">
        <v>4.2</v>
      </c>
      <c r="S91">
        <v>6.2</v>
      </c>
      <c r="T91">
        <v>6.1</v>
      </c>
      <c r="U91">
        <v>10</v>
      </c>
      <c r="V91">
        <v>1.8</v>
      </c>
      <c r="W91">
        <v>5.3</v>
      </c>
      <c r="X91">
        <v>4.8</v>
      </c>
      <c r="Y91">
        <v>2.9</v>
      </c>
      <c r="Z91">
        <v>6.2</v>
      </c>
      <c r="AA91">
        <f>独自温度!C331</f>
        <v>30</v>
      </c>
      <c r="AB91">
        <f>独自温度!D331</f>
        <v>30</v>
      </c>
    </row>
    <row r="92" spans="1:28">
      <c r="A92" s="87" cm="1">
        <f t="array" aca="1" ref="A92" ca="1">INDIRECT(_xlfn.XLOOKUP(鶏シート!$G$13,鶏気温!$D$2:$AB$2,鶏気温!$D$3:$AB$3)&amp;(_xlfn.XLOOKUP(鶏モデル!$D100,鶏気温!$C$6:$C$461,鶏気温!$B$6:$B$461)))</f>
        <v>27.6</v>
      </c>
      <c r="B92">
        <v>92</v>
      </c>
      <c r="C92" s="62">
        <v>45987</v>
      </c>
      <c r="D92">
        <v>5.6</v>
      </c>
      <c r="E92">
        <v>5.2</v>
      </c>
      <c r="F92">
        <v>6.6</v>
      </c>
      <c r="G92">
        <v>6.6</v>
      </c>
      <c r="H92">
        <v>7.2</v>
      </c>
      <c r="I92">
        <v>7.4</v>
      </c>
      <c r="J92">
        <v>9.1</v>
      </c>
      <c r="K92">
        <v>7.1</v>
      </c>
      <c r="L92">
        <v>7.6</v>
      </c>
      <c r="M92">
        <v>9</v>
      </c>
      <c r="N92">
        <v>10.6</v>
      </c>
      <c r="O92">
        <v>10.6</v>
      </c>
      <c r="P92">
        <v>9.1999999999999993</v>
      </c>
      <c r="Q92">
        <v>9.1</v>
      </c>
      <c r="R92">
        <v>4</v>
      </c>
      <c r="S92">
        <v>6</v>
      </c>
      <c r="T92">
        <v>6</v>
      </c>
      <c r="U92">
        <v>9.8000000000000007</v>
      </c>
      <c r="V92">
        <v>1.7</v>
      </c>
      <c r="W92">
        <v>5.2</v>
      </c>
      <c r="X92">
        <v>4.7</v>
      </c>
      <c r="Y92">
        <v>2.8</v>
      </c>
      <c r="Z92">
        <v>6.1</v>
      </c>
      <c r="AA92">
        <f>独自温度!C332</f>
        <v>30</v>
      </c>
      <c r="AB92">
        <f>独自温度!D332</f>
        <v>30</v>
      </c>
    </row>
    <row r="93" spans="1:28">
      <c r="A93" s="87" cm="1">
        <f t="array" aca="1" ref="A93" ca="1">INDIRECT(_xlfn.XLOOKUP(鶏シート!$G$13,鶏気温!$D$2:$AB$2,鶏気温!$D$3:$AB$3)&amp;(_xlfn.XLOOKUP(鶏モデル!$D101,鶏気温!$C$6:$C$461,鶏気温!$B$6:$B$461)))</f>
        <v>27.5</v>
      </c>
      <c r="B93">
        <v>93</v>
      </c>
      <c r="C93" s="62">
        <v>45988</v>
      </c>
      <c r="D93">
        <v>5.5</v>
      </c>
      <c r="E93">
        <v>5.0999999999999996</v>
      </c>
      <c r="F93">
        <v>6.5</v>
      </c>
      <c r="G93">
        <v>6.4</v>
      </c>
      <c r="H93">
        <v>7</v>
      </c>
      <c r="I93">
        <v>7.3</v>
      </c>
      <c r="J93">
        <v>8.9</v>
      </c>
      <c r="K93">
        <v>7</v>
      </c>
      <c r="L93">
        <v>7.4</v>
      </c>
      <c r="M93">
        <v>8.9</v>
      </c>
      <c r="N93">
        <v>10.4</v>
      </c>
      <c r="O93">
        <v>10.4</v>
      </c>
      <c r="P93">
        <v>9</v>
      </c>
      <c r="Q93">
        <v>9</v>
      </c>
      <c r="R93">
        <v>3.9</v>
      </c>
      <c r="S93">
        <v>5.9</v>
      </c>
      <c r="T93">
        <v>5.8</v>
      </c>
      <c r="U93">
        <v>9.6999999999999993</v>
      </c>
      <c r="V93">
        <v>1.5</v>
      </c>
      <c r="W93">
        <v>5</v>
      </c>
      <c r="X93">
        <v>4.5999999999999996</v>
      </c>
      <c r="Y93">
        <v>2.6</v>
      </c>
      <c r="Z93">
        <v>5.9</v>
      </c>
      <c r="AA93">
        <f>独自温度!C333</f>
        <v>30</v>
      </c>
      <c r="AB93">
        <f>独自温度!D333</f>
        <v>30</v>
      </c>
    </row>
    <row r="94" spans="1:28">
      <c r="A94" s="87" cm="1">
        <f t="array" aca="1" ref="A94" ca="1">INDIRECT(_xlfn.XLOOKUP(鶏シート!$G$13,鶏気温!$D$2:$AB$2,鶏気温!$D$3:$AB$3)&amp;(_xlfn.XLOOKUP(鶏モデル!$D102,鶏気温!$C$6:$C$461,鶏気温!$B$6:$B$461)))</f>
        <v>27.4</v>
      </c>
      <c r="B94">
        <v>94</v>
      </c>
      <c r="C94" s="62">
        <v>45989</v>
      </c>
      <c r="D94">
        <v>5.3</v>
      </c>
      <c r="E94">
        <v>4.9000000000000004</v>
      </c>
      <c r="F94">
        <v>6.4</v>
      </c>
      <c r="G94">
        <v>6.3</v>
      </c>
      <c r="H94">
        <v>6.9</v>
      </c>
      <c r="I94">
        <v>7.1</v>
      </c>
      <c r="J94">
        <v>8.6999999999999993</v>
      </c>
      <c r="K94">
        <v>6.8</v>
      </c>
      <c r="L94">
        <v>7.1</v>
      </c>
      <c r="M94">
        <v>8.8000000000000007</v>
      </c>
      <c r="N94">
        <v>10.3</v>
      </c>
      <c r="O94">
        <v>10.199999999999999</v>
      </c>
      <c r="P94">
        <v>8.8000000000000007</v>
      </c>
      <c r="Q94">
        <v>8.8000000000000007</v>
      </c>
      <c r="R94">
        <v>3.7</v>
      </c>
      <c r="S94">
        <v>5.7</v>
      </c>
      <c r="T94">
        <v>5.7</v>
      </c>
      <c r="U94">
        <v>9.5</v>
      </c>
      <c r="V94">
        <v>1.4</v>
      </c>
      <c r="W94">
        <v>4.9000000000000004</v>
      </c>
      <c r="X94">
        <v>4.4000000000000004</v>
      </c>
      <c r="Y94">
        <v>2.5</v>
      </c>
      <c r="Z94">
        <v>5.8</v>
      </c>
      <c r="AA94">
        <f>独自温度!C334</f>
        <v>30</v>
      </c>
      <c r="AB94">
        <f>独自温度!D334</f>
        <v>30</v>
      </c>
    </row>
    <row r="95" spans="1:28">
      <c r="A95" s="87" cm="1">
        <f t="array" aca="1" ref="A95" ca="1">INDIRECT(_xlfn.XLOOKUP(鶏シート!$G$13,鶏気温!$D$2:$AB$2,鶏気温!$D$3:$AB$3)&amp;(_xlfn.XLOOKUP(鶏モデル!$D103,鶏気温!$C$6:$C$461,鶏気温!$B$6:$B$461)))</f>
        <v>27.2</v>
      </c>
      <c r="B95">
        <v>95</v>
      </c>
      <c r="C95" s="62">
        <v>45990</v>
      </c>
      <c r="D95">
        <v>5.2</v>
      </c>
      <c r="E95">
        <v>4.8</v>
      </c>
      <c r="F95">
        <v>6.2</v>
      </c>
      <c r="G95">
        <v>6.1</v>
      </c>
      <c r="H95">
        <v>6.7</v>
      </c>
      <c r="I95">
        <v>6.9</v>
      </c>
      <c r="J95">
        <v>8.5</v>
      </c>
      <c r="K95">
        <v>6.6</v>
      </c>
      <c r="L95">
        <v>6.9</v>
      </c>
      <c r="M95">
        <v>8.6</v>
      </c>
      <c r="N95">
        <v>10.1</v>
      </c>
      <c r="O95">
        <v>10.1</v>
      </c>
      <c r="P95">
        <v>8.6</v>
      </c>
      <c r="Q95">
        <v>8.6</v>
      </c>
      <c r="R95">
        <v>3.6</v>
      </c>
      <c r="S95">
        <v>5.6</v>
      </c>
      <c r="T95">
        <v>5.5</v>
      </c>
      <c r="U95">
        <v>9.3000000000000007</v>
      </c>
      <c r="V95">
        <v>1.2</v>
      </c>
      <c r="W95">
        <v>4.7</v>
      </c>
      <c r="X95">
        <v>4.3</v>
      </c>
      <c r="Y95">
        <v>2.2999999999999998</v>
      </c>
      <c r="Z95">
        <v>5.6</v>
      </c>
      <c r="AA95">
        <f>独自温度!C335</f>
        <v>30</v>
      </c>
      <c r="AB95">
        <f>独自温度!D335</f>
        <v>30</v>
      </c>
    </row>
    <row r="96" spans="1:28">
      <c r="A96" s="87" cm="1">
        <f t="array" aca="1" ref="A96" ca="1">INDIRECT(_xlfn.XLOOKUP(鶏シート!$G$13,鶏気温!$D$2:$AB$2,鶏気温!$D$3:$AB$3)&amp;(_xlfn.XLOOKUP(鶏モデル!$D104,鶏気温!$C$6:$C$461,鶏気温!$B$6:$B$461)))</f>
        <v>27.1</v>
      </c>
      <c r="B96">
        <v>96</v>
      </c>
      <c r="C96" s="62">
        <v>45991</v>
      </c>
      <c r="D96">
        <v>5</v>
      </c>
      <c r="E96">
        <v>4.5999999999999996</v>
      </c>
      <c r="F96">
        <v>6</v>
      </c>
      <c r="G96">
        <v>5.9</v>
      </c>
      <c r="H96">
        <v>6.6</v>
      </c>
      <c r="I96">
        <v>6.8</v>
      </c>
      <c r="J96">
        <v>8.4</v>
      </c>
      <c r="K96">
        <v>6.4</v>
      </c>
      <c r="L96">
        <v>6.7</v>
      </c>
      <c r="M96">
        <v>8.4</v>
      </c>
      <c r="N96">
        <v>9.9</v>
      </c>
      <c r="O96">
        <v>9.9</v>
      </c>
      <c r="P96">
        <v>8.4</v>
      </c>
      <c r="Q96">
        <v>8.4</v>
      </c>
      <c r="R96">
        <v>3.4</v>
      </c>
      <c r="S96">
        <v>5.4</v>
      </c>
      <c r="T96">
        <v>5.3</v>
      </c>
      <c r="U96">
        <v>9.1</v>
      </c>
      <c r="V96">
        <v>1</v>
      </c>
      <c r="W96">
        <v>4.5999999999999996</v>
      </c>
      <c r="X96">
        <v>4.0999999999999996</v>
      </c>
      <c r="Y96">
        <v>2.2000000000000002</v>
      </c>
      <c r="Z96">
        <v>5.4</v>
      </c>
      <c r="AA96">
        <f>独自温度!C336</f>
        <v>30</v>
      </c>
      <c r="AB96">
        <f>独自温度!D336</f>
        <v>30</v>
      </c>
    </row>
    <row r="97" spans="1:28">
      <c r="A97" s="87" cm="1">
        <f t="array" aca="1" ref="A97" ca="1">INDIRECT(_xlfn.XLOOKUP(鶏シート!$G$13,鶏気温!$D$2:$AB$2,鶏気温!$D$3:$AB$3)&amp;(_xlfn.XLOOKUP(鶏モデル!$D105,鶏気温!$C$6:$C$461,鶏気温!$B$6:$B$461)))</f>
        <v>27</v>
      </c>
      <c r="B97">
        <v>97</v>
      </c>
      <c r="C97" s="62">
        <v>45992</v>
      </c>
      <c r="D97">
        <v>4.8</v>
      </c>
      <c r="E97">
        <v>4.4000000000000004</v>
      </c>
      <c r="F97">
        <v>5.8</v>
      </c>
      <c r="G97">
        <v>5.7</v>
      </c>
      <c r="H97">
        <v>6.4</v>
      </c>
      <c r="I97">
        <v>6.6</v>
      </c>
      <c r="J97">
        <v>8.1</v>
      </c>
      <c r="K97">
        <v>6.2</v>
      </c>
      <c r="L97">
        <v>6.5</v>
      </c>
      <c r="M97">
        <v>8.1999999999999993</v>
      </c>
      <c r="N97">
        <v>9.6999999999999993</v>
      </c>
      <c r="O97">
        <v>9.6999999999999993</v>
      </c>
      <c r="P97">
        <v>8.1999999999999993</v>
      </c>
      <c r="Q97">
        <v>8.1999999999999993</v>
      </c>
      <c r="R97">
        <v>3.2</v>
      </c>
      <c r="S97">
        <v>5.2</v>
      </c>
      <c r="T97">
        <v>5.0999999999999996</v>
      </c>
      <c r="U97">
        <v>8.9</v>
      </c>
      <c r="V97">
        <v>0.8</v>
      </c>
      <c r="W97">
        <v>4.4000000000000004</v>
      </c>
      <c r="X97">
        <v>3.9</v>
      </c>
      <c r="Y97">
        <v>2</v>
      </c>
      <c r="Z97">
        <v>5.2</v>
      </c>
      <c r="AA97">
        <f>独自温度!C337</f>
        <v>30</v>
      </c>
      <c r="AB97">
        <f>独自温度!D337</f>
        <v>30</v>
      </c>
    </row>
    <row r="98" spans="1:28">
      <c r="A98" s="87" cm="1">
        <f t="array" aca="1" ref="A98" ca="1">INDIRECT(_xlfn.XLOOKUP(鶏シート!$G$13,鶏気温!$D$2:$AB$2,鶏気温!$D$3:$AB$3)&amp;(_xlfn.XLOOKUP(鶏モデル!$D106,鶏気温!$C$6:$C$461,鶏気温!$B$6:$B$461)))</f>
        <v>26.9</v>
      </c>
      <c r="B98">
        <v>98</v>
      </c>
      <c r="C98" s="62">
        <v>45993</v>
      </c>
      <c r="D98">
        <v>4.5999999999999996</v>
      </c>
      <c r="E98">
        <v>4.2</v>
      </c>
      <c r="F98">
        <v>5.6</v>
      </c>
      <c r="G98">
        <v>5.5</v>
      </c>
      <c r="H98">
        <v>6.2</v>
      </c>
      <c r="I98">
        <v>6.4</v>
      </c>
      <c r="J98">
        <v>7.9</v>
      </c>
      <c r="K98">
        <v>6</v>
      </c>
      <c r="L98">
        <v>6.2</v>
      </c>
      <c r="M98">
        <v>8</v>
      </c>
      <c r="N98">
        <v>9.5</v>
      </c>
      <c r="O98">
        <v>9.5</v>
      </c>
      <c r="P98">
        <v>8</v>
      </c>
      <c r="Q98">
        <v>8</v>
      </c>
      <c r="R98">
        <v>3</v>
      </c>
      <c r="S98">
        <v>5</v>
      </c>
      <c r="T98">
        <v>4.9000000000000004</v>
      </c>
      <c r="U98">
        <v>8.6999999999999993</v>
      </c>
      <c r="V98">
        <v>0.6</v>
      </c>
      <c r="W98">
        <v>4.2</v>
      </c>
      <c r="X98">
        <v>3.7</v>
      </c>
      <c r="Y98">
        <v>1.8</v>
      </c>
      <c r="Z98">
        <v>4.9000000000000004</v>
      </c>
      <c r="AA98">
        <f>独自温度!C338</f>
        <v>30</v>
      </c>
      <c r="AB98">
        <f>独自温度!D338</f>
        <v>30</v>
      </c>
    </row>
    <row r="99" spans="1:28">
      <c r="A99" s="87" cm="1">
        <f t="array" aca="1" ref="A99" ca="1">INDIRECT(_xlfn.XLOOKUP(鶏シート!$G$13,鶏気温!$D$2:$AB$2,鶏気温!$D$3:$AB$3)&amp;(_xlfn.XLOOKUP(鶏モデル!$D107,鶏気温!$C$6:$C$461,鶏気温!$B$6:$B$461)))</f>
        <v>26.8</v>
      </c>
      <c r="B99">
        <v>99</v>
      </c>
      <c r="C99" s="62">
        <v>45994</v>
      </c>
      <c r="D99">
        <v>4.4000000000000004</v>
      </c>
      <c r="E99">
        <v>4</v>
      </c>
      <c r="F99">
        <v>5.4</v>
      </c>
      <c r="G99">
        <v>5.3</v>
      </c>
      <c r="H99">
        <v>6</v>
      </c>
      <c r="I99">
        <v>6.1</v>
      </c>
      <c r="J99">
        <v>7.7</v>
      </c>
      <c r="K99">
        <v>5.8</v>
      </c>
      <c r="L99">
        <v>6</v>
      </c>
      <c r="M99">
        <v>7.8</v>
      </c>
      <c r="N99">
        <v>9.3000000000000007</v>
      </c>
      <c r="O99">
        <v>9.1999999999999993</v>
      </c>
      <c r="P99">
        <v>7.8</v>
      </c>
      <c r="Q99">
        <v>7.8</v>
      </c>
      <c r="R99">
        <v>2.8</v>
      </c>
      <c r="S99">
        <v>4.8</v>
      </c>
      <c r="T99">
        <v>4.7</v>
      </c>
      <c r="U99">
        <v>8.5</v>
      </c>
      <c r="V99">
        <v>0.4</v>
      </c>
      <c r="W99">
        <v>4</v>
      </c>
      <c r="X99">
        <v>3.5</v>
      </c>
      <c r="Y99">
        <v>1.5</v>
      </c>
      <c r="Z99">
        <v>4.7</v>
      </c>
      <c r="AA99">
        <f>独自温度!C339</f>
        <v>30</v>
      </c>
      <c r="AB99">
        <f>独自温度!D339</f>
        <v>30</v>
      </c>
    </row>
    <row r="100" spans="1:28">
      <c r="A100" s="87" cm="1">
        <f t="array" aca="1" ref="A100" ca="1">INDIRECT(_xlfn.XLOOKUP(鶏シート!$G$13,鶏気温!$D$2:$AB$2,鶏気温!$D$3:$AB$3)&amp;(_xlfn.XLOOKUP(鶏モデル!$D108,鶏気温!$C$6:$C$461,鶏気温!$B$6:$B$461)))</f>
        <v>26.6</v>
      </c>
      <c r="B100">
        <v>100</v>
      </c>
      <c r="C100" s="62">
        <v>45995</v>
      </c>
      <c r="D100">
        <v>4.2</v>
      </c>
      <c r="E100">
        <v>3.8</v>
      </c>
      <c r="F100">
        <v>5.2</v>
      </c>
      <c r="G100">
        <v>5.0999999999999996</v>
      </c>
      <c r="H100">
        <v>5.7</v>
      </c>
      <c r="I100">
        <v>5.9</v>
      </c>
      <c r="J100">
        <v>7.5</v>
      </c>
      <c r="K100">
        <v>5.6</v>
      </c>
      <c r="L100">
        <v>5.7</v>
      </c>
      <c r="M100">
        <v>7.6</v>
      </c>
      <c r="N100">
        <v>9.1</v>
      </c>
      <c r="O100">
        <v>9</v>
      </c>
      <c r="P100">
        <v>7.6</v>
      </c>
      <c r="Q100">
        <v>7.6</v>
      </c>
      <c r="R100">
        <v>2.6</v>
      </c>
      <c r="S100">
        <v>4.5999999999999996</v>
      </c>
      <c r="T100">
        <v>4.5</v>
      </c>
      <c r="U100">
        <v>8.3000000000000007</v>
      </c>
      <c r="V100">
        <v>0.2</v>
      </c>
      <c r="W100">
        <v>3.8</v>
      </c>
      <c r="X100">
        <v>3.3</v>
      </c>
      <c r="Y100">
        <v>1.3</v>
      </c>
      <c r="Z100">
        <v>4.5</v>
      </c>
      <c r="AA100">
        <f>独自温度!C340</f>
        <v>30</v>
      </c>
      <c r="AB100">
        <f>独自温度!D340</f>
        <v>30</v>
      </c>
    </row>
    <row r="101" spans="1:28">
      <c r="A101" s="87" cm="1">
        <f t="array" aca="1" ref="A101" ca="1">INDIRECT(_xlfn.XLOOKUP(鶏シート!$G$13,鶏気温!$D$2:$AB$2,鶏気温!$D$3:$AB$3)&amp;(_xlfn.XLOOKUP(鶏モデル!$D109,鶏気温!$C$6:$C$461,鶏気温!$B$6:$B$461)))</f>
        <v>26.5</v>
      </c>
      <c r="B101">
        <v>101</v>
      </c>
      <c r="C101" s="62">
        <v>45996</v>
      </c>
      <c r="D101">
        <v>3.9</v>
      </c>
      <c r="E101">
        <v>3.5</v>
      </c>
      <c r="F101">
        <v>4.9000000000000004</v>
      </c>
      <c r="G101">
        <v>4.9000000000000004</v>
      </c>
      <c r="H101">
        <v>5.5</v>
      </c>
      <c r="I101">
        <v>5.7</v>
      </c>
      <c r="J101">
        <v>7.2</v>
      </c>
      <c r="K101">
        <v>5.4</v>
      </c>
      <c r="L101">
        <v>5.4</v>
      </c>
      <c r="M101">
        <v>7.4</v>
      </c>
      <c r="N101">
        <v>8.9</v>
      </c>
      <c r="O101">
        <v>8.8000000000000007</v>
      </c>
      <c r="P101">
        <v>7.3</v>
      </c>
      <c r="Q101">
        <v>7.3</v>
      </c>
      <c r="R101">
        <v>2.2999999999999998</v>
      </c>
      <c r="S101">
        <v>4.4000000000000004</v>
      </c>
      <c r="T101">
        <v>4.2</v>
      </c>
      <c r="U101">
        <v>8</v>
      </c>
      <c r="V101">
        <v>-0.1</v>
      </c>
      <c r="W101">
        <v>3.6</v>
      </c>
      <c r="X101">
        <v>3.1</v>
      </c>
      <c r="Y101">
        <v>1.1000000000000001</v>
      </c>
      <c r="Z101">
        <v>4.2</v>
      </c>
      <c r="AA101">
        <f>独自温度!C341</f>
        <v>30</v>
      </c>
      <c r="AB101">
        <f>独自温度!D341</f>
        <v>30</v>
      </c>
    </row>
    <row r="102" spans="1:28">
      <c r="A102" s="87" cm="1">
        <f t="array" aca="1" ref="A102" ca="1">INDIRECT(_xlfn.XLOOKUP(鶏シート!$G$13,鶏気温!$D$2:$AB$2,鶏気温!$D$3:$AB$3)&amp;(_xlfn.XLOOKUP(鶏モデル!$D110,鶏気温!$C$6:$C$461,鶏気温!$B$6:$B$461)))</f>
        <v>26.4</v>
      </c>
      <c r="B102">
        <v>102</v>
      </c>
      <c r="C102" s="62">
        <v>45997</v>
      </c>
      <c r="D102">
        <v>3.7</v>
      </c>
      <c r="E102">
        <v>3.3</v>
      </c>
      <c r="F102">
        <v>4.7</v>
      </c>
      <c r="G102">
        <v>4.5999999999999996</v>
      </c>
      <c r="H102">
        <v>5.3</v>
      </c>
      <c r="I102">
        <v>5.5</v>
      </c>
      <c r="J102">
        <v>7</v>
      </c>
      <c r="K102">
        <v>5.0999999999999996</v>
      </c>
      <c r="L102">
        <v>5.2</v>
      </c>
      <c r="M102">
        <v>7.2</v>
      </c>
      <c r="N102">
        <v>8.6999999999999993</v>
      </c>
      <c r="O102">
        <v>8.6</v>
      </c>
      <c r="P102">
        <v>7.1</v>
      </c>
      <c r="Q102">
        <v>7.1</v>
      </c>
      <c r="R102">
        <v>2.1</v>
      </c>
      <c r="S102">
        <v>4.0999999999999996</v>
      </c>
      <c r="T102">
        <v>4</v>
      </c>
      <c r="U102">
        <v>7.8</v>
      </c>
      <c r="V102">
        <v>-0.3</v>
      </c>
      <c r="W102">
        <v>3.3</v>
      </c>
      <c r="X102">
        <v>2.8</v>
      </c>
      <c r="Y102">
        <v>0.9</v>
      </c>
      <c r="Z102">
        <v>4</v>
      </c>
      <c r="AA102">
        <f>独自温度!C342</f>
        <v>30</v>
      </c>
      <c r="AB102">
        <f>独自温度!D342</f>
        <v>30</v>
      </c>
    </row>
    <row r="103" spans="1:28">
      <c r="A103" s="87" cm="1">
        <f t="array" aca="1" ref="A103" ca="1">INDIRECT(_xlfn.XLOOKUP(鶏シート!$G$13,鶏気温!$D$2:$AB$2,鶏気温!$D$3:$AB$3)&amp;(_xlfn.XLOOKUP(鶏モデル!$D111,鶏気温!$C$6:$C$461,鶏気温!$B$6:$B$461)))</f>
        <v>26.2</v>
      </c>
      <c r="B103">
        <v>103</v>
      </c>
      <c r="C103" s="62">
        <v>45998</v>
      </c>
      <c r="D103">
        <v>3.5</v>
      </c>
      <c r="E103">
        <v>3.1</v>
      </c>
      <c r="F103">
        <v>4.5</v>
      </c>
      <c r="G103">
        <v>4.4000000000000004</v>
      </c>
      <c r="H103">
        <v>5.0999999999999996</v>
      </c>
      <c r="I103">
        <v>5.3</v>
      </c>
      <c r="J103">
        <v>6.8</v>
      </c>
      <c r="K103">
        <v>4.9000000000000004</v>
      </c>
      <c r="L103">
        <v>5</v>
      </c>
      <c r="M103">
        <v>7</v>
      </c>
      <c r="N103">
        <v>8.4</v>
      </c>
      <c r="O103">
        <v>8.4</v>
      </c>
      <c r="P103">
        <v>6.9</v>
      </c>
      <c r="Q103">
        <v>6.9</v>
      </c>
      <c r="R103">
        <v>1.9</v>
      </c>
      <c r="S103">
        <v>3.9</v>
      </c>
      <c r="T103">
        <v>3.8</v>
      </c>
      <c r="U103">
        <v>7.6</v>
      </c>
      <c r="V103">
        <v>-0.5</v>
      </c>
      <c r="W103">
        <v>3.1</v>
      </c>
      <c r="X103">
        <v>2.6</v>
      </c>
      <c r="Y103">
        <v>0.6</v>
      </c>
      <c r="Z103">
        <v>3.8</v>
      </c>
      <c r="AA103">
        <f>独自温度!C343</f>
        <v>30</v>
      </c>
      <c r="AB103">
        <f>独自温度!D343</f>
        <v>30</v>
      </c>
    </row>
    <row r="104" spans="1:28">
      <c r="A104" s="87" cm="1">
        <f t="array" aca="1" ref="A104" ca="1">INDIRECT(_xlfn.XLOOKUP(鶏シート!$G$13,鶏気温!$D$2:$AB$2,鶏気温!$D$3:$AB$3)&amp;(_xlfn.XLOOKUP(鶏モデル!$D112,鶏気温!$C$6:$C$461,鶏気温!$B$6:$B$461)))</f>
        <v>26.1</v>
      </c>
      <c r="B104">
        <v>104</v>
      </c>
      <c r="C104" s="62">
        <v>45999</v>
      </c>
      <c r="D104">
        <v>3.3</v>
      </c>
      <c r="E104">
        <v>2.9</v>
      </c>
      <c r="F104">
        <v>4.3</v>
      </c>
      <c r="G104">
        <v>4.2</v>
      </c>
      <c r="H104">
        <v>4.9000000000000004</v>
      </c>
      <c r="I104">
        <v>5.0999999999999996</v>
      </c>
      <c r="J104">
        <v>6.6</v>
      </c>
      <c r="K104">
        <v>4.7</v>
      </c>
      <c r="L104">
        <v>4.7</v>
      </c>
      <c r="M104">
        <v>6.8</v>
      </c>
      <c r="N104">
        <v>8.1999999999999993</v>
      </c>
      <c r="O104">
        <v>8.1</v>
      </c>
      <c r="P104">
        <v>6.7</v>
      </c>
      <c r="Q104">
        <v>6.7</v>
      </c>
      <c r="R104">
        <v>1.7</v>
      </c>
      <c r="S104">
        <v>3.7</v>
      </c>
      <c r="T104">
        <v>3.5</v>
      </c>
      <c r="U104">
        <v>7.4</v>
      </c>
      <c r="V104">
        <v>-0.8</v>
      </c>
      <c r="W104">
        <v>2.9</v>
      </c>
      <c r="X104">
        <v>2.4</v>
      </c>
      <c r="Y104">
        <v>0.4</v>
      </c>
      <c r="Z104">
        <v>3.5</v>
      </c>
      <c r="AA104">
        <f>独自温度!C344</f>
        <v>30</v>
      </c>
      <c r="AB104">
        <f>独自温度!D344</f>
        <v>30</v>
      </c>
    </row>
    <row r="105" spans="1:28">
      <c r="A105" s="87" cm="1">
        <f t="array" aca="1" ref="A105" ca="1">INDIRECT(_xlfn.XLOOKUP(鶏シート!$G$13,鶏気温!$D$2:$AB$2,鶏気温!$D$3:$AB$3)&amp;(_xlfn.XLOOKUP(鶏モデル!$D113,鶏気温!$C$6:$C$461,鶏気温!$B$6:$B$461)))</f>
        <v>26</v>
      </c>
      <c r="B105">
        <v>105</v>
      </c>
      <c r="C105" s="62">
        <v>46000</v>
      </c>
      <c r="D105">
        <v>3.1</v>
      </c>
      <c r="E105">
        <v>2.7</v>
      </c>
      <c r="F105">
        <v>4.0999999999999996</v>
      </c>
      <c r="G105">
        <v>4</v>
      </c>
      <c r="H105">
        <v>4.7</v>
      </c>
      <c r="I105">
        <v>4.9000000000000004</v>
      </c>
      <c r="J105">
        <v>6.4</v>
      </c>
      <c r="K105">
        <v>4.5</v>
      </c>
      <c r="L105">
        <v>4.5</v>
      </c>
      <c r="M105">
        <v>6.6</v>
      </c>
      <c r="N105">
        <v>8</v>
      </c>
      <c r="O105">
        <v>7.9</v>
      </c>
      <c r="P105">
        <v>6.5</v>
      </c>
      <c r="Q105">
        <v>6.5</v>
      </c>
      <c r="R105">
        <v>1.5</v>
      </c>
      <c r="S105">
        <v>3.5</v>
      </c>
      <c r="T105">
        <v>3.3</v>
      </c>
      <c r="U105">
        <v>7.2</v>
      </c>
      <c r="V105">
        <v>-1</v>
      </c>
      <c r="W105">
        <v>2.7</v>
      </c>
      <c r="X105">
        <v>2.2000000000000002</v>
      </c>
      <c r="Y105">
        <v>0.2</v>
      </c>
      <c r="Z105">
        <v>3.3</v>
      </c>
      <c r="AA105">
        <f>独自温度!C345</f>
        <v>30</v>
      </c>
      <c r="AB105">
        <f>独自温度!D345</f>
        <v>30</v>
      </c>
    </row>
    <row r="106" spans="1:28">
      <c r="A106" s="87" cm="1">
        <f t="array" aca="1" ref="A106" ca="1">INDIRECT(_xlfn.XLOOKUP(鶏シート!$G$13,鶏気温!$D$2:$AB$2,鶏気温!$D$3:$AB$3)&amp;(_xlfn.XLOOKUP(鶏モデル!$D114,鶏気温!$C$6:$C$461,鶏気温!$B$6:$B$461)))</f>
        <v>25.8</v>
      </c>
      <c r="B106">
        <v>106</v>
      </c>
      <c r="C106" s="62">
        <v>46001</v>
      </c>
      <c r="D106">
        <v>2.9</v>
      </c>
      <c r="E106">
        <v>2.5</v>
      </c>
      <c r="F106">
        <v>3.9</v>
      </c>
      <c r="G106">
        <v>3.8</v>
      </c>
      <c r="H106">
        <v>4.5</v>
      </c>
      <c r="I106">
        <v>4.7</v>
      </c>
      <c r="J106">
        <v>6.2</v>
      </c>
      <c r="K106">
        <v>4.3</v>
      </c>
      <c r="L106">
        <v>4.3</v>
      </c>
      <c r="M106">
        <v>6.4</v>
      </c>
      <c r="N106">
        <v>7.8</v>
      </c>
      <c r="O106">
        <v>7.7</v>
      </c>
      <c r="P106">
        <v>6.3</v>
      </c>
      <c r="Q106">
        <v>6.3</v>
      </c>
      <c r="R106">
        <v>1.3</v>
      </c>
      <c r="S106">
        <v>3.3</v>
      </c>
      <c r="T106">
        <v>3.1</v>
      </c>
      <c r="U106">
        <v>7</v>
      </c>
      <c r="V106">
        <v>-1.2</v>
      </c>
      <c r="W106">
        <v>2.5</v>
      </c>
      <c r="X106">
        <v>2</v>
      </c>
      <c r="Y106">
        <v>0</v>
      </c>
      <c r="Z106">
        <v>3.1</v>
      </c>
      <c r="AA106">
        <f>独自温度!C346</f>
        <v>30</v>
      </c>
      <c r="AB106">
        <f>独自温度!D346</f>
        <v>30</v>
      </c>
    </row>
    <row r="107" spans="1:28">
      <c r="A107" s="87" cm="1">
        <f t="array" aca="1" ref="A107" ca="1">INDIRECT(_xlfn.XLOOKUP(鶏シート!$G$13,鶏気温!$D$2:$AB$2,鶏気温!$D$3:$AB$3)&amp;(_xlfn.XLOOKUP(鶏モデル!$D115,鶏気温!$C$6:$C$461,鶏気温!$B$6:$B$461)))</f>
        <v>25.6</v>
      </c>
      <c r="B107">
        <v>107</v>
      </c>
      <c r="C107" s="62">
        <v>46002</v>
      </c>
      <c r="D107">
        <v>2.7</v>
      </c>
      <c r="E107">
        <v>2.2999999999999998</v>
      </c>
      <c r="F107">
        <v>3.7</v>
      </c>
      <c r="G107">
        <v>3.7</v>
      </c>
      <c r="H107">
        <v>4.3</v>
      </c>
      <c r="I107">
        <v>4.5</v>
      </c>
      <c r="J107">
        <v>6</v>
      </c>
      <c r="K107">
        <v>4.0999999999999996</v>
      </c>
      <c r="L107">
        <v>4.0999999999999996</v>
      </c>
      <c r="M107">
        <v>6.2</v>
      </c>
      <c r="N107">
        <v>7.6</v>
      </c>
      <c r="O107">
        <v>7.5</v>
      </c>
      <c r="P107">
        <v>6.1</v>
      </c>
      <c r="Q107">
        <v>6.1</v>
      </c>
      <c r="R107">
        <v>1.1000000000000001</v>
      </c>
      <c r="S107">
        <v>3.2</v>
      </c>
      <c r="T107">
        <v>2.9</v>
      </c>
      <c r="U107">
        <v>6.8</v>
      </c>
      <c r="V107">
        <v>-1.4</v>
      </c>
      <c r="W107">
        <v>2.2999999999999998</v>
      </c>
      <c r="X107">
        <v>1.8</v>
      </c>
      <c r="Y107">
        <v>-0.2</v>
      </c>
      <c r="Z107">
        <v>2.9</v>
      </c>
      <c r="AA107">
        <f>独自温度!C347</f>
        <v>30</v>
      </c>
      <c r="AB107">
        <f>独自温度!D347</f>
        <v>30</v>
      </c>
    </row>
    <row r="108" spans="1:28">
      <c r="A108" s="87" cm="1">
        <f t="array" aca="1" ref="A108" ca="1">INDIRECT(_xlfn.XLOOKUP(鶏シート!$G$13,鶏気温!$D$2:$AB$2,鶏気温!$D$3:$AB$3)&amp;(_xlfn.XLOOKUP(鶏モデル!$D116,鶏気温!$C$6:$C$461,鶏気温!$B$6:$B$461)))</f>
        <v>25.5</v>
      </c>
      <c r="B108">
        <v>108</v>
      </c>
      <c r="C108" s="62">
        <v>46003</v>
      </c>
      <c r="D108">
        <v>2.5</v>
      </c>
      <c r="E108">
        <v>2.1</v>
      </c>
      <c r="F108">
        <v>3.5</v>
      </c>
      <c r="G108">
        <v>3.5</v>
      </c>
      <c r="H108">
        <v>4.0999999999999996</v>
      </c>
      <c r="I108">
        <v>4.4000000000000004</v>
      </c>
      <c r="J108">
        <v>5.8</v>
      </c>
      <c r="K108">
        <v>3.9</v>
      </c>
      <c r="L108">
        <v>3.9</v>
      </c>
      <c r="M108">
        <v>6</v>
      </c>
      <c r="N108">
        <v>7.5</v>
      </c>
      <c r="O108">
        <v>7.4</v>
      </c>
      <c r="P108">
        <v>5.9</v>
      </c>
      <c r="Q108">
        <v>6</v>
      </c>
      <c r="R108">
        <v>0.9</v>
      </c>
      <c r="S108">
        <v>3</v>
      </c>
      <c r="T108">
        <v>2.8</v>
      </c>
      <c r="U108">
        <v>6.6</v>
      </c>
      <c r="V108">
        <v>-1.6</v>
      </c>
      <c r="W108">
        <v>2.1</v>
      </c>
      <c r="X108">
        <v>1.6</v>
      </c>
      <c r="Y108">
        <v>-0.4</v>
      </c>
      <c r="Z108">
        <v>2.8</v>
      </c>
      <c r="AA108">
        <f>独自温度!C348</f>
        <v>30</v>
      </c>
      <c r="AB108">
        <f>独自温度!D348</f>
        <v>30</v>
      </c>
    </row>
    <row r="109" spans="1:28">
      <c r="A109" s="87" cm="1">
        <f t="array" aca="1" ref="A109" ca="1">INDIRECT(_xlfn.XLOOKUP(鶏シート!$G$13,鶏気温!$D$2:$AB$2,鶏気温!$D$3:$AB$3)&amp;(_xlfn.XLOOKUP(鶏モデル!$D117,鶏気温!$C$6:$C$461,鶏気温!$B$6:$B$461)))</f>
        <v>25.3</v>
      </c>
      <c r="B109">
        <v>109</v>
      </c>
      <c r="C109" s="62">
        <v>46004</v>
      </c>
      <c r="D109">
        <v>2.2999999999999998</v>
      </c>
      <c r="E109">
        <v>1.9</v>
      </c>
      <c r="F109">
        <v>3.3</v>
      </c>
      <c r="G109">
        <v>3.3</v>
      </c>
      <c r="H109">
        <v>3.9</v>
      </c>
      <c r="I109">
        <v>4.2</v>
      </c>
      <c r="J109">
        <v>5.7</v>
      </c>
      <c r="K109">
        <v>3.8</v>
      </c>
      <c r="L109">
        <v>3.8</v>
      </c>
      <c r="M109">
        <v>5.8</v>
      </c>
      <c r="N109">
        <v>7.3</v>
      </c>
      <c r="O109">
        <v>7.2</v>
      </c>
      <c r="P109">
        <v>5.7</v>
      </c>
      <c r="Q109">
        <v>5.8</v>
      </c>
      <c r="R109">
        <v>0.7</v>
      </c>
      <c r="S109">
        <v>2.8</v>
      </c>
      <c r="T109">
        <v>2.6</v>
      </c>
      <c r="U109">
        <v>6.4</v>
      </c>
      <c r="V109">
        <v>-1.8</v>
      </c>
      <c r="W109">
        <v>1.9</v>
      </c>
      <c r="X109">
        <v>1.4</v>
      </c>
      <c r="Y109">
        <v>-0.6</v>
      </c>
      <c r="Z109">
        <v>2.6</v>
      </c>
      <c r="AA109">
        <f>独自温度!C349</f>
        <v>30</v>
      </c>
      <c r="AB109">
        <f>独自温度!D349</f>
        <v>30</v>
      </c>
    </row>
    <row r="110" spans="1:28">
      <c r="A110" s="87" cm="1">
        <f t="array" aca="1" ref="A110" ca="1">INDIRECT(_xlfn.XLOOKUP(鶏シート!$G$13,鶏気温!$D$2:$AB$2,鶏気温!$D$3:$AB$3)&amp;(_xlfn.XLOOKUP(鶏モデル!$D118,鶏気温!$C$6:$C$461,鶏気温!$B$6:$B$461)))</f>
        <v>25.1</v>
      </c>
      <c r="B110">
        <v>110</v>
      </c>
      <c r="C110" s="62">
        <v>46005</v>
      </c>
      <c r="D110">
        <v>2.1</v>
      </c>
      <c r="E110">
        <v>1.8</v>
      </c>
      <c r="F110">
        <v>3.2</v>
      </c>
      <c r="G110">
        <v>3.2</v>
      </c>
      <c r="H110">
        <v>3.8</v>
      </c>
      <c r="I110">
        <v>4.0999999999999996</v>
      </c>
      <c r="J110">
        <v>5.5</v>
      </c>
      <c r="K110">
        <v>3.6</v>
      </c>
      <c r="L110">
        <v>3.6</v>
      </c>
      <c r="M110">
        <v>5.7</v>
      </c>
      <c r="N110">
        <v>7.2</v>
      </c>
      <c r="O110">
        <v>7.1</v>
      </c>
      <c r="P110">
        <v>5.6</v>
      </c>
      <c r="Q110">
        <v>5.7</v>
      </c>
      <c r="R110">
        <v>0.6</v>
      </c>
      <c r="S110">
        <v>2.7</v>
      </c>
      <c r="T110">
        <v>2.4</v>
      </c>
      <c r="U110">
        <v>6.3</v>
      </c>
      <c r="V110">
        <v>-1.9</v>
      </c>
      <c r="W110">
        <v>1.7</v>
      </c>
      <c r="X110">
        <v>1.2</v>
      </c>
      <c r="Y110">
        <v>-0.7</v>
      </c>
      <c r="Z110">
        <v>2.5</v>
      </c>
      <c r="AA110">
        <f>独自温度!C350</f>
        <v>30</v>
      </c>
      <c r="AB110">
        <f>独自温度!D350</f>
        <v>30</v>
      </c>
    </row>
    <row r="111" spans="1:28">
      <c r="A111" s="87" cm="1">
        <f t="array" aca="1" ref="A111" ca="1">INDIRECT(_xlfn.XLOOKUP(鶏シート!$G$13,鶏気温!$D$2:$AB$2,鶏気温!$D$3:$AB$3)&amp;(_xlfn.XLOOKUP(鶏モデル!$D119,鶏気温!$C$6:$C$461,鶏気温!$B$6:$B$461)))</f>
        <v>24.9</v>
      </c>
      <c r="B111">
        <v>111</v>
      </c>
      <c r="C111" s="62">
        <v>46006</v>
      </c>
      <c r="D111">
        <v>2</v>
      </c>
      <c r="E111">
        <v>1.6</v>
      </c>
      <c r="F111">
        <v>3</v>
      </c>
      <c r="G111">
        <v>3</v>
      </c>
      <c r="H111">
        <v>3.6</v>
      </c>
      <c r="I111">
        <v>3.9</v>
      </c>
      <c r="J111">
        <v>5.4</v>
      </c>
      <c r="K111">
        <v>3.5</v>
      </c>
      <c r="L111">
        <v>3.5</v>
      </c>
      <c r="M111">
        <v>5.5</v>
      </c>
      <c r="N111">
        <v>7</v>
      </c>
      <c r="O111">
        <v>6.9</v>
      </c>
      <c r="P111">
        <v>5.5</v>
      </c>
      <c r="Q111">
        <v>5.5</v>
      </c>
      <c r="R111">
        <v>0.4</v>
      </c>
      <c r="S111">
        <v>2.6</v>
      </c>
      <c r="T111">
        <v>2.2999999999999998</v>
      </c>
      <c r="U111">
        <v>6.1</v>
      </c>
      <c r="V111">
        <v>-2.1</v>
      </c>
      <c r="W111">
        <v>1.6</v>
      </c>
      <c r="X111">
        <v>1.1000000000000001</v>
      </c>
      <c r="Y111">
        <v>-0.9</v>
      </c>
      <c r="Z111">
        <v>2.2999999999999998</v>
      </c>
      <c r="AA111">
        <f>独自温度!C351</f>
        <v>30</v>
      </c>
      <c r="AB111">
        <f>独自温度!D351</f>
        <v>30</v>
      </c>
    </row>
    <row r="112" spans="1:28">
      <c r="A112" s="87" cm="1">
        <f t="array" aca="1" ref="A112" ca="1">INDIRECT(_xlfn.XLOOKUP(鶏シート!$G$13,鶏気温!$D$2:$AB$2,鶏気温!$D$3:$AB$3)&amp;(_xlfn.XLOOKUP(鶏モデル!$D120,鶏気温!$C$6:$C$461,鶏気温!$B$6:$B$461)))</f>
        <v>24.7</v>
      </c>
      <c r="B112">
        <v>112</v>
      </c>
      <c r="C112" s="62">
        <v>46007</v>
      </c>
      <c r="D112">
        <v>1.8</v>
      </c>
      <c r="E112">
        <v>1.5</v>
      </c>
      <c r="F112">
        <v>2.9</v>
      </c>
      <c r="G112">
        <v>2.9</v>
      </c>
      <c r="H112">
        <v>3.5</v>
      </c>
      <c r="I112">
        <v>3.8</v>
      </c>
      <c r="J112">
        <v>5.3</v>
      </c>
      <c r="K112">
        <v>3.3</v>
      </c>
      <c r="L112">
        <v>3.4</v>
      </c>
      <c r="M112">
        <v>5.4</v>
      </c>
      <c r="N112">
        <v>6.9</v>
      </c>
      <c r="O112">
        <v>6.8</v>
      </c>
      <c r="P112">
        <v>5.3</v>
      </c>
      <c r="Q112">
        <v>5.4</v>
      </c>
      <c r="R112">
        <v>0.3</v>
      </c>
      <c r="S112">
        <v>2.4</v>
      </c>
      <c r="T112">
        <v>2.1</v>
      </c>
      <c r="U112">
        <v>6</v>
      </c>
      <c r="V112">
        <v>-2.2999999999999998</v>
      </c>
      <c r="W112">
        <v>1.5</v>
      </c>
      <c r="X112">
        <v>0.9</v>
      </c>
      <c r="Y112">
        <v>-1</v>
      </c>
      <c r="Z112">
        <v>2.2000000000000002</v>
      </c>
      <c r="AA112">
        <f>独自温度!C352</f>
        <v>30</v>
      </c>
      <c r="AB112">
        <f>独自温度!D352</f>
        <v>30</v>
      </c>
    </row>
    <row r="113" spans="1:28">
      <c r="A113" s="87" cm="1">
        <f t="array" aca="1" ref="A113" ca="1">INDIRECT(_xlfn.XLOOKUP(鶏シート!$G$13,鶏気温!$D$2:$AB$2,鶏気温!$D$3:$AB$3)&amp;(_xlfn.XLOOKUP(鶏モデル!$D121,鶏気温!$C$6:$C$461,鶏気温!$B$6:$B$461)))</f>
        <v>24.5</v>
      </c>
      <c r="B113">
        <v>113</v>
      </c>
      <c r="C113" s="62">
        <v>46008</v>
      </c>
      <c r="D113">
        <v>1.7</v>
      </c>
      <c r="E113">
        <v>1.4</v>
      </c>
      <c r="F113">
        <v>2.8</v>
      </c>
      <c r="G113">
        <v>2.8</v>
      </c>
      <c r="H113">
        <v>3.4</v>
      </c>
      <c r="I113">
        <v>3.7</v>
      </c>
      <c r="J113">
        <v>5.0999999999999996</v>
      </c>
      <c r="K113">
        <v>3.2</v>
      </c>
      <c r="L113">
        <v>3.3</v>
      </c>
      <c r="M113">
        <v>5.3</v>
      </c>
      <c r="N113">
        <v>6.8</v>
      </c>
      <c r="O113">
        <v>6.7</v>
      </c>
      <c r="P113">
        <v>5.2</v>
      </c>
      <c r="Q113">
        <v>5.3</v>
      </c>
      <c r="R113">
        <v>0.1</v>
      </c>
      <c r="S113">
        <v>2.2999999999999998</v>
      </c>
      <c r="T113">
        <v>2</v>
      </c>
      <c r="U113">
        <v>5.9</v>
      </c>
      <c r="V113">
        <v>-2.4</v>
      </c>
      <c r="W113">
        <v>1.3</v>
      </c>
      <c r="X113">
        <v>0.8</v>
      </c>
      <c r="Y113">
        <v>-1.1000000000000001</v>
      </c>
      <c r="Z113">
        <v>2.1</v>
      </c>
      <c r="AA113">
        <f>独自温度!C353</f>
        <v>30</v>
      </c>
      <c r="AB113">
        <f>独自温度!D353</f>
        <v>30</v>
      </c>
    </row>
    <row r="114" spans="1:28">
      <c r="A114" s="87" cm="1">
        <f t="array" aca="1" ref="A114" ca="1">INDIRECT(_xlfn.XLOOKUP(鶏シート!$G$13,鶏気温!$D$2:$AB$2,鶏気温!$D$3:$AB$3)&amp;(_xlfn.XLOOKUP(鶏モデル!$D122,鶏気温!$C$6:$C$461,鶏気温!$B$6:$B$461)))</f>
        <v>24.3</v>
      </c>
      <c r="B114">
        <v>114</v>
      </c>
      <c r="C114" s="62">
        <v>46009</v>
      </c>
      <c r="D114">
        <v>1.6</v>
      </c>
      <c r="E114">
        <v>1.2</v>
      </c>
      <c r="F114">
        <v>2.7</v>
      </c>
      <c r="G114">
        <v>2.7</v>
      </c>
      <c r="H114">
        <v>3.3</v>
      </c>
      <c r="I114">
        <v>3.6</v>
      </c>
      <c r="J114">
        <v>5</v>
      </c>
      <c r="K114">
        <v>3.1</v>
      </c>
      <c r="L114">
        <v>3.2</v>
      </c>
      <c r="M114">
        <v>5.2</v>
      </c>
      <c r="N114">
        <v>6.6</v>
      </c>
      <c r="O114">
        <v>6.6</v>
      </c>
      <c r="P114">
        <v>5.0999999999999996</v>
      </c>
      <c r="Q114">
        <v>5.2</v>
      </c>
      <c r="R114">
        <v>0</v>
      </c>
      <c r="S114">
        <v>2.2000000000000002</v>
      </c>
      <c r="T114">
        <v>1.9</v>
      </c>
      <c r="U114">
        <v>5.8</v>
      </c>
      <c r="V114">
        <v>-2.5</v>
      </c>
      <c r="W114">
        <v>1.2</v>
      </c>
      <c r="X114">
        <v>0.7</v>
      </c>
      <c r="Y114">
        <v>-1.3</v>
      </c>
      <c r="Z114">
        <v>1.9</v>
      </c>
      <c r="AA114">
        <f>独自温度!C354</f>
        <v>30</v>
      </c>
      <c r="AB114">
        <f>独自温度!D354</f>
        <v>30</v>
      </c>
    </row>
    <row r="115" spans="1:28">
      <c r="A115" s="87" cm="1">
        <f t="array" aca="1" ref="A115" ca="1">INDIRECT(_xlfn.XLOOKUP(鶏シート!$G$13,鶏気温!$D$2:$AB$2,鶏気温!$D$3:$AB$3)&amp;(_xlfn.XLOOKUP(鶏モデル!$D123,鶏気温!$C$6:$C$461,鶏気温!$B$6:$B$461)))</f>
        <v>24.1</v>
      </c>
      <c r="B115">
        <v>115</v>
      </c>
      <c r="C115" s="62">
        <v>46010</v>
      </c>
      <c r="D115">
        <v>1.4</v>
      </c>
      <c r="E115">
        <v>1.1000000000000001</v>
      </c>
      <c r="F115">
        <v>2.6</v>
      </c>
      <c r="G115">
        <v>2.6</v>
      </c>
      <c r="H115">
        <v>3.2</v>
      </c>
      <c r="I115">
        <v>3.4</v>
      </c>
      <c r="J115">
        <v>4.9000000000000004</v>
      </c>
      <c r="K115">
        <v>3</v>
      </c>
      <c r="L115">
        <v>3.1</v>
      </c>
      <c r="M115">
        <v>5.0999999999999996</v>
      </c>
      <c r="N115">
        <v>6.5</v>
      </c>
      <c r="O115">
        <v>6.5</v>
      </c>
      <c r="P115">
        <v>5</v>
      </c>
      <c r="Q115">
        <v>5</v>
      </c>
      <c r="R115">
        <v>-0.1</v>
      </c>
      <c r="S115">
        <v>2.1</v>
      </c>
      <c r="T115">
        <v>1.8</v>
      </c>
      <c r="U115">
        <v>5.7</v>
      </c>
      <c r="V115">
        <v>-2.6</v>
      </c>
      <c r="W115">
        <v>1.1000000000000001</v>
      </c>
      <c r="X115">
        <v>0.5</v>
      </c>
      <c r="Y115">
        <v>-1.4</v>
      </c>
      <c r="Z115">
        <v>1.8</v>
      </c>
      <c r="AA115">
        <f>独自温度!C355</f>
        <v>30</v>
      </c>
      <c r="AB115">
        <f>独自温度!D355</f>
        <v>30</v>
      </c>
    </row>
    <row r="116" spans="1:28">
      <c r="A116" s="87" cm="1">
        <f t="array" aca="1" ref="A116" ca="1">INDIRECT(_xlfn.XLOOKUP(鶏シート!$G$13,鶏気温!$D$2:$AB$2,鶏気温!$D$3:$AB$3)&amp;(_xlfn.XLOOKUP(鶏モデル!$D124,鶏気温!$C$6:$C$461,鶏気温!$B$6:$B$461)))</f>
        <v>23.9</v>
      </c>
      <c r="B116">
        <v>116</v>
      </c>
      <c r="C116" s="62">
        <v>46011</v>
      </c>
      <c r="D116">
        <v>1.3</v>
      </c>
      <c r="E116">
        <v>1</v>
      </c>
      <c r="F116">
        <v>2.5</v>
      </c>
      <c r="G116">
        <v>2.5</v>
      </c>
      <c r="H116">
        <v>3.1</v>
      </c>
      <c r="I116">
        <v>3.3</v>
      </c>
      <c r="J116">
        <v>4.8</v>
      </c>
      <c r="K116">
        <v>2.9</v>
      </c>
      <c r="L116">
        <v>3</v>
      </c>
      <c r="M116">
        <v>5</v>
      </c>
      <c r="N116">
        <v>6.4</v>
      </c>
      <c r="O116">
        <v>6.4</v>
      </c>
      <c r="P116">
        <v>4.9000000000000004</v>
      </c>
      <c r="Q116">
        <v>4.9000000000000004</v>
      </c>
      <c r="R116">
        <v>-0.2</v>
      </c>
      <c r="S116">
        <v>2</v>
      </c>
      <c r="T116">
        <v>1.7</v>
      </c>
      <c r="U116">
        <v>5.6</v>
      </c>
      <c r="V116">
        <v>-2.8</v>
      </c>
      <c r="W116">
        <v>1</v>
      </c>
      <c r="X116">
        <v>0.4</v>
      </c>
      <c r="Y116">
        <v>-1.5</v>
      </c>
      <c r="Z116">
        <v>1.7</v>
      </c>
      <c r="AA116">
        <f>独自温度!C356</f>
        <v>30</v>
      </c>
      <c r="AB116">
        <f>独自温度!D356</f>
        <v>30</v>
      </c>
    </row>
    <row r="117" spans="1:28">
      <c r="A117" s="87" cm="1">
        <f t="array" aca="1" ref="A117" ca="1">INDIRECT(_xlfn.XLOOKUP(鶏シート!$G$13,鶏気温!$D$2:$AB$2,鶏気温!$D$3:$AB$3)&amp;(_xlfn.XLOOKUP(鶏モデル!$D125,鶏気温!$C$6:$C$461,鶏気温!$B$6:$B$461)))</f>
        <v>23.7</v>
      </c>
      <c r="B117">
        <v>117</v>
      </c>
      <c r="C117" s="62">
        <v>46012</v>
      </c>
      <c r="D117">
        <v>1.2</v>
      </c>
      <c r="E117">
        <v>0.9</v>
      </c>
      <c r="F117">
        <v>2.4</v>
      </c>
      <c r="G117">
        <v>2.4</v>
      </c>
      <c r="H117">
        <v>3</v>
      </c>
      <c r="I117">
        <v>3.2</v>
      </c>
      <c r="J117">
        <v>4.7</v>
      </c>
      <c r="K117">
        <v>2.8</v>
      </c>
      <c r="L117">
        <v>2.9</v>
      </c>
      <c r="M117">
        <v>4.9000000000000004</v>
      </c>
      <c r="N117">
        <v>6.3</v>
      </c>
      <c r="O117">
        <v>6.3</v>
      </c>
      <c r="P117">
        <v>4.8</v>
      </c>
      <c r="Q117">
        <v>4.8</v>
      </c>
      <c r="R117">
        <v>-0.4</v>
      </c>
      <c r="S117">
        <v>1.9</v>
      </c>
      <c r="T117">
        <v>1.6</v>
      </c>
      <c r="U117">
        <v>5.5</v>
      </c>
      <c r="V117">
        <v>-2.9</v>
      </c>
      <c r="W117">
        <v>0.9</v>
      </c>
      <c r="X117">
        <v>0.3</v>
      </c>
      <c r="Y117">
        <v>-1.7</v>
      </c>
      <c r="Z117">
        <v>1.6</v>
      </c>
      <c r="AA117">
        <f>独自温度!C357</f>
        <v>30</v>
      </c>
      <c r="AB117">
        <f>独自温度!D357</f>
        <v>30</v>
      </c>
    </row>
    <row r="118" spans="1:28">
      <c r="A118" s="87" cm="1">
        <f t="array" aca="1" ref="A118" ca="1">INDIRECT(_xlfn.XLOOKUP(鶏シート!$G$13,鶏気温!$D$2:$AB$2,鶏気温!$D$3:$AB$3)&amp;(_xlfn.XLOOKUP(鶏モデル!$D126,鶏気温!$C$6:$C$461,鶏気温!$B$6:$B$461)))</f>
        <v>23.5</v>
      </c>
      <c r="B118">
        <v>118</v>
      </c>
      <c r="C118" s="62">
        <v>46013</v>
      </c>
      <c r="D118">
        <v>1</v>
      </c>
      <c r="E118">
        <v>0.7</v>
      </c>
      <c r="F118">
        <v>2.2999999999999998</v>
      </c>
      <c r="G118">
        <v>2.2999999999999998</v>
      </c>
      <c r="H118">
        <v>2.9</v>
      </c>
      <c r="I118">
        <v>3.1</v>
      </c>
      <c r="J118">
        <v>4.5999999999999996</v>
      </c>
      <c r="K118">
        <v>2.7</v>
      </c>
      <c r="L118">
        <v>2.8</v>
      </c>
      <c r="M118">
        <v>4.8</v>
      </c>
      <c r="N118">
        <v>6.2</v>
      </c>
      <c r="O118">
        <v>6.2</v>
      </c>
      <c r="P118">
        <v>4.7</v>
      </c>
      <c r="Q118">
        <v>4.7</v>
      </c>
      <c r="R118">
        <v>-0.5</v>
      </c>
      <c r="S118">
        <v>1.8</v>
      </c>
      <c r="T118">
        <v>1.5</v>
      </c>
      <c r="U118">
        <v>5.4</v>
      </c>
      <c r="V118">
        <v>-3</v>
      </c>
      <c r="W118">
        <v>0.8</v>
      </c>
      <c r="X118">
        <v>0.2</v>
      </c>
      <c r="Y118">
        <v>-1.8</v>
      </c>
      <c r="Z118">
        <v>1.5</v>
      </c>
      <c r="AA118">
        <f>独自温度!C358</f>
        <v>30</v>
      </c>
      <c r="AB118">
        <f>独自温度!D358</f>
        <v>30</v>
      </c>
    </row>
    <row r="119" spans="1:28">
      <c r="A119" s="87" cm="1">
        <f t="array" aca="1" ref="A119" ca="1">INDIRECT(_xlfn.XLOOKUP(鶏シート!$G$13,鶏気温!$D$2:$AB$2,鶏気温!$D$3:$AB$3)&amp;(_xlfn.XLOOKUP(鶏モデル!$D127,鶏気温!$C$6:$C$461,鶏気温!$B$6:$B$461)))</f>
        <v>23.3</v>
      </c>
      <c r="B119">
        <v>119</v>
      </c>
      <c r="C119" s="62">
        <v>46014</v>
      </c>
      <c r="D119">
        <v>0.9</v>
      </c>
      <c r="E119">
        <v>0.6</v>
      </c>
      <c r="F119">
        <v>2.2000000000000002</v>
      </c>
      <c r="G119">
        <v>2.2000000000000002</v>
      </c>
      <c r="H119">
        <v>2.8</v>
      </c>
      <c r="I119">
        <v>3</v>
      </c>
      <c r="J119">
        <v>4.5</v>
      </c>
      <c r="K119">
        <v>2.6</v>
      </c>
      <c r="L119">
        <v>2.6</v>
      </c>
      <c r="M119">
        <v>4.7</v>
      </c>
      <c r="N119">
        <v>6.1</v>
      </c>
      <c r="O119">
        <v>6.1</v>
      </c>
      <c r="P119">
        <v>4.5999999999999996</v>
      </c>
      <c r="Q119">
        <v>4.5999999999999996</v>
      </c>
      <c r="R119">
        <v>-0.6</v>
      </c>
      <c r="S119">
        <v>1.7</v>
      </c>
      <c r="T119">
        <v>1.4</v>
      </c>
      <c r="U119">
        <v>5.3</v>
      </c>
      <c r="V119">
        <v>-3.1</v>
      </c>
      <c r="W119">
        <v>0.7</v>
      </c>
      <c r="X119">
        <v>0.1</v>
      </c>
      <c r="Y119">
        <v>-1.9</v>
      </c>
      <c r="Z119">
        <v>1.4</v>
      </c>
      <c r="AA119">
        <f>独自温度!C359</f>
        <v>30</v>
      </c>
      <c r="AB119">
        <f>独自温度!D359</f>
        <v>30</v>
      </c>
    </row>
    <row r="120" spans="1:28">
      <c r="A120" s="87" cm="1">
        <f t="array" aca="1" ref="A120" ca="1">INDIRECT(_xlfn.XLOOKUP(鶏シート!$G$13,鶏気温!$D$2:$AB$2,鶏気温!$D$3:$AB$3)&amp;(_xlfn.XLOOKUP(鶏モデル!$D128,鶏気温!$C$6:$C$461,鶏気温!$B$6:$B$461)))</f>
        <v>23</v>
      </c>
      <c r="B120">
        <v>120</v>
      </c>
      <c r="C120" s="62">
        <v>46015</v>
      </c>
      <c r="D120">
        <v>0.7</v>
      </c>
      <c r="E120">
        <v>0.5</v>
      </c>
      <c r="F120">
        <v>2.1</v>
      </c>
      <c r="G120">
        <v>2.1</v>
      </c>
      <c r="H120">
        <v>2.7</v>
      </c>
      <c r="I120">
        <v>2.9</v>
      </c>
      <c r="J120">
        <v>4.4000000000000004</v>
      </c>
      <c r="K120">
        <v>2.4</v>
      </c>
      <c r="L120">
        <v>2.5</v>
      </c>
      <c r="M120">
        <v>4.5999999999999996</v>
      </c>
      <c r="N120">
        <v>6</v>
      </c>
      <c r="O120">
        <v>6</v>
      </c>
      <c r="P120">
        <v>4.5</v>
      </c>
      <c r="Q120">
        <v>4.5</v>
      </c>
      <c r="R120">
        <v>-0.8</v>
      </c>
      <c r="S120">
        <v>1.6</v>
      </c>
      <c r="T120">
        <v>1.3</v>
      </c>
      <c r="U120">
        <v>5.2</v>
      </c>
      <c r="V120">
        <v>-3.3</v>
      </c>
      <c r="W120">
        <v>0.5</v>
      </c>
      <c r="X120">
        <v>-0.1</v>
      </c>
      <c r="Y120">
        <v>-2.1</v>
      </c>
      <c r="Z120">
        <v>1.3</v>
      </c>
      <c r="AA120">
        <f>独自温度!C360</f>
        <v>30</v>
      </c>
      <c r="AB120">
        <f>独自温度!D360</f>
        <v>30</v>
      </c>
    </row>
    <row r="121" spans="1:28">
      <c r="A121" s="87" cm="1">
        <f t="array" aca="1" ref="A121" ca="1">INDIRECT(_xlfn.XLOOKUP(鶏シート!$G$13,鶏気温!$D$2:$AB$2,鶏気温!$D$3:$AB$3)&amp;(_xlfn.XLOOKUP(鶏モデル!$D129,鶏気温!$C$6:$C$461,鶏気温!$B$6:$B$461)))</f>
        <v>22.8</v>
      </c>
      <c r="B121">
        <v>121</v>
      </c>
      <c r="C121" s="62">
        <v>46016</v>
      </c>
      <c r="D121">
        <v>0.6</v>
      </c>
      <c r="E121">
        <v>0.3</v>
      </c>
      <c r="F121">
        <v>2</v>
      </c>
      <c r="G121">
        <v>1.9</v>
      </c>
      <c r="H121">
        <v>2.5</v>
      </c>
      <c r="I121">
        <v>2.8</v>
      </c>
      <c r="J121">
        <v>4.3</v>
      </c>
      <c r="K121">
        <v>2.2999999999999998</v>
      </c>
      <c r="L121">
        <v>2.2999999999999998</v>
      </c>
      <c r="M121">
        <v>4.4000000000000004</v>
      </c>
      <c r="N121">
        <v>5.9</v>
      </c>
      <c r="O121">
        <v>5.8</v>
      </c>
      <c r="P121">
        <v>4.4000000000000004</v>
      </c>
      <c r="Q121">
        <v>4.4000000000000004</v>
      </c>
      <c r="R121">
        <v>-0.9</v>
      </c>
      <c r="S121">
        <v>1.5</v>
      </c>
      <c r="T121">
        <v>1.2</v>
      </c>
      <c r="U121">
        <v>5.0999999999999996</v>
      </c>
      <c r="V121">
        <v>-3.4</v>
      </c>
      <c r="W121">
        <v>0.4</v>
      </c>
      <c r="X121">
        <v>-0.2</v>
      </c>
      <c r="Y121">
        <v>-2.2000000000000002</v>
      </c>
      <c r="Z121">
        <v>1.2</v>
      </c>
      <c r="AA121">
        <f>独自温度!C361</f>
        <v>30</v>
      </c>
      <c r="AB121">
        <f>独自温度!D361</f>
        <v>30</v>
      </c>
    </row>
    <row r="122" spans="1:28">
      <c r="A122" s="87" cm="1">
        <f t="array" aca="1" ref="A122" ca="1">INDIRECT(_xlfn.XLOOKUP(鶏シート!$G$13,鶏気温!$D$2:$AB$2,鶏気温!$D$3:$AB$3)&amp;(_xlfn.XLOOKUP(鶏モデル!$D130,鶏気温!$C$6:$C$461,鶏気温!$B$6:$B$461)))</f>
        <v>22.6</v>
      </c>
      <c r="B122">
        <v>122</v>
      </c>
      <c r="C122" s="62">
        <v>46017</v>
      </c>
      <c r="D122">
        <v>0.5</v>
      </c>
      <c r="E122">
        <v>0.2</v>
      </c>
      <c r="F122">
        <v>1.9</v>
      </c>
      <c r="G122">
        <v>1.8</v>
      </c>
      <c r="H122">
        <v>2.4</v>
      </c>
      <c r="I122">
        <v>2.7</v>
      </c>
      <c r="J122">
        <v>4.2</v>
      </c>
      <c r="K122">
        <v>2.2000000000000002</v>
      </c>
      <c r="L122">
        <v>2.2000000000000002</v>
      </c>
      <c r="M122">
        <v>4.3</v>
      </c>
      <c r="N122">
        <v>5.8</v>
      </c>
      <c r="O122">
        <v>5.7</v>
      </c>
      <c r="P122">
        <v>4.3</v>
      </c>
      <c r="Q122">
        <v>4.3</v>
      </c>
      <c r="R122">
        <v>-1</v>
      </c>
      <c r="S122">
        <v>1.4</v>
      </c>
      <c r="T122">
        <v>1.1000000000000001</v>
      </c>
      <c r="U122">
        <v>5</v>
      </c>
      <c r="V122">
        <v>-3.5</v>
      </c>
      <c r="W122">
        <v>0.3</v>
      </c>
      <c r="X122">
        <v>-0.3</v>
      </c>
      <c r="Y122">
        <v>-2.4</v>
      </c>
      <c r="Z122">
        <v>1</v>
      </c>
      <c r="AA122">
        <f>独自温度!C362</f>
        <v>30</v>
      </c>
      <c r="AB122">
        <f>独自温度!D362</f>
        <v>30</v>
      </c>
    </row>
    <row r="123" spans="1:28">
      <c r="A123" s="87" cm="1">
        <f t="array" aca="1" ref="A123" ca="1">INDIRECT(_xlfn.XLOOKUP(鶏シート!$G$13,鶏気温!$D$2:$AB$2,鶏気温!$D$3:$AB$3)&amp;(_xlfn.XLOOKUP(鶏モデル!$D131,鶏気温!$C$6:$C$461,鶏気温!$B$6:$B$461)))</f>
        <v>22.4</v>
      </c>
      <c r="B123">
        <v>123</v>
      </c>
      <c r="C123" s="62">
        <v>46018</v>
      </c>
      <c r="D123">
        <v>0.3</v>
      </c>
      <c r="E123">
        <v>0</v>
      </c>
      <c r="F123">
        <v>1.7</v>
      </c>
      <c r="G123">
        <v>1.7</v>
      </c>
      <c r="H123">
        <v>2.2999999999999998</v>
      </c>
      <c r="I123">
        <v>2.6</v>
      </c>
      <c r="J123">
        <v>4.0999999999999996</v>
      </c>
      <c r="K123">
        <v>2.1</v>
      </c>
      <c r="L123">
        <v>2</v>
      </c>
      <c r="M123">
        <v>4.2</v>
      </c>
      <c r="N123">
        <v>5.7</v>
      </c>
      <c r="O123">
        <v>5.6</v>
      </c>
      <c r="P123">
        <v>4.2</v>
      </c>
      <c r="Q123">
        <v>4.0999999999999996</v>
      </c>
      <c r="R123">
        <v>-1.2</v>
      </c>
      <c r="S123">
        <v>1.3</v>
      </c>
      <c r="T123">
        <v>1</v>
      </c>
      <c r="U123">
        <v>4.8</v>
      </c>
      <c r="V123">
        <v>-3.6</v>
      </c>
      <c r="W123">
        <v>0.2</v>
      </c>
      <c r="X123">
        <v>-0.4</v>
      </c>
      <c r="Y123">
        <v>-2.5</v>
      </c>
      <c r="Z123">
        <v>0.9</v>
      </c>
      <c r="AA123">
        <f>独自温度!C363</f>
        <v>30</v>
      </c>
      <c r="AB123">
        <f>独自温度!D363</f>
        <v>30</v>
      </c>
    </row>
    <row r="124" spans="1:28">
      <c r="A124" s="87" cm="1">
        <f t="array" aca="1" ref="A124" ca="1">INDIRECT(_xlfn.XLOOKUP(鶏シート!$G$13,鶏気温!$D$2:$AB$2,鶏気温!$D$3:$AB$3)&amp;(_xlfn.XLOOKUP(鶏モデル!$D132,鶏気温!$C$6:$C$461,鶏気温!$B$6:$B$461)))</f>
        <v>22.2</v>
      </c>
      <c r="B124">
        <v>124</v>
      </c>
      <c r="C124" s="62">
        <v>46019</v>
      </c>
      <c r="D124">
        <v>0.2</v>
      </c>
      <c r="E124">
        <v>-0.1</v>
      </c>
      <c r="F124">
        <v>1.6</v>
      </c>
      <c r="G124">
        <v>1.6</v>
      </c>
      <c r="H124">
        <v>2.2000000000000002</v>
      </c>
      <c r="I124">
        <v>2.5</v>
      </c>
      <c r="J124">
        <v>3.9</v>
      </c>
      <c r="K124">
        <v>2</v>
      </c>
      <c r="L124">
        <v>1.8</v>
      </c>
      <c r="M124">
        <v>4.0999999999999996</v>
      </c>
      <c r="N124">
        <v>5.6</v>
      </c>
      <c r="O124">
        <v>5.5</v>
      </c>
      <c r="P124">
        <v>4.0999999999999996</v>
      </c>
      <c r="Q124">
        <v>4</v>
      </c>
      <c r="R124">
        <v>-1.3</v>
      </c>
      <c r="S124">
        <v>1.2</v>
      </c>
      <c r="T124">
        <v>0.9</v>
      </c>
      <c r="U124">
        <v>4.7</v>
      </c>
      <c r="V124">
        <v>-3.8</v>
      </c>
      <c r="W124">
        <v>0.1</v>
      </c>
      <c r="X124">
        <v>-0.6</v>
      </c>
      <c r="Y124">
        <v>-2.6</v>
      </c>
      <c r="Z124">
        <v>0.8</v>
      </c>
      <c r="AA124">
        <f>独自温度!C364</f>
        <v>30</v>
      </c>
      <c r="AB124">
        <f>独自温度!D364</f>
        <v>30</v>
      </c>
    </row>
    <row r="125" spans="1:28">
      <c r="A125" s="87" cm="1">
        <f t="array" aca="1" ref="A125" ca="1">INDIRECT(_xlfn.XLOOKUP(鶏シート!$G$13,鶏気温!$D$2:$AB$2,鶏気温!$D$3:$AB$3)&amp;(_xlfn.XLOOKUP(鶏モデル!$D133,鶏気温!$C$6:$C$461,鶏気温!$B$6:$B$461)))</f>
        <v>22</v>
      </c>
      <c r="B125">
        <v>125</v>
      </c>
      <c r="C125" s="62">
        <v>46020</v>
      </c>
      <c r="D125">
        <v>0.1</v>
      </c>
      <c r="E125">
        <v>-0.2</v>
      </c>
      <c r="F125">
        <v>1.5</v>
      </c>
      <c r="G125">
        <v>1.5</v>
      </c>
      <c r="H125">
        <v>2.1</v>
      </c>
      <c r="I125">
        <v>2.4</v>
      </c>
      <c r="J125">
        <v>3.8</v>
      </c>
      <c r="K125">
        <v>1.9</v>
      </c>
      <c r="L125">
        <v>1.7</v>
      </c>
      <c r="M125">
        <v>4</v>
      </c>
      <c r="N125">
        <v>5.5</v>
      </c>
      <c r="O125">
        <v>5.4</v>
      </c>
      <c r="P125">
        <v>4</v>
      </c>
      <c r="Q125">
        <v>3.9</v>
      </c>
      <c r="R125">
        <v>-1.4</v>
      </c>
      <c r="S125">
        <v>1.1000000000000001</v>
      </c>
      <c r="T125">
        <v>0.8</v>
      </c>
      <c r="U125">
        <v>4.5999999999999996</v>
      </c>
      <c r="V125">
        <v>-3.9</v>
      </c>
      <c r="W125">
        <v>0</v>
      </c>
      <c r="X125">
        <v>-0.7</v>
      </c>
      <c r="Y125">
        <v>-2.7</v>
      </c>
      <c r="Z125">
        <v>0.6</v>
      </c>
      <c r="AA125">
        <f>独自温度!C365</f>
        <v>30</v>
      </c>
      <c r="AB125">
        <f>独自温度!D365</f>
        <v>30</v>
      </c>
    </row>
    <row r="126" spans="1:28">
      <c r="A126" s="87" cm="1">
        <f t="array" aca="1" ref="A126" ca="1">INDIRECT(_xlfn.XLOOKUP(鶏シート!$G$13,鶏気温!$D$2:$AB$2,鶏気温!$D$3:$AB$3)&amp;(_xlfn.XLOOKUP(鶏モデル!$D134,鶏気温!$C$6:$C$461,鶏気温!$B$6:$B$461)))</f>
        <v>21.9</v>
      </c>
      <c r="B126">
        <v>126</v>
      </c>
      <c r="C126" s="62">
        <v>46021</v>
      </c>
      <c r="D126">
        <v>0</v>
      </c>
      <c r="E126">
        <v>-0.3</v>
      </c>
      <c r="F126">
        <v>1.4</v>
      </c>
      <c r="G126">
        <v>1.4</v>
      </c>
      <c r="H126">
        <v>2.1</v>
      </c>
      <c r="I126">
        <v>2.2999999999999998</v>
      </c>
      <c r="J126">
        <v>3.7</v>
      </c>
      <c r="K126">
        <v>1.7</v>
      </c>
      <c r="L126">
        <v>1.6</v>
      </c>
      <c r="M126">
        <v>3.9</v>
      </c>
      <c r="N126">
        <v>5.4</v>
      </c>
      <c r="O126">
        <v>5.3</v>
      </c>
      <c r="P126">
        <v>3.9</v>
      </c>
      <c r="Q126">
        <v>3.8</v>
      </c>
      <c r="R126">
        <v>-1.5</v>
      </c>
      <c r="S126">
        <v>1</v>
      </c>
      <c r="T126">
        <v>0.7</v>
      </c>
      <c r="U126">
        <v>4.5</v>
      </c>
      <c r="V126">
        <v>-4</v>
      </c>
      <c r="W126">
        <v>-0.1</v>
      </c>
      <c r="X126">
        <v>-0.8</v>
      </c>
      <c r="Y126">
        <v>-2.8</v>
      </c>
      <c r="Z126">
        <v>0.5</v>
      </c>
      <c r="AA126">
        <f>独自温度!C366</f>
        <v>30</v>
      </c>
      <c r="AB126">
        <f>独自温度!D366</f>
        <v>30</v>
      </c>
    </row>
    <row r="127" spans="1:28">
      <c r="A127" s="87" cm="1">
        <f t="array" aca="1" ref="A127" ca="1">INDIRECT(_xlfn.XLOOKUP(鶏シート!$G$13,鶏気温!$D$2:$AB$2,鶏気温!$D$3:$AB$3)&amp;(_xlfn.XLOOKUP(鶏モデル!$D135,鶏気温!$C$6:$C$461,鶏気温!$B$6:$B$461)))</f>
        <v>21.7</v>
      </c>
      <c r="B127">
        <v>127</v>
      </c>
      <c r="C127" s="62">
        <v>46022</v>
      </c>
      <c r="D127">
        <v>-0.1</v>
      </c>
      <c r="E127">
        <v>-0.4</v>
      </c>
      <c r="F127">
        <v>1.3</v>
      </c>
      <c r="G127">
        <v>1.3</v>
      </c>
      <c r="H127">
        <v>2</v>
      </c>
      <c r="I127">
        <v>2.2000000000000002</v>
      </c>
      <c r="J127">
        <v>3.6</v>
      </c>
      <c r="K127">
        <v>1.6</v>
      </c>
      <c r="L127">
        <v>1.4</v>
      </c>
      <c r="M127">
        <v>3.8</v>
      </c>
      <c r="N127">
        <v>5.3</v>
      </c>
      <c r="O127">
        <v>5.2</v>
      </c>
      <c r="P127">
        <v>3.8</v>
      </c>
      <c r="Q127">
        <v>3.7</v>
      </c>
      <c r="R127">
        <v>-1.6</v>
      </c>
      <c r="S127">
        <v>0.9</v>
      </c>
      <c r="T127">
        <v>0.6</v>
      </c>
      <c r="U127">
        <v>4.5</v>
      </c>
      <c r="V127">
        <v>-4.0999999999999996</v>
      </c>
      <c r="W127">
        <v>-0.2</v>
      </c>
      <c r="X127">
        <v>-0.9</v>
      </c>
      <c r="Y127">
        <v>-2.9</v>
      </c>
      <c r="Z127">
        <v>0.4</v>
      </c>
      <c r="AA127">
        <f>独自温度!C367</f>
        <v>30</v>
      </c>
      <c r="AB127">
        <f>独自温度!D367</f>
        <v>30</v>
      </c>
    </row>
    <row r="128" spans="1:28">
      <c r="A128" s="87" cm="1">
        <f t="array" aca="1" ref="A128" ca="1">INDIRECT(_xlfn.XLOOKUP(鶏シート!$G$13,鶏気温!$D$2:$AB$2,鶏気温!$D$3:$AB$3)&amp;(_xlfn.XLOOKUP(鶏モデル!$D136,鶏気温!$C$6:$C$461,鶏気温!$B$6:$B$461)))</f>
        <v>21.5</v>
      </c>
      <c r="B128">
        <v>128</v>
      </c>
      <c r="C128" s="62">
        <v>46023</v>
      </c>
      <c r="D128">
        <v>-0.2</v>
      </c>
      <c r="E128">
        <v>-0.5</v>
      </c>
      <c r="F128">
        <v>1.2</v>
      </c>
      <c r="G128">
        <v>1.3</v>
      </c>
      <c r="H128">
        <v>1.9</v>
      </c>
      <c r="I128">
        <v>2.1</v>
      </c>
      <c r="J128">
        <v>3.6</v>
      </c>
      <c r="K128">
        <v>1.6</v>
      </c>
      <c r="L128">
        <v>1.3</v>
      </c>
      <c r="M128">
        <v>3.7</v>
      </c>
      <c r="N128">
        <v>5.2</v>
      </c>
      <c r="O128">
        <v>5.0999999999999996</v>
      </c>
      <c r="P128">
        <v>3.7</v>
      </c>
      <c r="Q128">
        <v>3.6</v>
      </c>
      <c r="R128">
        <v>-1.7</v>
      </c>
      <c r="S128">
        <v>0.8</v>
      </c>
      <c r="T128">
        <v>0.5</v>
      </c>
      <c r="U128">
        <v>4.4000000000000004</v>
      </c>
      <c r="V128">
        <v>-4.2</v>
      </c>
      <c r="W128">
        <v>-0.3</v>
      </c>
      <c r="X128">
        <v>-0.9</v>
      </c>
      <c r="Y128">
        <v>-3</v>
      </c>
      <c r="Z128">
        <v>0.3</v>
      </c>
      <c r="AA128">
        <f>独自温度!C3</f>
        <v>30</v>
      </c>
      <c r="AB128">
        <f>独自温度!D3</f>
        <v>30</v>
      </c>
    </row>
    <row r="129" spans="1:28">
      <c r="A129" s="87" cm="1">
        <f t="array" aca="1" ref="A129" ca="1">INDIRECT(_xlfn.XLOOKUP(鶏シート!$G$13,鶏気温!$D$2:$AB$2,鶏気温!$D$3:$AB$3)&amp;(_xlfn.XLOOKUP(鶏モデル!$D137,鶏気温!$C$6:$C$461,鶏気温!$B$6:$B$461)))</f>
        <v>21.3</v>
      </c>
      <c r="B129">
        <v>129</v>
      </c>
      <c r="C129" s="62">
        <v>46024</v>
      </c>
      <c r="D129">
        <v>-0.3</v>
      </c>
      <c r="E129">
        <v>-0.6</v>
      </c>
      <c r="F129">
        <v>1.2</v>
      </c>
      <c r="G129">
        <v>1.2</v>
      </c>
      <c r="H129">
        <v>1.9</v>
      </c>
      <c r="I129">
        <v>2.1</v>
      </c>
      <c r="J129">
        <v>3.5</v>
      </c>
      <c r="K129">
        <v>1.5</v>
      </c>
      <c r="L129">
        <v>1.3</v>
      </c>
      <c r="M129">
        <v>3.6</v>
      </c>
      <c r="N129">
        <v>5.0999999999999996</v>
      </c>
      <c r="O129">
        <v>5.0999999999999996</v>
      </c>
      <c r="P129">
        <v>3.6</v>
      </c>
      <c r="Q129">
        <v>3.5</v>
      </c>
      <c r="R129">
        <v>-1.7</v>
      </c>
      <c r="S129">
        <v>0.7</v>
      </c>
      <c r="T129">
        <v>0.4</v>
      </c>
      <c r="U129">
        <v>4.3</v>
      </c>
      <c r="V129">
        <v>-4.3</v>
      </c>
      <c r="W129">
        <v>-0.4</v>
      </c>
      <c r="X129">
        <v>-1</v>
      </c>
      <c r="Y129">
        <v>-3.1</v>
      </c>
      <c r="Z129">
        <v>0.2</v>
      </c>
      <c r="AA129">
        <f>独自温度!C4</f>
        <v>30</v>
      </c>
      <c r="AB129">
        <f>独自温度!D4</f>
        <v>30</v>
      </c>
    </row>
    <row r="130" spans="1:28">
      <c r="A130" s="87" cm="1">
        <f t="array" aca="1" ref="A130" ca="1">INDIRECT(_xlfn.XLOOKUP(鶏シート!$G$13,鶏気温!$D$2:$AB$2,鶏気温!$D$3:$AB$3)&amp;(_xlfn.XLOOKUP(鶏モデル!$D138,鶏気温!$C$6:$C$461,鶏気温!$B$6:$B$461)))</f>
        <v>21.2</v>
      </c>
      <c r="B130">
        <v>130</v>
      </c>
      <c r="C130" s="62">
        <v>46025</v>
      </c>
      <c r="D130">
        <v>-0.4</v>
      </c>
      <c r="E130">
        <v>-0.7</v>
      </c>
      <c r="F130">
        <v>1.1000000000000001</v>
      </c>
      <c r="G130">
        <v>1.1000000000000001</v>
      </c>
      <c r="H130">
        <v>1.8</v>
      </c>
      <c r="I130">
        <v>2</v>
      </c>
      <c r="J130">
        <v>3.4</v>
      </c>
      <c r="K130">
        <v>1.4</v>
      </c>
      <c r="L130">
        <v>1.2</v>
      </c>
      <c r="M130">
        <v>3.6</v>
      </c>
      <c r="N130">
        <v>5.0999999999999996</v>
      </c>
      <c r="O130">
        <v>5</v>
      </c>
      <c r="P130">
        <v>3.5</v>
      </c>
      <c r="Q130">
        <v>3.5</v>
      </c>
      <c r="R130">
        <v>-1.8</v>
      </c>
      <c r="S130">
        <v>0.7</v>
      </c>
      <c r="T130">
        <v>0.4</v>
      </c>
      <c r="U130">
        <v>4.3</v>
      </c>
      <c r="V130">
        <v>-4.4000000000000004</v>
      </c>
      <c r="W130">
        <v>-0.4</v>
      </c>
      <c r="X130">
        <v>-1.1000000000000001</v>
      </c>
      <c r="Y130">
        <v>-3.2</v>
      </c>
      <c r="Z130">
        <v>0.2</v>
      </c>
      <c r="AA130">
        <f>独自温度!C5</f>
        <v>30</v>
      </c>
      <c r="AB130">
        <f>独自温度!D5</f>
        <v>30</v>
      </c>
    </row>
    <row r="131" spans="1:28">
      <c r="A131" s="87" cm="1">
        <f t="array" aca="1" ref="A131" ca="1">INDIRECT(_xlfn.XLOOKUP(鶏シート!$G$13,鶏気温!$D$2:$AB$2,鶏気温!$D$3:$AB$3)&amp;(_xlfn.XLOOKUP(鶏モデル!$D139,鶏気温!$C$6:$C$461,鶏気温!$B$6:$B$461)))</f>
        <v>21</v>
      </c>
      <c r="B131">
        <v>131</v>
      </c>
      <c r="C131" s="62">
        <v>46026</v>
      </c>
      <c r="D131">
        <v>-0.4</v>
      </c>
      <c r="E131">
        <v>-0.8</v>
      </c>
      <c r="F131">
        <v>1</v>
      </c>
      <c r="G131">
        <v>1.1000000000000001</v>
      </c>
      <c r="H131">
        <v>1.8</v>
      </c>
      <c r="I131">
        <v>1.9</v>
      </c>
      <c r="J131">
        <v>3.4</v>
      </c>
      <c r="K131">
        <v>1.4</v>
      </c>
      <c r="L131">
        <v>1.2</v>
      </c>
      <c r="M131">
        <v>3.5</v>
      </c>
      <c r="N131">
        <v>5</v>
      </c>
      <c r="O131">
        <v>4.9000000000000004</v>
      </c>
      <c r="P131">
        <v>3.5</v>
      </c>
      <c r="Q131">
        <v>3.4</v>
      </c>
      <c r="R131">
        <v>-1.9</v>
      </c>
      <c r="S131">
        <v>0.6</v>
      </c>
      <c r="T131">
        <v>0.3</v>
      </c>
      <c r="U131">
        <v>4.2</v>
      </c>
      <c r="V131">
        <v>-4.5</v>
      </c>
      <c r="W131">
        <v>-0.5</v>
      </c>
      <c r="X131">
        <v>-1.1000000000000001</v>
      </c>
      <c r="Y131">
        <v>-3.3</v>
      </c>
      <c r="Z131">
        <v>0.1</v>
      </c>
      <c r="AA131">
        <f>独自温度!C6</f>
        <v>30</v>
      </c>
      <c r="AB131">
        <f>独自温度!D6</f>
        <v>30</v>
      </c>
    </row>
    <row r="132" spans="1:28">
      <c r="A132" s="87" cm="1">
        <f t="array" aca="1" ref="A132" ca="1">INDIRECT(_xlfn.XLOOKUP(鶏シート!$G$13,鶏気温!$D$2:$AB$2,鶏気温!$D$3:$AB$3)&amp;(_xlfn.XLOOKUP(鶏モデル!$D140,鶏気温!$C$6:$C$461,鶏気温!$B$6:$B$461)))</f>
        <v>20.8</v>
      </c>
      <c r="B132">
        <v>132</v>
      </c>
      <c r="C132" s="62">
        <v>46027</v>
      </c>
      <c r="D132">
        <v>-0.5</v>
      </c>
      <c r="E132">
        <v>-0.8</v>
      </c>
      <c r="F132">
        <v>1</v>
      </c>
      <c r="G132">
        <v>1</v>
      </c>
      <c r="H132">
        <v>1.8</v>
      </c>
      <c r="I132">
        <v>1.9</v>
      </c>
      <c r="J132">
        <v>3.3</v>
      </c>
      <c r="K132">
        <v>1.3</v>
      </c>
      <c r="L132">
        <v>1.1000000000000001</v>
      </c>
      <c r="M132">
        <v>3.5</v>
      </c>
      <c r="N132">
        <v>5</v>
      </c>
      <c r="O132">
        <v>4.9000000000000004</v>
      </c>
      <c r="P132">
        <v>3.4</v>
      </c>
      <c r="Q132">
        <v>3.4</v>
      </c>
      <c r="R132">
        <v>-1.9</v>
      </c>
      <c r="S132">
        <v>0.6</v>
      </c>
      <c r="T132">
        <v>0.3</v>
      </c>
      <c r="U132">
        <v>4.2</v>
      </c>
      <c r="V132">
        <v>-4.5999999999999996</v>
      </c>
      <c r="W132">
        <v>-0.5</v>
      </c>
      <c r="X132">
        <v>-1.2</v>
      </c>
      <c r="Y132">
        <v>-3.4</v>
      </c>
      <c r="Z132">
        <v>0.1</v>
      </c>
      <c r="AA132">
        <f>独自温度!C7</f>
        <v>30</v>
      </c>
      <c r="AB132">
        <f>独自温度!D7</f>
        <v>30</v>
      </c>
    </row>
    <row r="133" spans="1:28">
      <c r="A133" s="87" cm="1">
        <f t="array" aca="1" ref="A133" ca="1">INDIRECT(_xlfn.XLOOKUP(鶏シート!$G$13,鶏気温!$D$2:$AB$2,鶏気温!$D$3:$AB$3)&amp;(_xlfn.XLOOKUP(鶏モデル!$D141,鶏気温!$C$6:$C$461,鶏気温!$B$6:$B$461)))</f>
        <v>20.7</v>
      </c>
      <c r="B133">
        <v>133</v>
      </c>
      <c r="C133" s="62">
        <v>46028</v>
      </c>
      <c r="D133">
        <v>-0.5</v>
      </c>
      <c r="E133">
        <v>-0.9</v>
      </c>
      <c r="F133">
        <v>0.9</v>
      </c>
      <c r="G133">
        <v>1</v>
      </c>
      <c r="H133">
        <v>1.7</v>
      </c>
      <c r="I133">
        <v>1.8</v>
      </c>
      <c r="J133">
        <v>3.3</v>
      </c>
      <c r="K133">
        <v>1.3</v>
      </c>
      <c r="L133">
        <v>1.1000000000000001</v>
      </c>
      <c r="M133">
        <v>3.5</v>
      </c>
      <c r="N133">
        <v>4.9000000000000004</v>
      </c>
      <c r="O133">
        <v>4.8</v>
      </c>
      <c r="P133">
        <v>3.4</v>
      </c>
      <c r="Q133">
        <v>3.3</v>
      </c>
      <c r="R133">
        <v>-2</v>
      </c>
      <c r="S133">
        <v>0.5</v>
      </c>
      <c r="T133">
        <v>0.2</v>
      </c>
      <c r="U133">
        <v>4.0999999999999996</v>
      </c>
      <c r="V133">
        <v>-4.7</v>
      </c>
      <c r="W133">
        <v>-0.5</v>
      </c>
      <c r="X133">
        <v>-1.2</v>
      </c>
      <c r="Y133">
        <v>-3.4</v>
      </c>
      <c r="Z133">
        <v>0</v>
      </c>
      <c r="AA133">
        <f>独自温度!C8</f>
        <v>30</v>
      </c>
      <c r="AB133">
        <f>独自温度!D8</f>
        <v>30</v>
      </c>
    </row>
    <row r="134" spans="1:28">
      <c r="A134" s="87" cm="1">
        <f t="array" aca="1" ref="A134" ca="1">INDIRECT(_xlfn.XLOOKUP(鶏シート!$G$13,鶏気温!$D$2:$AB$2,鶏気温!$D$3:$AB$3)&amp;(_xlfn.XLOOKUP(鶏モデル!$D142,鶏気温!$C$6:$C$461,鶏気温!$B$6:$B$461)))</f>
        <v>20.5</v>
      </c>
      <c r="B134">
        <v>134</v>
      </c>
      <c r="C134" s="62">
        <v>46029</v>
      </c>
      <c r="D134">
        <v>-0.6</v>
      </c>
      <c r="E134">
        <v>-0.9</v>
      </c>
      <c r="F134">
        <v>0.9</v>
      </c>
      <c r="G134">
        <v>0.9</v>
      </c>
      <c r="H134">
        <v>1.7</v>
      </c>
      <c r="I134">
        <v>1.8</v>
      </c>
      <c r="J134">
        <v>3.2</v>
      </c>
      <c r="K134">
        <v>1.3</v>
      </c>
      <c r="L134">
        <v>1.1000000000000001</v>
      </c>
      <c r="M134">
        <v>3.4</v>
      </c>
      <c r="N134">
        <v>4.9000000000000004</v>
      </c>
      <c r="O134">
        <v>4.8</v>
      </c>
      <c r="P134">
        <v>3.3</v>
      </c>
      <c r="Q134">
        <v>3.3</v>
      </c>
      <c r="R134">
        <v>-2</v>
      </c>
      <c r="S134">
        <v>0.5</v>
      </c>
      <c r="T134">
        <v>0.2</v>
      </c>
      <c r="U134">
        <v>4.0999999999999996</v>
      </c>
      <c r="V134">
        <v>-4.8</v>
      </c>
      <c r="W134">
        <v>-0.6</v>
      </c>
      <c r="X134">
        <v>-1.3</v>
      </c>
      <c r="Y134">
        <v>-3.5</v>
      </c>
      <c r="Z134">
        <v>0</v>
      </c>
      <c r="AA134">
        <f>独自温度!C9</f>
        <v>30</v>
      </c>
      <c r="AB134">
        <f>独自温度!D9</f>
        <v>30</v>
      </c>
    </row>
    <row r="135" spans="1:28">
      <c r="A135" s="87" cm="1">
        <f t="array" aca="1" ref="A135" ca="1">INDIRECT(_xlfn.XLOOKUP(鶏シート!$G$13,鶏気温!$D$2:$AB$2,鶏気温!$D$3:$AB$3)&amp;(_xlfn.XLOOKUP(鶏モデル!$D143,鶏気温!$C$6:$C$461,鶏気温!$B$6:$B$461)))</f>
        <v>20.3</v>
      </c>
      <c r="B135">
        <v>135</v>
      </c>
      <c r="C135" s="62">
        <v>46030</v>
      </c>
      <c r="D135">
        <v>-0.6</v>
      </c>
      <c r="E135">
        <v>-1</v>
      </c>
      <c r="F135">
        <v>0.8</v>
      </c>
      <c r="G135">
        <v>0.9</v>
      </c>
      <c r="H135">
        <v>1.6</v>
      </c>
      <c r="I135">
        <v>1.8</v>
      </c>
      <c r="J135">
        <v>3.2</v>
      </c>
      <c r="K135">
        <v>1.2</v>
      </c>
      <c r="L135">
        <v>1.1000000000000001</v>
      </c>
      <c r="M135">
        <v>3.4</v>
      </c>
      <c r="N135">
        <v>4.9000000000000004</v>
      </c>
      <c r="O135">
        <v>4.8</v>
      </c>
      <c r="P135">
        <v>3.3</v>
      </c>
      <c r="Q135">
        <v>3.3</v>
      </c>
      <c r="R135">
        <v>-2.1</v>
      </c>
      <c r="S135">
        <v>0.4</v>
      </c>
      <c r="T135">
        <v>0.1</v>
      </c>
      <c r="U135">
        <v>4.0999999999999996</v>
      </c>
      <c r="V135">
        <v>-4.8</v>
      </c>
      <c r="W135">
        <v>-0.6</v>
      </c>
      <c r="X135">
        <v>-1.3</v>
      </c>
      <c r="Y135">
        <v>-3.6</v>
      </c>
      <c r="Z135">
        <v>0</v>
      </c>
      <c r="AA135">
        <f>独自温度!C10</f>
        <v>30</v>
      </c>
      <c r="AB135">
        <f>独自温度!D10</f>
        <v>30</v>
      </c>
    </row>
    <row r="136" spans="1:28">
      <c r="A136" s="87" cm="1">
        <f t="array" aca="1" ref="A136" ca="1">INDIRECT(_xlfn.XLOOKUP(鶏シート!$G$13,鶏気温!$D$2:$AB$2,鶏気温!$D$3:$AB$3)&amp;(_xlfn.XLOOKUP(鶏モデル!$D144,鶏気温!$C$6:$C$461,鶏気温!$B$6:$B$461)))</f>
        <v>20.2</v>
      </c>
      <c r="B136">
        <v>136</v>
      </c>
      <c r="C136" s="62">
        <v>46031</v>
      </c>
      <c r="D136">
        <v>-0.7</v>
      </c>
      <c r="E136">
        <v>-1</v>
      </c>
      <c r="F136">
        <v>0.8</v>
      </c>
      <c r="G136">
        <v>0.8</v>
      </c>
      <c r="H136">
        <v>1.6</v>
      </c>
      <c r="I136">
        <v>1.8</v>
      </c>
      <c r="J136">
        <v>3.2</v>
      </c>
      <c r="K136">
        <v>1.2</v>
      </c>
      <c r="L136">
        <v>1.1000000000000001</v>
      </c>
      <c r="M136">
        <v>3.4</v>
      </c>
      <c r="N136">
        <v>4.9000000000000004</v>
      </c>
      <c r="O136">
        <v>4.8</v>
      </c>
      <c r="P136">
        <v>3.3</v>
      </c>
      <c r="Q136">
        <v>3.2</v>
      </c>
      <c r="R136">
        <v>-2.1</v>
      </c>
      <c r="S136">
        <v>0.4</v>
      </c>
      <c r="T136">
        <v>0.1</v>
      </c>
      <c r="U136">
        <v>4</v>
      </c>
      <c r="V136">
        <v>-4.9000000000000004</v>
      </c>
      <c r="W136">
        <v>-0.7</v>
      </c>
      <c r="X136">
        <v>-1.3</v>
      </c>
      <c r="Y136">
        <v>-3.6</v>
      </c>
      <c r="Z136">
        <v>0</v>
      </c>
      <c r="AA136">
        <f>独自温度!C11</f>
        <v>30</v>
      </c>
      <c r="AB136">
        <f>独自温度!D11</f>
        <v>30</v>
      </c>
    </row>
    <row r="137" spans="1:28">
      <c r="A137" s="87" cm="1">
        <f t="array" aca="1" ref="A137" ca="1">INDIRECT(_xlfn.XLOOKUP(鶏シート!$G$13,鶏気温!$D$2:$AB$2,鶏気温!$D$3:$AB$3)&amp;(_xlfn.XLOOKUP(鶏モデル!$D145,鶏気温!$C$6:$C$461,鶏気温!$B$6:$B$461)))</f>
        <v>20</v>
      </c>
      <c r="B137">
        <v>137</v>
      </c>
      <c r="C137" s="62">
        <v>46032</v>
      </c>
      <c r="D137">
        <v>-0.7</v>
      </c>
      <c r="E137">
        <v>-1.1000000000000001</v>
      </c>
      <c r="F137">
        <v>0.8</v>
      </c>
      <c r="G137">
        <v>0.8</v>
      </c>
      <c r="H137">
        <v>1.6</v>
      </c>
      <c r="I137">
        <v>1.7</v>
      </c>
      <c r="J137">
        <v>3.2</v>
      </c>
      <c r="K137">
        <v>1.2</v>
      </c>
      <c r="L137">
        <v>1.1000000000000001</v>
      </c>
      <c r="M137">
        <v>3.3</v>
      </c>
      <c r="N137">
        <v>4.8</v>
      </c>
      <c r="O137">
        <v>4.7</v>
      </c>
      <c r="P137">
        <v>3.3</v>
      </c>
      <c r="Q137">
        <v>3.2</v>
      </c>
      <c r="R137">
        <v>-2.1</v>
      </c>
      <c r="S137">
        <v>0.4</v>
      </c>
      <c r="T137">
        <v>0</v>
      </c>
      <c r="U137">
        <v>4</v>
      </c>
      <c r="V137">
        <v>-5</v>
      </c>
      <c r="W137">
        <v>-0.7</v>
      </c>
      <c r="X137">
        <v>-1.4</v>
      </c>
      <c r="Y137">
        <v>-3.7</v>
      </c>
      <c r="Z137">
        <v>-0.1</v>
      </c>
      <c r="AA137">
        <f>独自温度!C12</f>
        <v>30</v>
      </c>
      <c r="AB137">
        <f>独自温度!D12</f>
        <v>30</v>
      </c>
    </row>
    <row r="138" spans="1:28">
      <c r="A138" s="87" cm="1">
        <f t="array" aca="1" ref="A138" ca="1">INDIRECT(_xlfn.XLOOKUP(鶏シート!$G$13,鶏気温!$D$2:$AB$2,鶏気温!$D$3:$AB$3)&amp;(_xlfn.XLOOKUP(鶏モデル!$D146,鶏気温!$C$6:$C$461,鶏気温!$B$6:$B$461)))</f>
        <v>19.8</v>
      </c>
      <c r="B138">
        <v>138</v>
      </c>
      <c r="C138" s="62">
        <v>46033</v>
      </c>
      <c r="D138">
        <v>-0.7</v>
      </c>
      <c r="E138">
        <v>-1.1000000000000001</v>
      </c>
      <c r="F138">
        <v>0.7</v>
      </c>
      <c r="G138">
        <v>0.8</v>
      </c>
      <c r="H138">
        <v>1.5</v>
      </c>
      <c r="I138">
        <v>1.7</v>
      </c>
      <c r="J138">
        <v>3.2</v>
      </c>
      <c r="K138">
        <v>1.2</v>
      </c>
      <c r="L138">
        <v>1.1000000000000001</v>
      </c>
      <c r="M138">
        <v>3.3</v>
      </c>
      <c r="N138">
        <v>4.8</v>
      </c>
      <c r="O138">
        <v>4.7</v>
      </c>
      <c r="P138">
        <v>3.2</v>
      </c>
      <c r="Q138">
        <v>3.2</v>
      </c>
      <c r="R138">
        <v>-2.2000000000000002</v>
      </c>
      <c r="S138">
        <v>0.3</v>
      </c>
      <c r="T138">
        <v>0</v>
      </c>
      <c r="U138">
        <v>4</v>
      </c>
      <c r="V138">
        <v>-5</v>
      </c>
      <c r="W138">
        <v>-0.8</v>
      </c>
      <c r="X138">
        <v>-1.4</v>
      </c>
      <c r="Y138">
        <v>-3.7</v>
      </c>
      <c r="Z138">
        <v>-0.1</v>
      </c>
      <c r="AA138">
        <f>独自温度!C13</f>
        <v>30</v>
      </c>
      <c r="AB138">
        <f>独自温度!D13</f>
        <v>30</v>
      </c>
    </row>
    <row r="139" spans="1:28">
      <c r="A139" s="87" cm="1">
        <f t="array" aca="1" ref="A139" ca="1">INDIRECT(_xlfn.XLOOKUP(鶏シート!$G$13,鶏気温!$D$2:$AB$2,鶏気温!$D$3:$AB$3)&amp;(_xlfn.XLOOKUP(鶏モデル!$D147,鶏気温!$C$6:$C$461,鶏気温!$B$6:$B$461)))</f>
        <v>19.600000000000001</v>
      </c>
      <c r="B139">
        <v>139</v>
      </c>
      <c r="C139" s="62">
        <v>46034</v>
      </c>
      <c r="D139">
        <v>-0.8</v>
      </c>
      <c r="E139">
        <v>-1.2</v>
      </c>
      <c r="F139">
        <v>0.7</v>
      </c>
      <c r="G139">
        <v>0.8</v>
      </c>
      <c r="H139">
        <v>1.5</v>
      </c>
      <c r="I139">
        <v>1.7</v>
      </c>
      <c r="J139">
        <v>3.2</v>
      </c>
      <c r="K139">
        <v>1.2</v>
      </c>
      <c r="L139">
        <v>1.1000000000000001</v>
      </c>
      <c r="M139">
        <v>3.3</v>
      </c>
      <c r="N139">
        <v>4.8</v>
      </c>
      <c r="O139">
        <v>4.7</v>
      </c>
      <c r="P139">
        <v>3.2</v>
      </c>
      <c r="Q139">
        <v>3.2</v>
      </c>
      <c r="R139">
        <v>-2.2000000000000002</v>
      </c>
      <c r="S139">
        <v>0.3</v>
      </c>
      <c r="T139">
        <v>0</v>
      </c>
      <c r="U139">
        <v>3.9</v>
      </c>
      <c r="V139">
        <v>-5</v>
      </c>
      <c r="W139">
        <v>-0.9</v>
      </c>
      <c r="X139">
        <v>-1.4</v>
      </c>
      <c r="Y139">
        <v>-3.8</v>
      </c>
      <c r="Z139">
        <v>-0.1</v>
      </c>
      <c r="AA139">
        <f>独自温度!C14</f>
        <v>30</v>
      </c>
      <c r="AB139">
        <f>独自温度!D14</f>
        <v>30</v>
      </c>
    </row>
    <row r="140" spans="1:28">
      <c r="A140" s="87" cm="1">
        <f t="array" aca="1" ref="A140" ca="1">INDIRECT(_xlfn.XLOOKUP(鶏シート!$G$13,鶏気温!$D$2:$AB$2,鶏気温!$D$3:$AB$3)&amp;(_xlfn.XLOOKUP(鶏モデル!$D148,鶏気温!$C$6:$C$461,鶏気温!$B$6:$B$461)))</f>
        <v>19.399999999999999</v>
      </c>
      <c r="B140">
        <v>140</v>
      </c>
      <c r="C140" s="62">
        <v>46035</v>
      </c>
      <c r="D140">
        <v>-0.8</v>
      </c>
      <c r="E140">
        <v>-1.2</v>
      </c>
      <c r="F140">
        <v>0.7</v>
      </c>
      <c r="G140">
        <v>0.7</v>
      </c>
      <c r="H140">
        <v>1.5</v>
      </c>
      <c r="I140">
        <v>1.7</v>
      </c>
      <c r="J140">
        <v>3.2</v>
      </c>
      <c r="K140">
        <v>1.2</v>
      </c>
      <c r="L140">
        <v>1.1000000000000001</v>
      </c>
      <c r="M140">
        <v>3.2</v>
      </c>
      <c r="N140">
        <v>4.8</v>
      </c>
      <c r="O140">
        <v>4.7</v>
      </c>
      <c r="P140">
        <v>3.2</v>
      </c>
      <c r="Q140">
        <v>3.2</v>
      </c>
      <c r="R140">
        <v>-2.2000000000000002</v>
      </c>
      <c r="S140">
        <v>0.3</v>
      </c>
      <c r="T140">
        <v>-0.1</v>
      </c>
      <c r="U140">
        <v>3.9</v>
      </c>
      <c r="V140">
        <v>-5.0999999999999996</v>
      </c>
      <c r="W140">
        <v>-0.9</v>
      </c>
      <c r="X140">
        <v>-1.5</v>
      </c>
      <c r="Y140">
        <v>-3.8</v>
      </c>
      <c r="Z140">
        <v>-0.1</v>
      </c>
      <c r="AA140">
        <f>独自温度!C15</f>
        <v>30</v>
      </c>
      <c r="AB140">
        <f>独自温度!D15</f>
        <v>30</v>
      </c>
    </row>
    <row r="141" spans="1:28">
      <c r="A141" s="87" cm="1">
        <f t="array" aca="1" ref="A141" ca="1">INDIRECT(_xlfn.XLOOKUP(鶏シート!$G$13,鶏気温!$D$2:$AB$2,鶏気温!$D$3:$AB$3)&amp;(_xlfn.XLOOKUP(鶏モデル!$D149,鶏気温!$C$6:$C$461,鶏気温!$B$6:$B$461)))</f>
        <v>19.2</v>
      </c>
      <c r="B141">
        <v>141</v>
      </c>
      <c r="C141" s="62">
        <v>46036</v>
      </c>
      <c r="D141">
        <v>-0.8</v>
      </c>
      <c r="E141">
        <v>-1.2</v>
      </c>
      <c r="F141">
        <v>0.7</v>
      </c>
      <c r="G141">
        <v>0.7</v>
      </c>
      <c r="H141">
        <v>1.4</v>
      </c>
      <c r="I141">
        <v>1.7</v>
      </c>
      <c r="J141">
        <v>3.1</v>
      </c>
      <c r="K141">
        <v>1.3</v>
      </c>
      <c r="L141">
        <v>1.1000000000000001</v>
      </c>
      <c r="M141">
        <v>3.2</v>
      </c>
      <c r="N141">
        <v>4.7</v>
      </c>
      <c r="O141">
        <v>4.5999999999999996</v>
      </c>
      <c r="P141">
        <v>3.2</v>
      </c>
      <c r="Q141">
        <v>3.2</v>
      </c>
      <c r="R141">
        <v>-2.2000000000000002</v>
      </c>
      <c r="S141">
        <v>0.3</v>
      </c>
      <c r="T141">
        <v>-0.1</v>
      </c>
      <c r="U141">
        <v>3.9</v>
      </c>
      <c r="V141">
        <v>-5.0999999999999996</v>
      </c>
      <c r="W141">
        <v>-1</v>
      </c>
      <c r="X141">
        <v>-1.5</v>
      </c>
      <c r="Y141">
        <v>-3.8</v>
      </c>
      <c r="Z141">
        <v>0</v>
      </c>
      <c r="AA141">
        <f>独自温度!C16</f>
        <v>30</v>
      </c>
      <c r="AB141">
        <f>独自温度!D16</f>
        <v>30</v>
      </c>
    </row>
    <row r="142" spans="1:28">
      <c r="A142" s="87" cm="1">
        <f t="array" aca="1" ref="A142" ca="1">INDIRECT(_xlfn.XLOOKUP(鶏シート!$G$13,鶏気温!$D$2:$AB$2,鶏気温!$D$3:$AB$3)&amp;(_xlfn.XLOOKUP(鶏モデル!$D150,鶏気温!$C$6:$C$461,鶏気温!$B$6:$B$461)))</f>
        <v>19</v>
      </c>
      <c r="B142">
        <v>142</v>
      </c>
      <c r="C142" s="62">
        <v>46037</v>
      </c>
      <c r="D142">
        <v>-0.8</v>
      </c>
      <c r="E142">
        <v>-1.2</v>
      </c>
      <c r="F142">
        <v>0.6</v>
      </c>
      <c r="G142">
        <v>0.7</v>
      </c>
      <c r="H142">
        <v>1.4</v>
      </c>
      <c r="I142">
        <v>1.7</v>
      </c>
      <c r="J142">
        <v>3.1</v>
      </c>
      <c r="K142">
        <v>1.3</v>
      </c>
      <c r="L142">
        <v>1.1000000000000001</v>
      </c>
      <c r="M142">
        <v>3.2</v>
      </c>
      <c r="N142">
        <v>4.7</v>
      </c>
      <c r="O142">
        <v>4.5999999999999996</v>
      </c>
      <c r="P142">
        <v>3.2</v>
      </c>
      <c r="Q142">
        <v>3.2</v>
      </c>
      <c r="R142">
        <v>-2.2999999999999998</v>
      </c>
      <c r="S142">
        <v>0.3</v>
      </c>
      <c r="T142">
        <v>-0.1</v>
      </c>
      <c r="U142">
        <v>3.9</v>
      </c>
      <c r="V142">
        <v>-5.0999999999999996</v>
      </c>
      <c r="W142">
        <v>-1</v>
      </c>
      <c r="X142">
        <v>-1.5</v>
      </c>
      <c r="Y142">
        <v>-3.8</v>
      </c>
      <c r="Z142">
        <v>0</v>
      </c>
      <c r="AA142">
        <f>独自温度!C17</f>
        <v>30</v>
      </c>
      <c r="AB142">
        <f>独自温度!D17</f>
        <v>30</v>
      </c>
    </row>
    <row r="143" spans="1:28">
      <c r="A143" s="87" cm="1">
        <f t="array" aca="1" ref="A143" ca="1">INDIRECT(_xlfn.XLOOKUP(鶏シート!$G$13,鶏気温!$D$2:$AB$2,鶏気温!$D$3:$AB$3)&amp;(_xlfn.XLOOKUP(鶏モデル!$D151,鶏気温!$C$6:$C$461,鶏気温!$B$6:$B$461)))</f>
        <v>18.7</v>
      </c>
      <c r="B143">
        <v>143</v>
      </c>
      <c r="C143" s="62">
        <v>46038</v>
      </c>
      <c r="D143">
        <v>-0.8</v>
      </c>
      <c r="E143">
        <v>-1.3</v>
      </c>
      <c r="F143">
        <v>0.6</v>
      </c>
      <c r="G143">
        <v>0.7</v>
      </c>
      <c r="H143">
        <v>1.3</v>
      </c>
      <c r="I143">
        <v>1.7</v>
      </c>
      <c r="J143">
        <v>3.1</v>
      </c>
      <c r="K143">
        <v>1.3</v>
      </c>
      <c r="L143">
        <v>1.1000000000000001</v>
      </c>
      <c r="M143">
        <v>3.1</v>
      </c>
      <c r="N143">
        <v>4.7</v>
      </c>
      <c r="O143">
        <v>4.5999999999999996</v>
      </c>
      <c r="P143">
        <v>3.2</v>
      </c>
      <c r="Q143">
        <v>3.2</v>
      </c>
      <c r="R143">
        <v>-2.2999999999999998</v>
      </c>
      <c r="S143">
        <v>0.3</v>
      </c>
      <c r="T143">
        <v>-0.2</v>
      </c>
      <c r="U143">
        <v>3.8</v>
      </c>
      <c r="V143">
        <v>-5.2</v>
      </c>
      <c r="W143">
        <v>-1.1000000000000001</v>
      </c>
      <c r="X143">
        <v>-1.6</v>
      </c>
      <c r="Y143">
        <v>-3.9</v>
      </c>
      <c r="Z143">
        <v>0</v>
      </c>
      <c r="AA143">
        <f>独自温度!C18</f>
        <v>30</v>
      </c>
      <c r="AB143">
        <f>独自温度!D18</f>
        <v>30</v>
      </c>
    </row>
    <row r="144" spans="1:28">
      <c r="A144" s="87" cm="1">
        <f t="array" aca="1" ref="A144" ca="1">INDIRECT(_xlfn.XLOOKUP(鶏シート!$G$13,鶏気温!$D$2:$AB$2,鶏気温!$D$3:$AB$3)&amp;(_xlfn.XLOOKUP(鶏モデル!$D152,鶏気温!$C$6:$C$461,鶏気温!$B$6:$B$461)))</f>
        <v>18.5</v>
      </c>
      <c r="B144">
        <v>144</v>
      </c>
      <c r="C144" s="62">
        <v>46039</v>
      </c>
      <c r="D144">
        <v>-0.9</v>
      </c>
      <c r="E144">
        <v>-1.3</v>
      </c>
      <c r="F144">
        <v>0.6</v>
      </c>
      <c r="G144">
        <v>0.7</v>
      </c>
      <c r="H144">
        <v>1.3</v>
      </c>
      <c r="I144">
        <v>1.7</v>
      </c>
      <c r="J144">
        <v>3.1</v>
      </c>
      <c r="K144">
        <v>1.3</v>
      </c>
      <c r="L144">
        <v>1.1000000000000001</v>
      </c>
      <c r="M144">
        <v>3.1</v>
      </c>
      <c r="N144">
        <v>4.5999999999999996</v>
      </c>
      <c r="O144">
        <v>4.5999999999999996</v>
      </c>
      <c r="P144">
        <v>3.2</v>
      </c>
      <c r="Q144">
        <v>3.2</v>
      </c>
      <c r="R144">
        <v>-2.2999999999999998</v>
      </c>
      <c r="S144">
        <v>0.3</v>
      </c>
      <c r="T144">
        <v>-0.2</v>
      </c>
      <c r="U144">
        <v>3.8</v>
      </c>
      <c r="V144">
        <v>-5.2</v>
      </c>
      <c r="W144">
        <v>-1.1000000000000001</v>
      </c>
      <c r="X144">
        <v>-1.6</v>
      </c>
      <c r="Y144">
        <v>-3.9</v>
      </c>
      <c r="Z144">
        <v>0</v>
      </c>
      <c r="AA144">
        <f>独自温度!C19</f>
        <v>30</v>
      </c>
      <c r="AB144">
        <f>独自温度!D19</f>
        <v>30</v>
      </c>
    </row>
    <row r="145" spans="1:28">
      <c r="A145" s="87" cm="1">
        <f t="array" aca="1" ref="A145" ca="1">INDIRECT(_xlfn.XLOOKUP(鶏シート!$G$13,鶏気温!$D$2:$AB$2,鶏気温!$D$3:$AB$3)&amp;(_xlfn.XLOOKUP(鶏モデル!$D153,鶏気温!$C$6:$C$461,鶏気温!$B$6:$B$461)))</f>
        <v>18.3</v>
      </c>
      <c r="B145">
        <v>145</v>
      </c>
      <c r="C145" s="62">
        <v>46040</v>
      </c>
      <c r="D145">
        <v>-0.9</v>
      </c>
      <c r="E145">
        <v>-1.3</v>
      </c>
      <c r="F145">
        <v>0.6</v>
      </c>
      <c r="G145">
        <v>0.6</v>
      </c>
      <c r="H145">
        <v>1.3</v>
      </c>
      <c r="I145">
        <v>1.7</v>
      </c>
      <c r="J145">
        <v>3.1</v>
      </c>
      <c r="K145">
        <v>1.3</v>
      </c>
      <c r="L145">
        <v>1.1000000000000001</v>
      </c>
      <c r="M145">
        <v>3.1</v>
      </c>
      <c r="N145">
        <v>4.5999999999999996</v>
      </c>
      <c r="O145">
        <v>4.5999999999999996</v>
      </c>
      <c r="P145">
        <v>3.2</v>
      </c>
      <c r="Q145">
        <v>3.2</v>
      </c>
      <c r="R145">
        <v>-2.2999999999999998</v>
      </c>
      <c r="S145">
        <v>0.2</v>
      </c>
      <c r="T145">
        <v>-0.3</v>
      </c>
      <c r="U145">
        <v>3.8</v>
      </c>
      <c r="V145">
        <v>-5.2</v>
      </c>
      <c r="W145">
        <v>-1.2</v>
      </c>
      <c r="X145">
        <v>-1.6</v>
      </c>
      <c r="Y145">
        <v>-3.9</v>
      </c>
      <c r="Z145">
        <v>0</v>
      </c>
      <c r="AA145">
        <f>独自温度!C20</f>
        <v>30</v>
      </c>
      <c r="AB145">
        <f>独自温度!D20</f>
        <v>30</v>
      </c>
    </row>
    <row r="146" spans="1:28">
      <c r="A146" s="87" cm="1">
        <f t="array" aca="1" ref="A146" ca="1">INDIRECT(_xlfn.XLOOKUP(鶏シート!$G$13,鶏気温!$D$2:$AB$2,鶏気温!$D$3:$AB$3)&amp;(_xlfn.XLOOKUP(鶏モデル!$D154,鶏気温!$C$6:$C$461,鶏気温!$B$6:$B$461)))</f>
        <v>18.100000000000001</v>
      </c>
      <c r="B146">
        <v>146</v>
      </c>
      <c r="C146" s="62">
        <v>46041</v>
      </c>
      <c r="D146">
        <v>-0.9</v>
      </c>
      <c r="E146">
        <v>-1.3</v>
      </c>
      <c r="F146">
        <v>0.5</v>
      </c>
      <c r="G146">
        <v>0.6</v>
      </c>
      <c r="H146">
        <v>1.2</v>
      </c>
      <c r="I146">
        <v>1.6</v>
      </c>
      <c r="J146">
        <v>3.1</v>
      </c>
      <c r="K146">
        <v>1.3</v>
      </c>
      <c r="L146">
        <v>1.1000000000000001</v>
      </c>
      <c r="M146">
        <v>3</v>
      </c>
      <c r="N146">
        <v>4.5999999999999996</v>
      </c>
      <c r="O146">
        <v>4.5</v>
      </c>
      <c r="P146">
        <v>3.1</v>
      </c>
      <c r="Q146">
        <v>3.2</v>
      </c>
      <c r="R146">
        <v>-2.4</v>
      </c>
      <c r="S146">
        <v>0.2</v>
      </c>
      <c r="T146">
        <v>-0.3</v>
      </c>
      <c r="U146">
        <v>3.8</v>
      </c>
      <c r="V146">
        <v>-5.2</v>
      </c>
      <c r="W146">
        <v>-1.2</v>
      </c>
      <c r="X146">
        <v>-1.7</v>
      </c>
      <c r="Y146">
        <v>-3.9</v>
      </c>
      <c r="Z146">
        <v>0</v>
      </c>
      <c r="AA146">
        <f>独自温度!C21</f>
        <v>30</v>
      </c>
      <c r="AB146">
        <f>独自温度!D21</f>
        <v>30</v>
      </c>
    </row>
    <row r="147" spans="1:28">
      <c r="A147" s="87" cm="1">
        <f t="array" aca="1" ref="A147" ca="1">INDIRECT(_xlfn.XLOOKUP(鶏シート!$G$13,鶏気温!$D$2:$AB$2,鶏気温!$D$3:$AB$3)&amp;(_xlfn.XLOOKUP(鶏モデル!$D155,鶏気温!$C$6:$C$461,鶏気温!$B$6:$B$461)))</f>
        <v>17.899999999999999</v>
      </c>
      <c r="B147">
        <v>147</v>
      </c>
      <c r="C147" s="62">
        <v>46042</v>
      </c>
      <c r="D147">
        <v>-0.9</v>
      </c>
      <c r="E147">
        <v>-1.4</v>
      </c>
      <c r="F147">
        <v>0.5</v>
      </c>
      <c r="G147">
        <v>0.6</v>
      </c>
      <c r="H147">
        <v>1.2</v>
      </c>
      <c r="I147">
        <v>1.6</v>
      </c>
      <c r="J147">
        <v>3</v>
      </c>
      <c r="K147">
        <v>1.2</v>
      </c>
      <c r="L147">
        <v>1.1000000000000001</v>
      </c>
      <c r="M147">
        <v>3</v>
      </c>
      <c r="N147">
        <v>4.5</v>
      </c>
      <c r="O147">
        <v>4.5</v>
      </c>
      <c r="P147">
        <v>3.1</v>
      </c>
      <c r="Q147">
        <v>3.2</v>
      </c>
      <c r="R147">
        <v>-2.4</v>
      </c>
      <c r="S147">
        <v>0.2</v>
      </c>
      <c r="T147">
        <v>-0.3</v>
      </c>
      <c r="U147">
        <v>3.7</v>
      </c>
      <c r="V147">
        <v>-5.3</v>
      </c>
      <c r="W147">
        <v>-1.3</v>
      </c>
      <c r="X147">
        <v>-1.7</v>
      </c>
      <c r="Y147">
        <v>-4</v>
      </c>
      <c r="Z147">
        <v>0</v>
      </c>
      <c r="AA147">
        <f>独自温度!C22</f>
        <v>30</v>
      </c>
      <c r="AB147">
        <f>独自温度!D22</f>
        <v>30</v>
      </c>
    </row>
    <row r="148" spans="1:28">
      <c r="A148" s="87" cm="1">
        <f t="array" aca="1" ref="A148" ca="1">INDIRECT(_xlfn.XLOOKUP(鶏シート!$G$13,鶏気温!$D$2:$AB$2,鶏気温!$D$3:$AB$3)&amp;(_xlfn.XLOOKUP(鶏モデル!$D156,鶏気温!$C$6:$C$461,鶏気温!$B$6:$B$461)))</f>
        <v>17.600000000000001</v>
      </c>
      <c r="B148">
        <v>148</v>
      </c>
      <c r="C148" s="62">
        <v>46043</v>
      </c>
      <c r="D148">
        <v>-1</v>
      </c>
      <c r="E148">
        <v>-1.4</v>
      </c>
      <c r="F148">
        <v>0.5</v>
      </c>
      <c r="G148">
        <v>0.6</v>
      </c>
      <c r="H148">
        <v>1.2</v>
      </c>
      <c r="I148">
        <v>1.6</v>
      </c>
      <c r="J148">
        <v>3</v>
      </c>
      <c r="K148">
        <v>1.2</v>
      </c>
      <c r="L148">
        <v>1.1000000000000001</v>
      </c>
      <c r="M148">
        <v>2.9</v>
      </c>
      <c r="N148">
        <v>4.5</v>
      </c>
      <c r="O148">
        <v>4.5</v>
      </c>
      <c r="P148">
        <v>3.1</v>
      </c>
      <c r="Q148">
        <v>3.2</v>
      </c>
      <c r="R148">
        <v>-2.4</v>
      </c>
      <c r="S148">
        <v>0.1</v>
      </c>
      <c r="T148">
        <v>-0.4</v>
      </c>
      <c r="U148">
        <v>3.7</v>
      </c>
      <c r="V148">
        <v>-5.3</v>
      </c>
      <c r="W148">
        <v>-1.3</v>
      </c>
      <c r="X148">
        <v>-1.7</v>
      </c>
      <c r="Y148">
        <v>-4</v>
      </c>
      <c r="Z148">
        <v>0</v>
      </c>
      <c r="AA148">
        <f>独自温度!C23</f>
        <v>30</v>
      </c>
      <c r="AB148">
        <f>独自温度!D23</f>
        <v>30</v>
      </c>
    </row>
    <row r="149" spans="1:28">
      <c r="A149" s="87" cm="1">
        <f t="array" aca="1" ref="A149" ca="1">INDIRECT(_xlfn.XLOOKUP(鶏シート!$G$13,鶏気温!$D$2:$AB$2,鶏気温!$D$3:$AB$3)&amp;(_xlfn.XLOOKUP(鶏モデル!$D157,鶏気温!$C$6:$C$461,鶏気温!$B$6:$B$461)))</f>
        <v>17.399999999999999</v>
      </c>
      <c r="B149">
        <v>149</v>
      </c>
      <c r="C149" s="62">
        <v>46044</v>
      </c>
      <c r="D149">
        <v>-1</v>
      </c>
      <c r="E149">
        <v>-1.4</v>
      </c>
      <c r="F149">
        <v>0.4</v>
      </c>
      <c r="G149">
        <v>0.5</v>
      </c>
      <c r="H149">
        <v>1.1000000000000001</v>
      </c>
      <c r="I149">
        <v>1.6</v>
      </c>
      <c r="J149">
        <v>3</v>
      </c>
      <c r="K149">
        <v>1.2</v>
      </c>
      <c r="L149">
        <v>1.1000000000000001</v>
      </c>
      <c r="M149">
        <v>2.9</v>
      </c>
      <c r="N149">
        <v>4.5</v>
      </c>
      <c r="O149">
        <v>4.4000000000000004</v>
      </c>
      <c r="P149">
        <v>3</v>
      </c>
      <c r="Q149">
        <v>3.1</v>
      </c>
      <c r="R149">
        <v>-2.5</v>
      </c>
      <c r="S149">
        <v>0.1</v>
      </c>
      <c r="T149">
        <v>-0.4</v>
      </c>
      <c r="U149">
        <v>3.7</v>
      </c>
      <c r="V149">
        <v>-5.3</v>
      </c>
      <c r="W149">
        <v>-1.3</v>
      </c>
      <c r="X149">
        <v>-1.8</v>
      </c>
      <c r="Y149">
        <v>-4.0999999999999996</v>
      </c>
      <c r="Z149">
        <v>0</v>
      </c>
      <c r="AA149">
        <f>独自温度!C24</f>
        <v>30</v>
      </c>
      <c r="AB149">
        <f>独自温度!D24</f>
        <v>30</v>
      </c>
    </row>
    <row r="150" spans="1:28">
      <c r="A150" s="87" cm="1">
        <f t="array" aca="1" ref="A150" ca="1">INDIRECT(_xlfn.XLOOKUP(鶏シート!$G$13,鶏気温!$D$2:$AB$2,鶏気温!$D$3:$AB$3)&amp;(_xlfn.XLOOKUP(鶏モデル!$D158,鶏気温!$C$6:$C$461,鶏気温!$B$6:$B$461)))</f>
        <v>17.2</v>
      </c>
      <c r="B150">
        <v>150</v>
      </c>
      <c r="C150" s="62">
        <v>46045</v>
      </c>
      <c r="D150">
        <v>-1</v>
      </c>
      <c r="E150">
        <v>-1.4</v>
      </c>
      <c r="F150">
        <v>0.4</v>
      </c>
      <c r="G150">
        <v>0.5</v>
      </c>
      <c r="H150">
        <v>1.1000000000000001</v>
      </c>
      <c r="I150">
        <v>1.5</v>
      </c>
      <c r="J150">
        <v>3</v>
      </c>
      <c r="K150">
        <v>1.1000000000000001</v>
      </c>
      <c r="L150">
        <v>1.1000000000000001</v>
      </c>
      <c r="M150">
        <v>2.8</v>
      </c>
      <c r="N150">
        <v>4.4000000000000004</v>
      </c>
      <c r="O150">
        <v>4.4000000000000004</v>
      </c>
      <c r="P150">
        <v>3</v>
      </c>
      <c r="Q150">
        <v>3.1</v>
      </c>
      <c r="R150">
        <v>-2.5</v>
      </c>
      <c r="S150">
        <v>0.1</v>
      </c>
      <c r="T150">
        <v>-0.5</v>
      </c>
      <c r="U150">
        <v>3.6</v>
      </c>
      <c r="V150">
        <v>-5.4</v>
      </c>
      <c r="W150">
        <v>-1.3</v>
      </c>
      <c r="X150">
        <v>-1.8</v>
      </c>
      <c r="Y150">
        <v>-4.0999999999999996</v>
      </c>
      <c r="Z150">
        <v>-0.1</v>
      </c>
      <c r="AA150">
        <f>独自温度!C25</f>
        <v>30</v>
      </c>
      <c r="AB150">
        <f>独自温度!D25</f>
        <v>30</v>
      </c>
    </row>
    <row r="151" spans="1:28">
      <c r="A151" s="87" cm="1">
        <f t="array" aca="1" ref="A151" ca="1">INDIRECT(_xlfn.XLOOKUP(鶏シート!$G$13,鶏気温!$D$2:$AB$2,鶏気温!$D$3:$AB$3)&amp;(_xlfn.XLOOKUP(鶏モデル!$D159,鶏気温!$C$6:$C$461,鶏気温!$B$6:$B$461)))</f>
        <v>17</v>
      </c>
      <c r="B151">
        <v>151</v>
      </c>
      <c r="C151" s="62">
        <v>46046</v>
      </c>
      <c r="D151">
        <v>-1.1000000000000001</v>
      </c>
      <c r="E151">
        <v>-1.5</v>
      </c>
      <c r="F151">
        <v>0.4</v>
      </c>
      <c r="G151">
        <v>0.5</v>
      </c>
      <c r="H151">
        <v>1.1000000000000001</v>
      </c>
      <c r="I151">
        <v>1.5</v>
      </c>
      <c r="J151">
        <v>2.9</v>
      </c>
      <c r="K151">
        <v>1.1000000000000001</v>
      </c>
      <c r="L151">
        <v>1.1000000000000001</v>
      </c>
      <c r="M151">
        <v>2.8</v>
      </c>
      <c r="N151">
        <v>4.4000000000000004</v>
      </c>
      <c r="O151">
        <v>4.4000000000000004</v>
      </c>
      <c r="P151">
        <v>3</v>
      </c>
      <c r="Q151">
        <v>3.1</v>
      </c>
      <c r="R151">
        <v>-2.5</v>
      </c>
      <c r="S151">
        <v>0</v>
      </c>
      <c r="T151">
        <v>-0.5</v>
      </c>
      <c r="U151">
        <v>3.6</v>
      </c>
      <c r="V151">
        <v>-5.4</v>
      </c>
      <c r="W151">
        <v>-1.4</v>
      </c>
      <c r="X151">
        <v>-1.8</v>
      </c>
      <c r="Y151">
        <v>-4.2</v>
      </c>
      <c r="Z151">
        <v>-0.1</v>
      </c>
      <c r="AA151">
        <f>独自温度!C26</f>
        <v>30</v>
      </c>
      <c r="AB151">
        <f>独自温度!D26</f>
        <v>30</v>
      </c>
    </row>
    <row r="152" spans="1:28">
      <c r="A152" s="87" cm="1">
        <f t="array" aca="1" ref="A152" ca="1">INDIRECT(_xlfn.XLOOKUP(鶏シート!$G$13,鶏気温!$D$2:$AB$2,鶏気温!$D$3:$AB$3)&amp;(_xlfn.XLOOKUP(鶏モデル!$D160,鶏気温!$C$6:$C$461,鶏気温!$B$6:$B$461)))</f>
        <v>16.7</v>
      </c>
      <c r="B152">
        <v>152</v>
      </c>
      <c r="C152" s="62">
        <v>46047</v>
      </c>
      <c r="D152">
        <v>-1.1000000000000001</v>
      </c>
      <c r="E152">
        <v>-1.5</v>
      </c>
      <c r="F152">
        <v>0.3</v>
      </c>
      <c r="G152">
        <v>0.5</v>
      </c>
      <c r="H152">
        <v>1</v>
      </c>
      <c r="I152">
        <v>1.5</v>
      </c>
      <c r="J152">
        <v>2.9</v>
      </c>
      <c r="K152">
        <v>1</v>
      </c>
      <c r="L152">
        <v>1.1000000000000001</v>
      </c>
      <c r="M152">
        <v>2.8</v>
      </c>
      <c r="N152">
        <v>4.4000000000000004</v>
      </c>
      <c r="O152">
        <v>4.3</v>
      </c>
      <c r="P152">
        <v>3</v>
      </c>
      <c r="Q152">
        <v>3</v>
      </c>
      <c r="R152">
        <v>-2.6</v>
      </c>
      <c r="S152">
        <v>0</v>
      </c>
      <c r="T152">
        <v>-0.5</v>
      </c>
      <c r="U152">
        <v>3.6</v>
      </c>
      <c r="V152">
        <v>-5.4</v>
      </c>
      <c r="W152">
        <v>-1.4</v>
      </c>
      <c r="X152">
        <v>-1.8</v>
      </c>
      <c r="Y152">
        <v>-4.2</v>
      </c>
      <c r="Z152">
        <v>-0.1</v>
      </c>
      <c r="AA152">
        <f>独自温度!C27</f>
        <v>30</v>
      </c>
      <c r="AB152">
        <f>独自温度!D27</f>
        <v>30</v>
      </c>
    </row>
    <row r="153" spans="1:28">
      <c r="A153" s="87" cm="1">
        <f t="array" aca="1" ref="A153" ca="1">INDIRECT(_xlfn.XLOOKUP(鶏シート!$G$13,鶏気温!$D$2:$AB$2,鶏気温!$D$3:$AB$3)&amp;(_xlfn.XLOOKUP(鶏モデル!$D161,鶏気温!$C$6:$C$461,鶏気温!$B$6:$B$461)))</f>
        <v>16.5</v>
      </c>
      <c r="B153">
        <v>153</v>
      </c>
      <c r="C153" s="62">
        <v>46048</v>
      </c>
      <c r="D153">
        <v>-1.1000000000000001</v>
      </c>
      <c r="E153">
        <v>-1.5</v>
      </c>
      <c r="F153">
        <v>0.3</v>
      </c>
      <c r="G153">
        <v>0.5</v>
      </c>
      <c r="H153">
        <v>1</v>
      </c>
      <c r="I153">
        <v>1.4</v>
      </c>
      <c r="J153">
        <v>2.9</v>
      </c>
      <c r="K153">
        <v>1</v>
      </c>
      <c r="L153">
        <v>1.1000000000000001</v>
      </c>
      <c r="M153">
        <v>2.7</v>
      </c>
      <c r="N153">
        <v>4.3</v>
      </c>
      <c r="O153">
        <v>4.3</v>
      </c>
      <c r="P153">
        <v>2.9</v>
      </c>
      <c r="Q153">
        <v>3</v>
      </c>
      <c r="R153">
        <v>-2.6</v>
      </c>
      <c r="S153">
        <v>0</v>
      </c>
      <c r="T153">
        <v>-0.5</v>
      </c>
      <c r="U153">
        <v>3.5</v>
      </c>
      <c r="V153">
        <v>-5.5</v>
      </c>
      <c r="W153">
        <v>-1.4</v>
      </c>
      <c r="X153">
        <v>-1.8</v>
      </c>
      <c r="Y153">
        <v>-4.3</v>
      </c>
      <c r="Z153">
        <v>-0.1</v>
      </c>
      <c r="AA153">
        <f>独自温度!C28</f>
        <v>30</v>
      </c>
      <c r="AB153">
        <f>独自温度!D28</f>
        <v>30</v>
      </c>
    </row>
    <row r="154" spans="1:28">
      <c r="A154" s="87" cm="1">
        <f t="array" aca="1" ref="A154" ca="1">INDIRECT(_xlfn.XLOOKUP(鶏シート!$G$13,鶏気温!$D$2:$AB$2,鶏気温!$D$3:$AB$3)&amp;(_xlfn.XLOOKUP(鶏モデル!$D162,鶏気温!$C$6:$C$461,鶏気温!$B$6:$B$461)))</f>
        <v>16.3</v>
      </c>
      <c r="B154">
        <v>154</v>
      </c>
      <c r="C154" s="62">
        <v>46049</v>
      </c>
      <c r="D154">
        <v>-1.1000000000000001</v>
      </c>
      <c r="E154">
        <v>-1.5</v>
      </c>
      <c r="F154">
        <v>0.3</v>
      </c>
      <c r="G154">
        <v>0.5</v>
      </c>
      <c r="H154">
        <v>1</v>
      </c>
      <c r="I154">
        <v>1.4</v>
      </c>
      <c r="J154">
        <v>2.9</v>
      </c>
      <c r="K154">
        <v>1</v>
      </c>
      <c r="L154">
        <v>1.1000000000000001</v>
      </c>
      <c r="M154">
        <v>2.7</v>
      </c>
      <c r="N154">
        <v>4.3</v>
      </c>
      <c r="O154">
        <v>4.3</v>
      </c>
      <c r="P154">
        <v>2.9</v>
      </c>
      <c r="Q154">
        <v>3</v>
      </c>
      <c r="R154">
        <v>-2.6</v>
      </c>
      <c r="S154">
        <v>0</v>
      </c>
      <c r="T154">
        <v>-0.5</v>
      </c>
      <c r="U154">
        <v>3.5</v>
      </c>
      <c r="V154">
        <v>-5.5</v>
      </c>
      <c r="W154">
        <v>-1.4</v>
      </c>
      <c r="X154">
        <v>-1.8</v>
      </c>
      <c r="Y154">
        <v>-4.3</v>
      </c>
      <c r="Z154">
        <v>-0.1</v>
      </c>
      <c r="AA154">
        <f>独自温度!C29</f>
        <v>30</v>
      </c>
      <c r="AB154">
        <f>独自温度!D29</f>
        <v>30</v>
      </c>
    </row>
    <row r="155" spans="1:28">
      <c r="A155" s="87" cm="1">
        <f t="array" aca="1" ref="A155" ca="1">INDIRECT(_xlfn.XLOOKUP(鶏シート!$G$13,鶏気温!$D$2:$AB$2,鶏気温!$D$3:$AB$3)&amp;(_xlfn.XLOOKUP(鶏モデル!$D163,鶏気温!$C$6:$C$461,鶏気温!$B$6:$B$461)))</f>
        <v>16.100000000000001</v>
      </c>
      <c r="B155">
        <v>155</v>
      </c>
      <c r="C155" s="62">
        <v>46050</v>
      </c>
      <c r="D155">
        <v>-1.1000000000000001</v>
      </c>
      <c r="E155">
        <v>-1.5</v>
      </c>
      <c r="F155">
        <v>0.3</v>
      </c>
      <c r="G155">
        <v>0.5</v>
      </c>
      <c r="H155">
        <v>1</v>
      </c>
      <c r="I155">
        <v>1.4</v>
      </c>
      <c r="J155">
        <v>2.8</v>
      </c>
      <c r="K155">
        <v>1</v>
      </c>
      <c r="L155">
        <v>1.1000000000000001</v>
      </c>
      <c r="M155">
        <v>2.7</v>
      </c>
      <c r="N155">
        <v>4.3</v>
      </c>
      <c r="O155">
        <v>4.3</v>
      </c>
      <c r="P155">
        <v>2.9</v>
      </c>
      <c r="Q155">
        <v>3</v>
      </c>
      <c r="R155">
        <v>-2.6</v>
      </c>
      <c r="S155">
        <v>-0.1</v>
      </c>
      <c r="T155">
        <v>-0.6</v>
      </c>
      <c r="U155">
        <v>3.5</v>
      </c>
      <c r="V155">
        <v>-5.5</v>
      </c>
      <c r="W155">
        <v>-1.4</v>
      </c>
      <c r="X155">
        <v>-1.8</v>
      </c>
      <c r="Y155">
        <v>-4.4000000000000004</v>
      </c>
      <c r="Z155">
        <v>-0.1</v>
      </c>
      <c r="AA155">
        <f>独自温度!C30</f>
        <v>30</v>
      </c>
      <c r="AB155">
        <f>独自温度!D30</f>
        <v>30</v>
      </c>
    </row>
    <row r="156" spans="1:28">
      <c r="A156" s="87" cm="1">
        <f t="array" aca="1" ref="A156" ca="1">INDIRECT(_xlfn.XLOOKUP(鶏シート!$G$13,鶏気温!$D$2:$AB$2,鶏気温!$D$3:$AB$3)&amp;(_xlfn.XLOOKUP(鶏モデル!$D164,鶏気温!$C$6:$C$461,鶏気温!$B$6:$B$461)))</f>
        <v>15.9</v>
      </c>
      <c r="B156">
        <v>156</v>
      </c>
      <c r="C156" s="62">
        <v>46051</v>
      </c>
      <c r="D156">
        <v>-1.2</v>
      </c>
      <c r="E156">
        <v>-1.5</v>
      </c>
      <c r="F156">
        <v>0.3</v>
      </c>
      <c r="G156">
        <v>0.5</v>
      </c>
      <c r="H156">
        <v>1</v>
      </c>
      <c r="I156">
        <v>1.4</v>
      </c>
      <c r="J156">
        <v>2.8</v>
      </c>
      <c r="K156">
        <v>0.9</v>
      </c>
      <c r="L156">
        <v>1.1000000000000001</v>
      </c>
      <c r="M156">
        <v>2.7</v>
      </c>
      <c r="N156">
        <v>4.3</v>
      </c>
      <c r="O156">
        <v>4.3</v>
      </c>
      <c r="P156">
        <v>2.9</v>
      </c>
      <c r="Q156">
        <v>3</v>
      </c>
      <c r="R156">
        <v>-2.7</v>
      </c>
      <c r="S156">
        <v>-0.1</v>
      </c>
      <c r="T156">
        <v>-0.6</v>
      </c>
      <c r="U156">
        <v>3.5</v>
      </c>
      <c r="V156">
        <v>-5.5</v>
      </c>
      <c r="W156">
        <v>-1.5</v>
      </c>
      <c r="X156">
        <v>-1.8</v>
      </c>
      <c r="Y156">
        <v>-4.4000000000000004</v>
      </c>
      <c r="Z156">
        <v>-0.1</v>
      </c>
      <c r="AA156">
        <f>独自温度!C31</f>
        <v>30</v>
      </c>
      <c r="AB156">
        <f>独自温度!D31</f>
        <v>30</v>
      </c>
    </row>
    <row r="157" spans="1:28">
      <c r="A157" s="87" cm="1">
        <f t="array" aca="1" ref="A157" ca="1">INDIRECT(_xlfn.XLOOKUP(鶏シート!$G$13,鶏気温!$D$2:$AB$2,鶏気温!$D$3:$AB$3)&amp;(_xlfn.XLOOKUP(鶏モデル!$D165,鶏気温!$C$6:$C$461,鶏気温!$B$6:$B$461)))</f>
        <v>15.7</v>
      </c>
      <c r="B157">
        <v>157</v>
      </c>
      <c r="C157" s="62">
        <v>46052</v>
      </c>
      <c r="D157">
        <v>-1.2</v>
      </c>
      <c r="E157">
        <v>-1.5</v>
      </c>
      <c r="F157">
        <v>0.3</v>
      </c>
      <c r="G157">
        <v>0.5</v>
      </c>
      <c r="H157">
        <v>1</v>
      </c>
      <c r="I157">
        <v>1.4</v>
      </c>
      <c r="J157">
        <v>2.8</v>
      </c>
      <c r="K157">
        <v>0.9</v>
      </c>
      <c r="L157">
        <v>1.2</v>
      </c>
      <c r="M157">
        <v>2.7</v>
      </c>
      <c r="N157">
        <v>4.3</v>
      </c>
      <c r="O157">
        <v>4.3</v>
      </c>
      <c r="P157">
        <v>2.9</v>
      </c>
      <c r="Q157">
        <v>3</v>
      </c>
      <c r="R157">
        <v>-2.7</v>
      </c>
      <c r="S157">
        <v>-0.1</v>
      </c>
      <c r="T157">
        <v>-0.5</v>
      </c>
      <c r="U157">
        <v>3.5</v>
      </c>
      <c r="V157">
        <v>-5.5</v>
      </c>
      <c r="W157">
        <v>-1.5</v>
      </c>
      <c r="X157">
        <v>-1.8</v>
      </c>
      <c r="Y157">
        <v>-4.4000000000000004</v>
      </c>
      <c r="Z157">
        <v>-0.1</v>
      </c>
      <c r="AA157">
        <f>独自温度!C32</f>
        <v>30</v>
      </c>
      <c r="AB157">
        <f>独自温度!D32</f>
        <v>30</v>
      </c>
    </row>
    <row r="158" spans="1:28">
      <c r="A158" s="87" cm="1">
        <f t="array" aca="1" ref="A158" ca="1">INDIRECT(_xlfn.XLOOKUP(鶏シート!$G$13,鶏気温!$D$2:$AB$2,鶏気温!$D$3:$AB$3)&amp;(_xlfn.XLOOKUP(鶏モデル!$D166,鶏気温!$C$6:$C$461,鶏気温!$B$6:$B$461)))</f>
        <v>15.5</v>
      </c>
      <c r="B158">
        <v>158</v>
      </c>
      <c r="C158" s="62">
        <v>46053</v>
      </c>
      <c r="D158">
        <v>-1.2</v>
      </c>
      <c r="E158">
        <v>-1.5</v>
      </c>
      <c r="F158">
        <v>0.3</v>
      </c>
      <c r="G158">
        <v>0.5</v>
      </c>
      <c r="H158">
        <v>1</v>
      </c>
      <c r="I158">
        <v>1.4</v>
      </c>
      <c r="J158">
        <v>2.9</v>
      </c>
      <c r="K158">
        <v>0.9</v>
      </c>
      <c r="L158">
        <v>1.2</v>
      </c>
      <c r="M158">
        <v>2.7</v>
      </c>
      <c r="N158">
        <v>4.3</v>
      </c>
      <c r="O158">
        <v>4.3</v>
      </c>
      <c r="P158">
        <v>2.9</v>
      </c>
      <c r="Q158">
        <v>3</v>
      </c>
      <c r="R158">
        <v>-2.7</v>
      </c>
      <c r="S158">
        <v>0</v>
      </c>
      <c r="T158">
        <v>-0.5</v>
      </c>
      <c r="U158">
        <v>3.5</v>
      </c>
      <c r="V158">
        <v>-5.5</v>
      </c>
      <c r="W158">
        <v>-1.5</v>
      </c>
      <c r="X158">
        <v>-1.8</v>
      </c>
      <c r="Y158">
        <v>-4.4000000000000004</v>
      </c>
      <c r="Z158">
        <v>-0.1</v>
      </c>
      <c r="AA158">
        <f>独自温度!C33</f>
        <v>30</v>
      </c>
      <c r="AB158">
        <f>独自温度!D33</f>
        <v>30</v>
      </c>
    </row>
    <row r="159" spans="1:28">
      <c r="A159" s="87" cm="1">
        <f t="array" aca="1" ref="A159" ca="1">INDIRECT(_xlfn.XLOOKUP(鶏シート!$G$13,鶏気温!$D$2:$AB$2,鶏気温!$D$3:$AB$3)&amp;(_xlfn.XLOOKUP(鶏モデル!$D167,鶏気温!$C$6:$C$461,鶏気温!$B$6:$B$461)))</f>
        <v>15.3</v>
      </c>
      <c r="B159">
        <v>159</v>
      </c>
      <c r="C159" s="62">
        <v>46054</v>
      </c>
      <c r="D159">
        <v>-1.2</v>
      </c>
      <c r="E159">
        <v>-1.5</v>
      </c>
      <c r="F159">
        <v>0.3</v>
      </c>
      <c r="G159">
        <v>0.5</v>
      </c>
      <c r="H159">
        <v>1</v>
      </c>
      <c r="I159">
        <v>1.4</v>
      </c>
      <c r="J159">
        <v>2.9</v>
      </c>
      <c r="K159">
        <v>1</v>
      </c>
      <c r="L159">
        <v>1.2</v>
      </c>
      <c r="M159">
        <v>2.7</v>
      </c>
      <c r="N159">
        <v>4.3</v>
      </c>
      <c r="O159">
        <v>4.3</v>
      </c>
      <c r="P159">
        <v>2.9</v>
      </c>
      <c r="Q159">
        <v>3</v>
      </c>
      <c r="R159">
        <v>-2.7</v>
      </c>
      <c r="S159">
        <v>0</v>
      </c>
      <c r="T159">
        <v>-0.5</v>
      </c>
      <c r="U159">
        <v>3.5</v>
      </c>
      <c r="V159">
        <v>-5.6</v>
      </c>
      <c r="W159">
        <v>-1.5</v>
      </c>
      <c r="X159">
        <v>-1.8</v>
      </c>
      <c r="Y159">
        <v>-4.4000000000000004</v>
      </c>
      <c r="Z159">
        <v>-0.1</v>
      </c>
      <c r="AA159">
        <f>独自温度!C34</f>
        <v>30</v>
      </c>
      <c r="AB159">
        <f>独自温度!D34</f>
        <v>30</v>
      </c>
    </row>
    <row r="160" spans="1:28">
      <c r="A160" s="87" cm="1">
        <f t="array" aca="1" ref="A160" ca="1">INDIRECT(_xlfn.XLOOKUP(鶏シート!$G$13,鶏気温!$D$2:$AB$2,鶏気温!$D$3:$AB$3)&amp;(_xlfn.XLOOKUP(鶏モデル!$D168,鶏気温!$C$6:$C$461,鶏気温!$B$6:$B$461)))</f>
        <v>15.1</v>
      </c>
      <c r="B160">
        <v>160</v>
      </c>
      <c r="C160" s="62">
        <v>46055</v>
      </c>
      <c r="D160">
        <v>-1.2</v>
      </c>
      <c r="E160">
        <v>-1.5</v>
      </c>
      <c r="F160">
        <v>0.3</v>
      </c>
      <c r="G160">
        <v>0.5</v>
      </c>
      <c r="H160">
        <v>1</v>
      </c>
      <c r="I160">
        <v>1.4</v>
      </c>
      <c r="J160">
        <v>2.9</v>
      </c>
      <c r="K160">
        <v>1</v>
      </c>
      <c r="L160">
        <v>1.3</v>
      </c>
      <c r="M160">
        <v>2.7</v>
      </c>
      <c r="N160">
        <v>4.3</v>
      </c>
      <c r="O160">
        <v>4.4000000000000004</v>
      </c>
      <c r="P160">
        <v>3</v>
      </c>
      <c r="Q160">
        <v>3</v>
      </c>
      <c r="R160">
        <v>-2.6</v>
      </c>
      <c r="S160">
        <v>0</v>
      </c>
      <c r="T160">
        <v>-0.5</v>
      </c>
      <c r="U160">
        <v>3.5</v>
      </c>
      <c r="V160">
        <v>-5.6</v>
      </c>
      <c r="W160">
        <v>-1.5</v>
      </c>
      <c r="X160">
        <v>-1.8</v>
      </c>
      <c r="Y160">
        <v>-4.4000000000000004</v>
      </c>
      <c r="Z160">
        <v>0</v>
      </c>
      <c r="AA160">
        <f>独自温度!C35</f>
        <v>30</v>
      </c>
      <c r="AB160">
        <f>独自温度!D35</f>
        <v>30</v>
      </c>
    </row>
    <row r="161" spans="1:28">
      <c r="A161" s="87" cm="1">
        <f t="array" aca="1" ref="A161" ca="1">INDIRECT(_xlfn.XLOOKUP(鶏シート!$G$13,鶏気温!$D$2:$AB$2,鶏気温!$D$3:$AB$3)&amp;(_xlfn.XLOOKUP(鶏モデル!$D169,鶏気温!$C$6:$C$461,鶏気温!$B$6:$B$461)))</f>
        <v>15</v>
      </c>
      <c r="B161">
        <v>161</v>
      </c>
      <c r="C161" s="62">
        <v>46056</v>
      </c>
      <c r="D161">
        <v>-1.2</v>
      </c>
      <c r="E161">
        <v>-1.5</v>
      </c>
      <c r="F161">
        <v>0.3</v>
      </c>
      <c r="G161">
        <v>0.5</v>
      </c>
      <c r="H161">
        <v>1</v>
      </c>
      <c r="I161">
        <v>1.5</v>
      </c>
      <c r="J161">
        <v>2.9</v>
      </c>
      <c r="K161">
        <v>1</v>
      </c>
      <c r="L161">
        <v>1.3</v>
      </c>
      <c r="M161">
        <v>2.7</v>
      </c>
      <c r="N161">
        <v>4.4000000000000004</v>
      </c>
      <c r="O161">
        <v>4.4000000000000004</v>
      </c>
      <c r="P161">
        <v>3</v>
      </c>
      <c r="Q161">
        <v>3.1</v>
      </c>
      <c r="R161">
        <v>-2.6</v>
      </c>
      <c r="S161">
        <v>0</v>
      </c>
      <c r="T161">
        <v>-0.5</v>
      </c>
      <c r="U161">
        <v>3.6</v>
      </c>
      <c r="V161">
        <v>-5.5</v>
      </c>
      <c r="W161">
        <v>-1.5</v>
      </c>
      <c r="X161">
        <v>-1.8</v>
      </c>
      <c r="Y161">
        <v>-4.4000000000000004</v>
      </c>
      <c r="Z161">
        <v>0</v>
      </c>
      <c r="AA161">
        <f>独自温度!C36</f>
        <v>30</v>
      </c>
      <c r="AB161">
        <f>独自温度!D36</f>
        <v>30</v>
      </c>
    </row>
    <row r="162" spans="1:28">
      <c r="A162" s="87" cm="1">
        <f t="array" aca="1" ref="A162" ca="1">INDIRECT(_xlfn.XLOOKUP(鶏シート!$G$13,鶏気温!$D$2:$AB$2,鶏気温!$D$3:$AB$3)&amp;(_xlfn.XLOOKUP(鶏モデル!$D170,鶏気温!$C$6:$C$461,鶏気温!$B$6:$B$461)))</f>
        <v>14.8</v>
      </c>
      <c r="B162">
        <v>162</v>
      </c>
      <c r="C162" s="62">
        <v>46057</v>
      </c>
      <c r="D162">
        <v>-1.1000000000000001</v>
      </c>
      <c r="E162">
        <v>-1.5</v>
      </c>
      <c r="F162">
        <v>0.4</v>
      </c>
      <c r="G162">
        <v>0.6</v>
      </c>
      <c r="H162">
        <v>1</v>
      </c>
      <c r="I162">
        <v>1.5</v>
      </c>
      <c r="J162">
        <v>3</v>
      </c>
      <c r="K162">
        <v>1.1000000000000001</v>
      </c>
      <c r="L162">
        <v>1.3</v>
      </c>
      <c r="M162">
        <v>2.8</v>
      </c>
      <c r="N162">
        <v>4.4000000000000004</v>
      </c>
      <c r="O162">
        <v>4.4000000000000004</v>
      </c>
      <c r="P162">
        <v>3.1</v>
      </c>
      <c r="Q162">
        <v>3.2</v>
      </c>
      <c r="R162">
        <v>-2.6</v>
      </c>
      <c r="S162">
        <v>0.1</v>
      </c>
      <c r="T162">
        <v>-0.5</v>
      </c>
      <c r="U162">
        <v>3.6</v>
      </c>
      <c r="V162">
        <v>-5.5</v>
      </c>
      <c r="W162">
        <v>-1.5</v>
      </c>
      <c r="X162">
        <v>-1.8</v>
      </c>
      <c r="Y162">
        <v>-4.4000000000000004</v>
      </c>
      <c r="Z162">
        <v>0</v>
      </c>
      <c r="AA162">
        <f>独自温度!C37</f>
        <v>30</v>
      </c>
      <c r="AB162">
        <f>独自温度!D37</f>
        <v>30</v>
      </c>
    </row>
    <row r="163" spans="1:28">
      <c r="A163" s="87" cm="1">
        <f t="array" aca="1" ref="A163" ca="1">INDIRECT(_xlfn.XLOOKUP(鶏シート!$G$13,鶏気温!$D$2:$AB$2,鶏気温!$D$3:$AB$3)&amp;(_xlfn.XLOOKUP(鶏モデル!$D171,鶏気温!$C$6:$C$461,鶏気温!$B$6:$B$461)))</f>
        <v>14.6</v>
      </c>
      <c r="B163">
        <v>163</v>
      </c>
      <c r="C163" s="62">
        <v>46058</v>
      </c>
      <c r="D163">
        <v>-1.1000000000000001</v>
      </c>
      <c r="E163">
        <v>-1.4</v>
      </c>
      <c r="F163">
        <v>0.4</v>
      </c>
      <c r="G163">
        <v>0.6</v>
      </c>
      <c r="H163">
        <v>1.1000000000000001</v>
      </c>
      <c r="I163">
        <v>1.6</v>
      </c>
      <c r="J163">
        <v>3.1</v>
      </c>
      <c r="K163">
        <v>1.1000000000000001</v>
      </c>
      <c r="L163">
        <v>1.3</v>
      </c>
      <c r="M163">
        <v>2.8</v>
      </c>
      <c r="N163">
        <v>4.5</v>
      </c>
      <c r="O163">
        <v>4.5</v>
      </c>
      <c r="P163">
        <v>3.1</v>
      </c>
      <c r="Q163">
        <v>3.2</v>
      </c>
      <c r="R163">
        <v>-2.5</v>
      </c>
      <c r="S163">
        <v>0.1</v>
      </c>
      <c r="T163">
        <v>-0.4</v>
      </c>
      <c r="U163">
        <v>3.7</v>
      </c>
      <c r="V163">
        <v>-5.5</v>
      </c>
      <c r="W163">
        <v>-1.5</v>
      </c>
      <c r="X163">
        <v>-1.8</v>
      </c>
      <c r="Y163">
        <v>-4.3</v>
      </c>
      <c r="Z163">
        <v>0</v>
      </c>
      <c r="AA163">
        <f>独自温度!C38</f>
        <v>30</v>
      </c>
      <c r="AB163">
        <f>独自温度!D38</f>
        <v>30</v>
      </c>
    </row>
    <row r="164" spans="1:28">
      <c r="A164" s="87" cm="1">
        <f t="array" aca="1" ref="A164" ca="1">INDIRECT(_xlfn.XLOOKUP(鶏シート!$G$13,鶏気温!$D$2:$AB$2,鶏気温!$D$3:$AB$3)&amp;(_xlfn.XLOOKUP(鶏モデル!$D172,鶏気温!$C$6:$C$461,鶏気温!$B$6:$B$461)))</f>
        <v>14.5</v>
      </c>
      <c r="B164">
        <v>164</v>
      </c>
      <c r="C164" s="62">
        <v>46059</v>
      </c>
      <c r="D164">
        <v>-1.1000000000000001</v>
      </c>
      <c r="E164">
        <v>-1.4</v>
      </c>
      <c r="F164">
        <v>0.4</v>
      </c>
      <c r="G164">
        <v>0.7</v>
      </c>
      <c r="H164">
        <v>1.1000000000000001</v>
      </c>
      <c r="I164">
        <v>1.6</v>
      </c>
      <c r="J164">
        <v>3.1</v>
      </c>
      <c r="K164">
        <v>1.2</v>
      </c>
      <c r="L164">
        <v>1.2</v>
      </c>
      <c r="M164">
        <v>2.9</v>
      </c>
      <c r="N164">
        <v>4.5</v>
      </c>
      <c r="O164">
        <v>4.5999999999999996</v>
      </c>
      <c r="P164">
        <v>3.2</v>
      </c>
      <c r="Q164">
        <v>3.3</v>
      </c>
      <c r="R164">
        <v>-2.5</v>
      </c>
      <c r="S164">
        <v>0.2</v>
      </c>
      <c r="T164">
        <v>-0.4</v>
      </c>
      <c r="U164">
        <v>3.7</v>
      </c>
      <c r="V164">
        <v>-5.4</v>
      </c>
      <c r="W164">
        <v>-1.5</v>
      </c>
      <c r="X164">
        <v>-1.8</v>
      </c>
      <c r="Y164">
        <v>-4.3</v>
      </c>
      <c r="Z164">
        <v>0.1</v>
      </c>
      <c r="AA164">
        <f>独自温度!C39</f>
        <v>30</v>
      </c>
      <c r="AB164">
        <f>独自温度!D39</f>
        <v>30</v>
      </c>
    </row>
    <row r="165" spans="1:28">
      <c r="A165" s="87" cm="1">
        <f t="array" aca="1" ref="A165" ca="1">INDIRECT(_xlfn.XLOOKUP(鶏シート!$G$13,鶏気温!$D$2:$AB$2,鶏気温!$D$3:$AB$3)&amp;(_xlfn.XLOOKUP(鶏モデル!$D173,鶏気温!$C$6:$C$461,鶏気温!$B$6:$B$461)))</f>
        <v>14.3</v>
      </c>
      <c r="B165">
        <v>165</v>
      </c>
      <c r="C165" s="62">
        <v>46060</v>
      </c>
      <c r="D165">
        <v>-1</v>
      </c>
      <c r="E165">
        <v>-1.3</v>
      </c>
      <c r="F165">
        <v>0.5</v>
      </c>
      <c r="G165">
        <v>0.7</v>
      </c>
      <c r="H165">
        <v>1.1000000000000001</v>
      </c>
      <c r="I165">
        <v>1.7</v>
      </c>
      <c r="J165">
        <v>3.2</v>
      </c>
      <c r="K165">
        <v>1.3</v>
      </c>
      <c r="L165">
        <v>1.2</v>
      </c>
      <c r="M165">
        <v>2.9</v>
      </c>
      <c r="N165">
        <v>4.5999999999999996</v>
      </c>
      <c r="O165">
        <v>4.5999999999999996</v>
      </c>
      <c r="P165">
        <v>3.2</v>
      </c>
      <c r="Q165">
        <v>3.4</v>
      </c>
      <c r="R165">
        <v>-2.4</v>
      </c>
      <c r="S165">
        <v>0.2</v>
      </c>
      <c r="T165">
        <v>-0.3</v>
      </c>
      <c r="U165">
        <v>3.8</v>
      </c>
      <c r="V165">
        <v>-5.4</v>
      </c>
      <c r="W165">
        <v>-1.4</v>
      </c>
      <c r="X165">
        <v>-1.8</v>
      </c>
      <c r="Y165">
        <v>-4.2</v>
      </c>
      <c r="Z165">
        <v>0.1</v>
      </c>
      <c r="AA165">
        <f>独自温度!C40</f>
        <v>30</v>
      </c>
      <c r="AB165">
        <f>独自温度!D40</f>
        <v>30</v>
      </c>
    </row>
    <row r="166" spans="1:28">
      <c r="A166" s="87" cm="1">
        <f t="array" aca="1" ref="A166" ca="1">INDIRECT(_xlfn.XLOOKUP(鶏シート!$G$13,鶏気温!$D$2:$AB$2,鶏気温!$D$3:$AB$3)&amp;(_xlfn.XLOOKUP(鶏モデル!$D174,鶏気温!$C$6:$C$461,鶏気温!$B$6:$B$461)))</f>
        <v>14.1</v>
      </c>
      <c r="B166">
        <v>166</v>
      </c>
      <c r="C166" s="62">
        <v>46061</v>
      </c>
      <c r="D166">
        <v>-1</v>
      </c>
      <c r="E166">
        <v>-1.3</v>
      </c>
      <c r="F166">
        <v>0.5</v>
      </c>
      <c r="G166">
        <v>0.8</v>
      </c>
      <c r="H166">
        <v>1.2</v>
      </c>
      <c r="I166">
        <v>1.7</v>
      </c>
      <c r="J166">
        <v>3.3</v>
      </c>
      <c r="K166">
        <v>1.4</v>
      </c>
      <c r="L166">
        <v>1.2</v>
      </c>
      <c r="M166">
        <v>3</v>
      </c>
      <c r="N166">
        <v>4.5999999999999996</v>
      </c>
      <c r="O166">
        <v>4.7</v>
      </c>
      <c r="P166">
        <v>3.3</v>
      </c>
      <c r="Q166">
        <v>3.5</v>
      </c>
      <c r="R166">
        <v>-2.4</v>
      </c>
      <c r="S166">
        <v>0.3</v>
      </c>
      <c r="T166">
        <v>-0.3</v>
      </c>
      <c r="U166">
        <v>3.8</v>
      </c>
      <c r="V166">
        <v>-5.3</v>
      </c>
      <c r="W166">
        <v>-1.4</v>
      </c>
      <c r="X166">
        <v>-1.7</v>
      </c>
      <c r="Y166">
        <v>-4.0999999999999996</v>
      </c>
      <c r="Z166">
        <v>0.2</v>
      </c>
      <c r="AA166">
        <f>独自温度!C41</f>
        <v>30</v>
      </c>
      <c r="AB166">
        <f>独自温度!D41</f>
        <v>30</v>
      </c>
    </row>
    <row r="167" spans="1:28">
      <c r="A167" s="87" cm="1">
        <f t="array" aca="1" ref="A167" ca="1">INDIRECT(_xlfn.XLOOKUP(鶏シート!$G$13,鶏気温!$D$2:$AB$2,鶏気温!$D$3:$AB$3)&amp;(_xlfn.XLOOKUP(鶏モデル!$D175,鶏気温!$C$6:$C$461,鶏気温!$B$6:$B$461)))</f>
        <v>13.9</v>
      </c>
      <c r="B167">
        <v>167</v>
      </c>
      <c r="C167" s="62">
        <v>46062</v>
      </c>
      <c r="D167">
        <v>-0.9</v>
      </c>
      <c r="E167">
        <v>-1.2</v>
      </c>
      <c r="F167">
        <v>0.6</v>
      </c>
      <c r="G167">
        <v>0.9</v>
      </c>
      <c r="H167">
        <v>1.3</v>
      </c>
      <c r="I167">
        <v>1.8</v>
      </c>
      <c r="J167">
        <v>3.4</v>
      </c>
      <c r="K167">
        <v>1.5</v>
      </c>
      <c r="L167">
        <v>1.3</v>
      </c>
      <c r="M167">
        <v>3</v>
      </c>
      <c r="N167">
        <v>4.7</v>
      </c>
      <c r="O167">
        <v>4.8</v>
      </c>
      <c r="P167">
        <v>3.4</v>
      </c>
      <c r="Q167">
        <v>3.6</v>
      </c>
      <c r="R167">
        <v>-2.2999999999999998</v>
      </c>
      <c r="S167">
        <v>0.4</v>
      </c>
      <c r="T167">
        <v>-0.2</v>
      </c>
      <c r="U167">
        <v>3.9</v>
      </c>
      <c r="V167">
        <v>-5.3</v>
      </c>
      <c r="W167">
        <v>-1.3</v>
      </c>
      <c r="X167">
        <v>-1.7</v>
      </c>
      <c r="Y167">
        <v>-4.0999999999999996</v>
      </c>
      <c r="Z167">
        <v>0.2</v>
      </c>
      <c r="AA167">
        <f>独自温度!C42</f>
        <v>30</v>
      </c>
      <c r="AB167">
        <f>独自温度!D42</f>
        <v>30</v>
      </c>
    </row>
    <row r="168" spans="1:28">
      <c r="A168" s="87" t="e" cm="1">
        <f t="array" aca="1" ref="A168" ca="1">INDIRECT(_xlfn.XLOOKUP(鶏シート!$G$13,鶏気温!$D$2:$AB$2,鶏気温!$D$3:$AB$3)&amp;(_xlfn.XLOOKUP(鶏モデル!$D176,鶏気温!$C$6:$C$461,鶏気温!$B$6:$B$461)))</f>
        <v>#N/A</v>
      </c>
      <c r="B168">
        <v>168</v>
      </c>
      <c r="C168" s="62">
        <v>46063</v>
      </c>
      <c r="D168">
        <v>-0.9</v>
      </c>
      <c r="E168">
        <v>-1.1000000000000001</v>
      </c>
      <c r="F168">
        <v>0.7</v>
      </c>
      <c r="G168">
        <v>1</v>
      </c>
      <c r="H168">
        <v>1.3</v>
      </c>
      <c r="I168">
        <v>1.9</v>
      </c>
      <c r="J168">
        <v>3.4</v>
      </c>
      <c r="K168">
        <v>1.6</v>
      </c>
      <c r="L168">
        <v>1.3</v>
      </c>
      <c r="M168">
        <v>3.1</v>
      </c>
      <c r="N168">
        <v>4.8</v>
      </c>
      <c r="O168">
        <v>4.8</v>
      </c>
      <c r="P168">
        <v>3.5</v>
      </c>
      <c r="Q168">
        <v>3.7</v>
      </c>
      <c r="R168">
        <v>-2.2999999999999998</v>
      </c>
      <c r="S168">
        <v>0.5</v>
      </c>
      <c r="T168">
        <v>-0.1</v>
      </c>
      <c r="U168">
        <v>4</v>
      </c>
      <c r="V168">
        <v>-5.2</v>
      </c>
      <c r="W168">
        <v>-1.3</v>
      </c>
      <c r="X168">
        <v>-1.6</v>
      </c>
      <c r="Y168">
        <v>-4</v>
      </c>
      <c r="Z168">
        <v>0.3</v>
      </c>
      <c r="AA168">
        <f>独自温度!C43</f>
        <v>30</v>
      </c>
      <c r="AB168">
        <f>独自温度!D43</f>
        <v>30</v>
      </c>
    </row>
    <row r="169" spans="1:28">
      <c r="A169" s="87" t="e" cm="1">
        <f t="array" aca="1" ref="A169" ca="1">INDIRECT(_xlfn.XLOOKUP(鶏シート!$G$13,鶏気温!$D$2:$AB$2,鶏気温!$D$3:$AB$3)&amp;(_xlfn.XLOOKUP(鶏モデル!$D177,鶏気温!$C$6:$C$461,鶏気温!$B$6:$B$461)))</f>
        <v>#N/A</v>
      </c>
      <c r="B169">
        <v>169</v>
      </c>
      <c r="C169" s="62">
        <v>46064</v>
      </c>
      <c r="D169">
        <v>-0.8</v>
      </c>
      <c r="E169">
        <v>-1.1000000000000001</v>
      </c>
      <c r="F169">
        <v>0.8</v>
      </c>
      <c r="G169">
        <v>1.1000000000000001</v>
      </c>
      <c r="H169">
        <v>1.4</v>
      </c>
      <c r="I169">
        <v>2</v>
      </c>
      <c r="J169">
        <v>3.5</v>
      </c>
      <c r="K169">
        <v>1.7</v>
      </c>
      <c r="L169">
        <v>1.4</v>
      </c>
      <c r="M169">
        <v>3.2</v>
      </c>
      <c r="N169">
        <v>4.9000000000000004</v>
      </c>
      <c r="O169">
        <v>4.9000000000000004</v>
      </c>
      <c r="P169">
        <v>3.6</v>
      </c>
      <c r="Q169">
        <v>3.8</v>
      </c>
      <c r="R169">
        <v>-2.2000000000000002</v>
      </c>
      <c r="S169">
        <v>0.6</v>
      </c>
      <c r="T169">
        <v>-0.1</v>
      </c>
      <c r="U169">
        <v>4.0999999999999996</v>
      </c>
      <c r="V169">
        <v>-5.0999999999999996</v>
      </c>
      <c r="W169">
        <v>-1.2</v>
      </c>
      <c r="X169">
        <v>-1.6</v>
      </c>
      <c r="Y169">
        <v>-3.9</v>
      </c>
      <c r="Z169">
        <v>0.4</v>
      </c>
      <c r="AA169">
        <f>独自温度!C44</f>
        <v>30</v>
      </c>
      <c r="AB169">
        <f>独自温度!D44</f>
        <v>30</v>
      </c>
    </row>
    <row r="170" spans="1:28">
      <c r="A170" s="87" t="e" cm="1">
        <f t="array" aca="1" ref="A170" ca="1">INDIRECT(_xlfn.XLOOKUP(鶏シート!$G$13,鶏気温!$D$2:$AB$2,鶏気温!$D$3:$AB$3)&amp;(_xlfn.XLOOKUP(鶏モデル!$D178,鶏気温!$C$6:$C$461,鶏気温!$B$6:$B$461)))</f>
        <v>#N/A</v>
      </c>
      <c r="B170">
        <v>170</v>
      </c>
      <c r="C170" s="62">
        <v>46065</v>
      </c>
      <c r="D170">
        <v>-0.7</v>
      </c>
      <c r="E170">
        <v>-1</v>
      </c>
      <c r="F170">
        <v>0.9</v>
      </c>
      <c r="G170">
        <v>1.2</v>
      </c>
      <c r="H170">
        <v>1.5</v>
      </c>
      <c r="I170">
        <v>2.1</v>
      </c>
      <c r="J170">
        <v>3.6</v>
      </c>
      <c r="K170">
        <v>1.8</v>
      </c>
      <c r="L170">
        <v>1.5</v>
      </c>
      <c r="M170">
        <v>3.3</v>
      </c>
      <c r="N170">
        <v>5</v>
      </c>
      <c r="O170">
        <v>5</v>
      </c>
      <c r="P170">
        <v>3.7</v>
      </c>
      <c r="Q170">
        <v>3.9</v>
      </c>
      <c r="R170">
        <v>-2.1</v>
      </c>
      <c r="S170">
        <v>0.7</v>
      </c>
      <c r="T170">
        <v>0</v>
      </c>
      <c r="U170">
        <v>4.2</v>
      </c>
      <c r="V170">
        <v>-5</v>
      </c>
      <c r="W170">
        <v>-1.1000000000000001</v>
      </c>
      <c r="X170">
        <v>-1.5</v>
      </c>
      <c r="Y170">
        <v>-3.8</v>
      </c>
      <c r="Z170">
        <v>0.5</v>
      </c>
      <c r="AA170">
        <f>独自温度!C45</f>
        <v>30</v>
      </c>
      <c r="AB170">
        <f>独自温度!D45</f>
        <v>30</v>
      </c>
    </row>
    <row r="171" spans="1:28">
      <c r="A171" s="87" t="e" cm="1">
        <f t="array" aca="1" ref="A171" ca="1">INDIRECT(_xlfn.XLOOKUP(鶏シート!$G$13,鶏気温!$D$2:$AB$2,鶏気温!$D$3:$AB$3)&amp;(_xlfn.XLOOKUP(鶏モデル!$D179,鶏気温!$C$6:$C$461,鶏気温!$B$6:$B$461)))</f>
        <v>#N/A</v>
      </c>
      <c r="B171">
        <v>171</v>
      </c>
      <c r="C171" s="62">
        <v>46066</v>
      </c>
      <c r="D171">
        <v>-0.7</v>
      </c>
      <c r="E171">
        <v>-0.9</v>
      </c>
      <c r="F171">
        <v>1</v>
      </c>
      <c r="G171">
        <v>1.3</v>
      </c>
      <c r="H171">
        <v>1.6</v>
      </c>
      <c r="I171">
        <v>2.2000000000000002</v>
      </c>
      <c r="J171">
        <v>3.7</v>
      </c>
      <c r="K171">
        <v>1.9</v>
      </c>
      <c r="L171">
        <v>1.6</v>
      </c>
      <c r="M171">
        <v>3.4</v>
      </c>
      <c r="N171">
        <v>5</v>
      </c>
      <c r="O171">
        <v>5.0999999999999996</v>
      </c>
      <c r="P171">
        <v>3.7</v>
      </c>
      <c r="Q171">
        <v>4</v>
      </c>
      <c r="R171">
        <v>-2</v>
      </c>
      <c r="S171">
        <v>0.8</v>
      </c>
      <c r="T171">
        <v>0.1</v>
      </c>
      <c r="U171">
        <v>4.3</v>
      </c>
      <c r="V171">
        <v>-4.9000000000000004</v>
      </c>
      <c r="W171">
        <v>-1.1000000000000001</v>
      </c>
      <c r="X171">
        <v>-1.4</v>
      </c>
      <c r="Y171">
        <v>-3.7</v>
      </c>
      <c r="Z171">
        <v>0.6</v>
      </c>
      <c r="AA171">
        <f>独自温度!C46</f>
        <v>30</v>
      </c>
      <c r="AB171">
        <f>独自温度!D46</f>
        <v>30</v>
      </c>
    </row>
    <row r="172" spans="1:28">
      <c r="A172" s="87" t="e" cm="1">
        <f t="array" aca="1" ref="A172" ca="1">INDIRECT(_xlfn.XLOOKUP(鶏シート!$G$13,鶏気温!$D$2:$AB$2,鶏気温!$D$3:$AB$3)&amp;(_xlfn.XLOOKUP(鶏モデル!$D180,鶏気温!$C$6:$C$461,鶏気温!$B$6:$B$461)))</f>
        <v>#N/A</v>
      </c>
      <c r="B172">
        <v>172</v>
      </c>
      <c r="C172" s="62">
        <v>46067</v>
      </c>
      <c r="D172">
        <v>-0.6</v>
      </c>
      <c r="E172">
        <v>-0.8</v>
      </c>
      <c r="F172">
        <v>1.1000000000000001</v>
      </c>
      <c r="G172">
        <v>1.4</v>
      </c>
      <c r="H172">
        <v>1.7</v>
      </c>
      <c r="I172">
        <v>2.2999999999999998</v>
      </c>
      <c r="J172">
        <v>3.8</v>
      </c>
      <c r="K172">
        <v>2</v>
      </c>
      <c r="L172">
        <v>1.7</v>
      </c>
      <c r="M172">
        <v>3.4</v>
      </c>
      <c r="N172">
        <v>5.0999999999999996</v>
      </c>
      <c r="O172">
        <v>5.2</v>
      </c>
      <c r="P172">
        <v>3.8</v>
      </c>
      <c r="Q172">
        <v>4.0999999999999996</v>
      </c>
      <c r="R172">
        <v>-2</v>
      </c>
      <c r="S172">
        <v>0.9</v>
      </c>
      <c r="T172">
        <v>0.2</v>
      </c>
      <c r="U172">
        <v>4.4000000000000004</v>
      </c>
      <c r="V172">
        <v>-4.8</v>
      </c>
      <c r="W172">
        <v>-1</v>
      </c>
      <c r="X172">
        <v>-1.4</v>
      </c>
      <c r="Y172">
        <v>-3.6</v>
      </c>
      <c r="Z172">
        <v>0.7</v>
      </c>
      <c r="AA172">
        <f>独自温度!C47</f>
        <v>30</v>
      </c>
      <c r="AB172">
        <f>独自温度!D47</f>
        <v>30</v>
      </c>
    </row>
    <row r="173" spans="1:28">
      <c r="A173" s="87" t="e" cm="1">
        <f t="array" aca="1" ref="A173" ca="1">INDIRECT(_xlfn.XLOOKUP(鶏シート!$G$13,鶏気温!$D$2:$AB$2,鶏気温!$D$3:$AB$3)&amp;(_xlfn.XLOOKUP(鶏モデル!$D181,鶏気温!$C$6:$C$461,鶏気温!$B$6:$B$461)))</f>
        <v>#N/A</v>
      </c>
      <c r="B173">
        <v>173</v>
      </c>
      <c r="C173" s="62">
        <v>46068</v>
      </c>
      <c r="D173">
        <v>-0.5</v>
      </c>
      <c r="E173">
        <v>-0.7</v>
      </c>
      <c r="F173">
        <v>1.2</v>
      </c>
      <c r="G173">
        <v>1.5</v>
      </c>
      <c r="H173">
        <v>1.8</v>
      </c>
      <c r="I173">
        <v>2.4</v>
      </c>
      <c r="J173">
        <v>3.9</v>
      </c>
      <c r="K173">
        <v>2.1</v>
      </c>
      <c r="L173">
        <v>1.9</v>
      </c>
      <c r="M173">
        <v>3.5</v>
      </c>
      <c r="N173">
        <v>5.2</v>
      </c>
      <c r="O173">
        <v>5.3</v>
      </c>
      <c r="P173">
        <v>3.9</v>
      </c>
      <c r="Q173">
        <v>4.2</v>
      </c>
      <c r="R173">
        <v>-1.9</v>
      </c>
      <c r="S173">
        <v>1</v>
      </c>
      <c r="T173">
        <v>0.2</v>
      </c>
      <c r="U173">
        <v>4.5</v>
      </c>
      <c r="V173">
        <v>-4.7</v>
      </c>
      <c r="W173">
        <v>-0.9</v>
      </c>
      <c r="X173">
        <v>-1.3</v>
      </c>
      <c r="Y173">
        <v>-3.5</v>
      </c>
      <c r="Z173">
        <v>0.8</v>
      </c>
      <c r="AA173">
        <f>独自温度!C48</f>
        <v>30</v>
      </c>
      <c r="AB173">
        <f>独自温度!D48</f>
        <v>30</v>
      </c>
    </row>
    <row r="174" spans="1:28">
      <c r="A174" s="87" t="e" cm="1">
        <f t="array" aca="1" ref="A174" ca="1">INDIRECT(_xlfn.XLOOKUP(鶏シート!$G$13,鶏気温!$D$2:$AB$2,鶏気温!$D$3:$AB$3)&amp;(_xlfn.XLOOKUP(鶏モデル!$D182,鶏気温!$C$6:$C$461,鶏気温!$B$6:$B$461)))</f>
        <v>#N/A</v>
      </c>
      <c r="B174">
        <v>174</v>
      </c>
      <c r="C174" s="62">
        <v>46069</v>
      </c>
      <c r="D174">
        <v>-0.4</v>
      </c>
      <c r="E174">
        <v>-0.6</v>
      </c>
      <c r="F174">
        <v>1.3</v>
      </c>
      <c r="G174">
        <v>1.6</v>
      </c>
      <c r="H174">
        <v>1.9</v>
      </c>
      <c r="I174">
        <v>2.5</v>
      </c>
      <c r="J174">
        <v>4.0999999999999996</v>
      </c>
      <c r="K174">
        <v>2.2000000000000002</v>
      </c>
      <c r="L174">
        <v>2.1</v>
      </c>
      <c r="M174">
        <v>3.6</v>
      </c>
      <c r="N174">
        <v>5.3</v>
      </c>
      <c r="O174">
        <v>5.4</v>
      </c>
      <c r="P174">
        <v>4.0999999999999996</v>
      </c>
      <c r="Q174">
        <v>4.3</v>
      </c>
      <c r="R174">
        <v>-1.8</v>
      </c>
      <c r="S174">
        <v>1.1000000000000001</v>
      </c>
      <c r="T174">
        <v>0.3</v>
      </c>
      <c r="U174">
        <v>4.5999999999999996</v>
      </c>
      <c r="V174">
        <v>-4.5999999999999996</v>
      </c>
      <c r="W174">
        <v>-0.8</v>
      </c>
      <c r="X174">
        <v>-1.2</v>
      </c>
      <c r="Y174">
        <v>-3.4</v>
      </c>
      <c r="Z174">
        <v>1</v>
      </c>
      <c r="AA174">
        <f>独自温度!C49</f>
        <v>30</v>
      </c>
      <c r="AB174">
        <f>独自温度!D49</f>
        <v>30</v>
      </c>
    </row>
    <row r="175" spans="1:28">
      <c r="A175" s="87" t="e" cm="1">
        <f t="array" aca="1" ref="A175" ca="1">INDIRECT(_xlfn.XLOOKUP(鶏シート!$G$13,鶏気温!$D$2:$AB$2,鶏気温!$D$3:$AB$3)&amp;(_xlfn.XLOOKUP(鶏モデル!$D183,鶏気温!$C$6:$C$461,鶏気温!$B$6:$B$461)))</f>
        <v>#N/A</v>
      </c>
      <c r="B175">
        <v>175</v>
      </c>
      <c r="C175" s="62">
        <v>46070</v>
      </c>
      <c r="D175">
        <v>-0.4</v>
      </c>
      <c r="E175">
        <v>-0.5</v>
      </c>
      <c r="F175">
        <v>1.5</v>
      </c>
      <c r="G175">
        <v>1.7</v>
      </c>
      <c r="H175">
        <v>2</v>
      </c>
      <c r="I175">
        <v>2.6</v>
      </c>
      <c r="J175">
        <v>4.2</v>
      </c>
      <c r="K175">
        <v>2.4</v>
      </c>
      <c r="L175">
        <v>2.2999999999999998</v>
      </c>
      <c r="M175">
        <v>3.7</v>
      </c>
      <c r="N175">
        <v>5.4</v>
      </c>
      <c r="O175">
        <v>5.5</v>
      </c>
      <c r="P175">
        <v>4.2</v>
      </c>
      <c r="Q175">
        <v>4.4000000000000004</v>
      </c>
      <c r="R175">
        <v>-1.7</v>
      </c>
      <c r="S175">
        <v>1.2</v>
      </c>
      <c r="T175">
        <v>0.4</v>
      </c>
      <c r="U175">
        <v>4.7</v>
      </c>
      <c r="V175">
        <v>-4.5</v>
      </c>
      <c r="W175">
        <v>-0.7</v>
      </c>
      <c r="X175">
        <v>-1.1000000000000001</v>
      </c>
      <c r="Y175">
        <v>-3.3</v>
      </c>
      <c r="Z175">
        <v>1.1000000000000001</v>
      </c>
      <c r="AA175">
        <f>独自温度!C50</f>
        <v>30</v>
      </c>
      <c r="AB175">
        <f>独自温度!D50</f>
        <v>30</v>
      </c>
    </row>
    <row r="176" spans="1:28">
      <c r="A176" s="87" t="e" cm="1">
        <f t="array" aca="1" ref="A176" ca="1">INDIRECT(_xlfn.XLOOKUP(鶏シート!$G$13,鶏気温!$D$2:$AB$2,鶏気温!$D$3:$AB$3)&amp;(_xlfn.XLOOKUP(鶏モデル!$D184,鶏気温!$C$6:$C$461,鶏気温!$B$6:$B$461)))</f>
        <v>#N/A</v>
      </c>
      <c r="B176">
        <v>176</v>
      </c>
      <c r="C176" s="62">
        <v>46071</v>
      </c>
      <c r="D176">
        <v>-0.3</v>
      </c>
      <c r="E176">
        <v>-0.4</v>
      </c>
      <c r="F176">
        <v>1.6</v>
      </c>
      <c r="G176">
        <v>1.8</v>
      </c>
      <c r="H176">
        <v>2.1</v>
      </c>
      <c r="I176">
        <v>2.8</v>
      </c>
      <c r="J176">
        <v>4.3</v>
      </c>
      <c r="K176">
        <v>2.5</v>
      </c>
      <c r="L176">
        <v>2.5</v>
      </c>
      <c r="M176">
        <v>3.9</v>
      </c>
      <c r="N176">
        <v>5.5</v>
      </c>
      <c r="O176">
        <v>5.7</v>
      </c>
      <c r="P176">
        <v>4.3</v>
      </c>
      <c r="Q176">
        <v>4.5</v>
      </c>
      <c r="R176">
        <v>-1.7</v>
      </c>
      <c r="S176">
        <v>1.3</v>
      </c>
      <c r="T176">
        <v>0.5</v>
      </c>
      <c r="U176">
        <v>4.9000000000000004</v>
      </c>
      <c r="V176">
        <v>-4.4000000000000004</v>
      </c>
      <c r="W176">
        <v>-0.6</v>
      </c>
      <c r="X176">
        <v>-1</v>
      </c>
      <c r="Y176">
        <v>-3.2</v>
      </c>
      <c r="Z176">
        <v>1.3</v>
      </c>
      <c r="AA176">
        <f>独自温度!C51</f>
        <v>30</v>
      </c>
      <c r="AB176">
        <f>独自温度!D51</f>
        <v>30</v>
      </c>
    </row>
    <row r="177" spans="1:28">
      <c r="A177" s="87" t="e" cm="1">
        <f t="array" aca="1" ref="A177" ca="1">INDIRECT(_xlfn.XLOOKUP(鶏シート!$G$13,鶏気温!$D$2:$AB$2,鶏気温!$D$3:$AB$3)&amp;(_xlfn.XLOOKUP(鶏モデル!$D185,鶏気温!$C$6:$C$461,鶏気温!$B$6:$B$461)))</f>
        <v>#N/A</v>
      </c>
      <c r="B177">
        <v>177</v>
      </c>
      <c r="C177" s="62">
        <v>46072</v>
      </c>
      <c r="D177">
        <v>-0.1</v>
      </c>
      <c r="E177">
        <v>-0.3</v>
      </c>
      <c r="F177">
        <v>1.7</v>
      </c>
      <c r="G177">
        <v>2</v>
      </c>
      <c r="H177">
        <v>2.2000000000000002</v>
      </c>
      <c r="I177">
        <v>2.9</v>
      </c>
      <c r="J177">
        <v>4.4000000000000004</v>
      </c>
      <c r="K177">
        <v>2.6</v>
      </c>
      <c r="L177">
        <v>2.7</v>
      </c>
      <c r="M177">
        <v>4</v>
      </c>
      <c r="N177">
        <v>5.7</v>
      </c>
      <c r="O177">
        <v>5.8</v>
      </c>
      <c r="P177">
        <v>4.4000000000000004</v>
      </c>
      <c r="Q177">
        <v>4.7</v>
      </c>
      <c r="R177">
        <v>-1.6</v>
      </c>
      <c r="S177">
        <v>1.5</v>
      </c>
      <c r="T177">
        <v>0.6</v>
      </c>
      <c r="U177">
        <v>5</v>
      </c>
      <c r="V177">
        <v>-4.2</v>
      </c>
      <c r="W177">
        <v>-0.5</v>
      </c>
      <c r="X177">
        <v>-0.9</v>
      </c>
      <c r="Y177">
        <v>-3.1</v>
      </c>
      <c r="Z177">
        <v>1.5</v>
      </c>
      <c r="AA177">
        <f>独自温度!C52</f>
        <v>30</v>
      </c>
      <c r="AB177">
        <f>独自温度!D52</f>
        <v>30</v>
      </c>
    </row>
    <row r="178" spans="1:28">
      <c r="A178" s="87" t="e" cm="1">
        <f t="array" aca="1" ref="A178" ca="1">INDIRECT(_xlfn.XLOOKUP(鶏シート!$G$13,鶏気温!$D$2:$AB$2,鶏気温!$D$3:$AB$3)&amp;(_xlfn.XLOOKUP(鶏モデル!$D186,鶏気温!$C$6:$C$461,鶏気温!$B$6:$B$461)))</f>
        <v>#N/A</v>
      </c>
      <c r="B178">
        <v>178</v>
      </c>
      <c r="C178" s="62">
        <v>46073</v>
      </c>
      <c r="D178">
        <v>0</v>
      </c>
      <c r="E178">
        <v>-0.2</v>
      </c>
      <c r="F178">
        <v>1.9</v>
      </c>
      <c r="G178">
        <v>2.1</v>
      </c>
      <c r="H178">
        <v>2.2999999999999998</v>
      </c>
      <c r="I178">
        <v>3</v>
      </c>
      <c r="J178">
        <v>4.5999999999999996</v>
      </c>
      <c r="K178">
        <v>2.8</v>
      </c>
      <c r="L178">
        <v>3</v>
      </c>
      <c r="M178">
        <v>4.0999999999999996</v>
      </c>
      <c r="N178">
        <v>5.8</v>
      </c>
      <c r="O178">
        <v>5.9</v>
      </c>
      <c r="P178">
        <v>4.5999999999999996</v>
      </c>
      <c r="Q178">
        <v>4.8</v>
      </c>
      <c r="R178">
        <v>-1.5</v>
      </c>
      <c r="S178">
        <v>1.6</v>
      </c>
      <c r="T178">
        <v>0.7</v>
      </c>
      <c r="U178">
        <v>5.0999999999999996</v>
      </c>
      <c r="V178">
        <v>-4.0999999999999996</v>
      </c>
      <c r="W178">
        <v>-0.4</v>
      </c>
      <c r="X178">
        <v>-0.8</v>
      </c>
      <c r="Y178">
        <v>-3</v>
      </c>
      <c r="Z178">
        <v>1.7</v>
      </c>
      <c r="AA178">
        <f>独自温度!C53</f>
        <v>30</v>
      </c>
      <c r="AB178">
        <f>独自温度!D53</f>
        <v>30</v>
      </c>
    </row>
    <row r="179" spans="1:28">
      <c r="A179" s="87" t="e" cm="1">
        <f t="array" aca="1" ref="A179" ca="1">INDIRECT(_xlfn.XLOOKUP(鶏シート!$G$13,鶏気温!$D$2:$AB$2,鶏気温!$D$3:$AB$3)&amp;(_xlfn.XLOOKUP(鶏モデル!$D187,鶏気温!$C$6:$C$461,鶏気温!$B$6:$B$461)))</f>
        <v>#N/A</v>
      </c>
      <c r="B179">
        <v>179</v>
      </c>
      <c r="C179" s="62">
        <v>46074</v>
      </c>
      <c r="D179">
        <v>0.1</v>
      </c>
      <c r="E179">
        <v>0</v>
      </c>
      <c r="F179">
        <v>2</v>
      </c>
      <c r="G179">
        <v>2.2000000000000002</v>
      </c>
      <c r="H179">
        <v>2.4</v>
      </c>
      <c r="I179">
        <v>3.2</v>
      </c>
      <c r="J179">
        <v>4.7</v>
      </c>
      <c r="K179">
        <v>2.9</v>
      </c>
      <c r="L179">
        <v>3.2</v>
      </c>
      <c r="M179">
        <v>4.3</v>
      </c>
      <c r="N179">
        <v>5.9</v>
      </c>
      <c r="O179">
        <v>6.1</v>
      </c>
      <c r="P179">
        <v>4.7</v>
      </c>
      <c r="Q179">
        <v>4.9000000000000004</v>
      </c>
      <c r="R179">
        <v>-1.3</v>
      </c>
      <c r="S179">
        <v>1.8</v>
      </c>
      <c r="T179">
        <v>0.9</v>
      </c>
      <c r="U179">
        <v>5.3</v>
      </c>
      <c r="V179">
        <v>-3.9</v>
      </c>
      <c r="W179">
        <v>-0.3</v>
      </c>
      <c r="X179">
        <v>-0.7</v>
      </c>
      <c r="Y179">
        <v>-2.9</v>
      </c>
      <c r="Z179">
        <v>1.9</v>
      </c>
      <c r="AA179">
        <f>独自温度!C54</f>
        <v>30</v>
      </c>
      <c r="AB179">
        <f>独自温度!D54</f>
        <v>30</v>
      </c>
    </row>
    <row r="180" spans="1:28">
      <c r="A180" s="87" t="e" cm="1">
        <f t="array" aca="1" ref="A180" ca="1">INDIRECT(_xlfn.XLOOKUP(鶏シート!$G$13,鶏気温!$D$2:$AB$2,鶏気温!$D$3:$AB$3)&amp;(_xlfn.XLOOKUP(鶏モデル!$D188,鶏気温!$C$6:$C$461,鶏気温!$B$6:$B$461)))</f>
        <v>#N/A</v>
      </c>
      <c r="B180">
        <v>180</v>
      </c>
      <c r="C180" s="62">
        <v>46075</v>
      </c>
      <c r="D180">
        <v>0.2</v>
      </c>
      <c r="E180">
        <v>0.1</v>
      </c>
      <c r="F180">
        <v>2.2000000000000002</v>
      </c>
      <c r="G180">
        <v>2.4</v>
      </c>
      <c r="H180">
        <v>2.6</v>
      </c>
      <c r="I180">
        <v>3.3</v>
      </c>
      <c r="J180">
        <v>4.9000000000000004</v>
      </c>
      <c r="K180">
        <v>3.1</v>
      </c>
      <c r="L180">
        <v>3.4</v>
      </c>
      <c r="M180">
        <v>4.4000000000000004</v>
      </c>
      <c r="N180">
        <v>6.1</v>
      </c>
      <c r="O180">
        <v>6.2</v>
      </c>
      <c r="P180">
        <v>4.9000000000000004</v>
      </c>
      <c r="Q180">
        <v>5.0999999999999996</v>
      </c>
      <c r="R180">
        <v>-1.2</v>
      </c>
      <c r="S180">
        <v>1.9</v>
      </c>
      <c r="T180">
        <v>1</v>
      </c>
      <c r="U180">
        <v>5.4</v>
      </c>
      <c r="V180">
        <v>-3.8</v>
      </c>
      <c r="W180">
        <v>-0.2</v>
      </c>
      <c r="X180">
        <v>-0.6</v>
      </c>
      <c r="Y180">
        <v>-2.7</v>
      </c>
      <c r="Z180">
        <v>2.1</v>
      </c>
      <c r="AA180">
        <f>独自温度!C55</f>
        <v>30</v>
      </c>
      <c r="AB180">
        <f>独自温度!D55</f>
        <v>30</v>
      </c>
    </row>
    <row r="181" spans="1:28">
      <c r="A181" s="87" t="e" cm="1">
        <f t="array" aca="1" ref="A181" ca="1">INDIRECT(_xlfn.XLOOKUP(鶏シート!$G$13,鶏気温!$D$2:$AB$2,鶏気温!$D$3:$AB$3)&amp;(_xlfn.XLOOKUP(鶏モデル!$D189,鶏気温!$C$6:$C$461,鶏気温!$B$6:$B$461)))</f>
        <v>#N/A</v>
      </c>
      <c r="B181">
        <v>181</v>
      </c>
      <c r="C181" s="62">
        <v>46076</v>
      </c>
      <c r="D181">
        <v>0.4</v>
      </c>
      <c r="E181">
        <v>0.3</v>
      </c>
      <c r="F181">
        <v>2.2999999999999998</v>
      </c>
      <c r="G181">
        <v>2.6</v>
      </c>
      <c r="H181">
        <v>2.7</v>
      </c>
      <c r="I181">
        <v>3.5</v>
      </c>
      <c r="J181">
        <v>5.0999999999999996</v>
      </c>
      <c r="K181">
        <v>3.3</v>
      </c>
      <c r="L181">
        <v>3.7</v>
      </c>
      <c r="M181">
        <v>4.5999999999999996</v>
      </c>
      <c r="N181">
        <v>6.2</v>
      </c>
      <c r="O181">
        <v>6.4</v>
      </c>
      <c r="P181">
        <v>5</v>
      </c>
      <c r="Q181">
        <v>5.3</v>
      </c>
      <c r="R181">
        <v>-1.1000000000000001</v>
      </c>
      <c r="S181">
        <v>2.1</v>
      </c>
      <c r="T181">
        <v>1.1000000000000001</v>
      </c>
      <c r="U181">
        <v>5.6</v>
      </c>
      <c r="V181">
        <v>-3.6</v>
      </c>
      <c r="W181">
        <v>0</v>
      </c>
      <c r="X181">
        <v>-0.5</v>
      </c>
      <c r="Y181">
        <v>-2.5</v>
      </c>
      <c r="Z181">
        <v>2.2999999999999998</v>
      </c>
      <c r="AA181">
        <f>独自温度!C56</f>
        <v>30</v>
      </c>
      <c r="AB181">
        <f>独自温度!D56</f>
        <v>30</v>
      </c>
    </row>
    <row r="182" spans="1:28">
      <c r="A182" s="87" t="e" cm="1">
        <f t="array" aca="1" ref="A182" ca="1">INDIRECT(_xlfn.XLOOKUP(鶏シート!$G$13,鶏気温!$D$2:$AB$2,鶏気温!$D$3:$AB$3)&amp;(_xlfn.XLOOKUP(鶏モデル!$D190,鶏気温!$C$6:$C$461,鶏気温!$B$6:$B$461)))</f>
        <v>#N/A</v>
      </c>
      <c r="B182">
        <v>182</v>
      </c>
      <c r="C182" s="62">
        <v>46077</v>
      </c>
      <c r="D182">
        <v>0.5</v>
      </c>
      <c r="E182">
        <v>0.4</v>
      </c>
      <c r="F182">
        <v>2.5</v>
      </c>
      <c r="G182">
        <v>2.7</v>
      </c>
      <c r="H182">
        <v>2.8</v>
      </c>
      <c r="I182">
        <v>3.7</v>
      </c>
      <c r="J182">
        <v>5.2</v>
      </c>
      <c r="K182">
        <v>3.5</v>
      </c>
      <c r="L182">
        <v>3.9</v>
      </c>
      <c r="M182">
        <v>4.7</v>
      </c>
      <c r="N182">
        <v>6.4</v>
      </c>
      <c r="O182">
        <v>6.5</v>
      </c>
      <c r="P182">
        <v>5.2</v>
      </c>
      <c r="Q182">
        <v>5.4</v>
      </c>
      <c r="R182">
        <v>-0.9</v>
      </c>
      <c r="S182">
        <v>2.2000000000000002</v>
      </c>
      <c r="T182">
        <v>1.3</v>
      </c>
      <c r="U182">
        <v>5.7</v>
      </c>
      <c r="V182">
        <v>-3.4</v>
      </c>
      <c r="W182">
        <v>0.1</v>
      </c>
      <c r="X182">
        <v>-0.3</v>
      </c>
      <c r="Y182">
        <v>-2.4</v>
      </c>
      <c r="Z182">
        <v>2.4</v>
      </c>
      <c r="AA182">
        <f>独自温度!C57</f>
        <v>30</v>
      </c>
      <c r="AB182">
        <f>独自温度!D57</f>
        <v>30</v>
      </c>
    </row>
    <row r="183" spans="1:28">
      <c r="A183" s="87" t="e" cm="1">
        <f t="array" aca="1" ref="A183" ca="1">INDIRECT(_xlfn.XLOOKUP(鶏シート!$G$13,鶏気温!$D$2:$AB$2,鶏気温!$D$3:$AB$3)&amp;(_xlfn.XLOOKUP(鶏モデル!$D191,鶏気温!$C$6:$C$461,鶏気温!$B$6:$B$461)))</f>
        <v>#N/A</v>
      </c>
      <c r="B183">
        <v>183</v>
      </c>
      <c r="C183" s="62">
        <v>46078</v>
      </c>
      <c r="D183">
        <v>0.7</v>
      </c>
      <c r="E183">
        <v>0.6</v>
      </c>
      <c r="F183">
        <v>2.7</v>
      </c>
      <c r="G183">
        <v>2.9</v>
      </c>
      <c r="H183">
        <v>3</v>
      </c>
      <c r="I183">
        <v>3.8</v>
      </c>
      <c r="J183">
        <v>5.4</v>
      </c>
      <c r="K183">
        <v>3.6</v>
      </c>
      <c r="L183">
        <v>4.0999999999999996</v>
      </c>
      <c r="M183">
        <v>4.9000000000000004</v>
      </c>
      <c r="N183">
        <v>6.5</v>
      </c>
      <c r="O183">
        <v>6.7</v>
      </c>
      <c r="P183">
        <v>5.3</v>
      </c>
      <c r="Q183">
        <v>5.6</v>
      </c>
      <c r="R183">
        <v>-0.8</v>
      </c>
      <c r="S183">
        <v>2.4</v>
      </c>
      <c r="T183">
        <v>1.4</v>
      </c>
      <c r="U183">
        <v>5.9</v>
      </c>
      <c r="V183">
        <v>-3.2</v>
      </c>
      <c r="W183">
        <v>0.2</v>
      </c>
      <c r="X183">
        <v>-0.2</v>
      </c>
      <c r="Y183">
        <v>-2.2000000000000002</v>
      </c>
      <c r="Z183">
        <v>2.6</v>
      </c>
      <c r="AA183">
        <f>独自温度!C58</f>
        <v>30</v>
      </c>
      <c r="AB183">
        <f>独自温度!D58</f>
        <v>30</v>
      </c>
    </row>
    <row r="184" spans="1:28">
      <c r="A184" s="87" t="e" cm="1">
        <f t="array" aca="1" ref="A184" ca="1">INDIRECT(_xlfn.XLOOKUP(鶏シート!$G$13,鶏気温!$D$2:$AB$2,鶏気温!$D$3:$AB$3)&amp;(_xlfn.XLOOKUP(鶏モデル!$D192,鶏気温!$C$6:$C$461,鶏気温!$B$6:$B$461)))</f>
        <v>#N/A</v>
      </c>
      <c r="B184">
        <v>184</v>
      </c>
      <c r="C184" s="62">
        <v>46079</v>
      </c>
      <c r="D184">
        <v>0.8</v>
      </c>
      <c r="E184">
        <v>0.8</v>
      </c>
      <c r="F184">
        <v>2.8</v>
      </c>
      <c r="G184">
        <v>3</v>
      </c>
      <c r="H184">
        <v>3.1</v>
      </c>
      <c r="I184">
        <v>4</v>
      </c>
      <c r="J184">
        <v>5.6</v>
      </c>
      <c r="K184">
        <v>3.8</v>
      </c>
      <c r="L184">
        <v>4.3</v>
      </c>
      <c r="M184">
        <v>5</v>
      </c>
      <c r="N184">
        <v>6.7</v>
      </c>
      <c r="O184">
        <v>6.8</v>
      </c>
      <c r="P184">
        <v>5.5</v>
      </c>
      <c r="Q184">
        <v>5.8</v>
      </c>
      <c r="R184">
        <v>-0.6</v>
      </c>
      <c r="S184">
        <v>2.6</v>
      </c>
      <c r="T184">
        <v>1.6</v>
      </c>
      <c r="U184">
        <v>6</v>
      </c>
      <c r="V184">
        <v>-3.1</v>
      </c>
      <c r="W184">
        <v>0.4</v>
      </c>
      <c r="X184">
        <v>0</v>
      </c>
      <c r="Y184">
        <v>-2</v>
      </c>
      <c r="Z184">
        <v>2.8</v>
      </c>
      <c r="AA184">
        <f>独自温度!C59</f>
        <v>30</v>
      </c>
      <c r="AB184">
        <f>独自温度!D59</f>
        <v>30</v>
      </c>
    </row>
    <row r="185" spans="1:28">
      <c r="A185" s="87" t="e" cm="1">
        <f t="array" aca="1" ref="A185" ca="1">INDIRECT(_xlfn.XLOOKUP(鶏シート!$G$13,鶏気温!$D$2:$AB$2,鶏気温!$D$3:$AB$3)&amp;(_xlfn.XLOOKUP(鶏モデル!$D193,鶏気温!$C$6:$C$461,鶏気温!$B$6:$B$461)))</f>
        <v>#N/A</v>
      </c>
      <c r="B185">
        <v>185</v>
      </c>
      <c r="C185" s="62">
        <v>46080</v>
      </c>
      <c r="D185">
        <v>1</v>
      </c>
      <c r="E185">
        <v>1</v>
      </c>
      <c r="F185">
        <v>3</v>
      </c>
      <c r="G185">
        <v>3.2</v>
      </c>
      <c r="H185">
        <v>3.3</v>
      </c>
      <c r="I185">
        <v>4.0999999999999996</v>
      </c>
      <c r="J185">
        <v>5.7</v>
      </c>
      <c r="K185">
        <v>4</v>
      </c>
      <c r="L185">
        <v>4.5</v>
      </c>
      <c r="M185">
        <v>5.0999999999999996</v>
      </c>
      <c r="N185">
        <v>6.8</v>
      </c>
      <c r="O185">
        <v>7</v>
      </c>
      <c r="P185">
        <v>5.6</v>
      </c>
      <c r="Q185">
        <v>5.9</v>
      </c>
      <c r="R185">
        <v>-0.4</v>
      </c>
      <c r="S185">
        <v>2.7</v>
      </c>
      <c r="T185">
        <v>1.7</v>
      </c>
      <c r="U185">
        <v>6.2</v>
      </c>
      <c r="V185">
        <v>-2.9</v>
      </c>
      <c r="W185">
        <v>0.5</v>
      </c>
      <c r="X185">
        <v>0.1</v>
      </c>
      <c r="Y185">
        <v>-1.8</v>
      </c>
      <c r="Z185">
        <v>2.9</v>
      </c>
      <c r="AA185">
        <f>独自温度!C60</f>
        <v>30</v>
      </c>
      <c r="AB185">
        <f>独自温度!D60</f>
        <v>30</v>
      </c>
    </row>
    <row r="186" spans="1:28">
      <c r="A186" s="87" t="e" cm="1">
        <f t="array" aca="1" ref="A186" ca="1">INDIRECT(_xlfn.XLOOKUP(鶏シート!$G$13,鶏気温!$D$2:$AB$2,鶏気温!$D$3:$AB$3)&amp;(_xlfn.XLOOKUP(鶏モデル!$D194,鶏気温!$C$6:$C$461,鶏気温!$B$6:$B$461)))</f>
        <v>#N/A</v>
      </c>
      <c r="B186">
        <v>186</v>
      </c>
      <c r="C186" s="62">
        <v>46081</v>
      </c>
      <c r="D186">
        <v>1.2</v>
      </c>
      <c r="E186">
        <v>1.1000000000000001</v>
      </c>
      <c r="F186">
        <v>3.1</v>
      </c>
      <c r="G186">
        <v>3.4</v>
      </c>
      <c r="H186">
        <v>3.4</v>
      </c>
      <c r="I186">
        <v>4.3</v>
      </c>
      <c r="J186">
        <v>5.8</v>
      </c>
      <c r="K186">
        <v>4.0999999999999996</v>
      </c>
      <c r="L186">
        <v>4.7</v>
      </c>
      <c r="M186">
        <v>5.3</v>
      </c>
      <c r="N186">
        <v>6.9</v>
      </c>
      <c r="O186">
        <v>7.1</v>
      </c>
      <c r="P186">
        <v>5.8</v>
      </c>
      <c r="Q186">
        <v>6.1</v>
      </c>
      <c r="R186">
        <v>-0.3</v>
      </c>
      <c r="S186">
        <v>2.9</v>
      </c>
      <c r="T186">
        <v>1.8</v>
      </c>
      <c r="U186">
        <v>6.3</v>
      </c>
      <c r="V186">
        <v>-2.7</v>
      </c>
      <c r="W186">
        <v>0.6</v>
      </c>
      <c r="X186">
        <v>0.2</v>
      </c>
      <c r="Y186">
        <v>-1.7</v>
      </c>
      <c r="Z186">
        <v>3</v>
      </c>
      <c r="AA186">
        <f>独自温度!C61</f>
        <v>30</v>
      </c>
      <c r="AB186">
        <f>独自温度!D61</f>
        <v>30</v>
      </c>
    </row>
    <row r="187" spans="1:28">
      <c r="A187" s="87" t="e" cm="1">
        <f t="array" aca="1" ref="A187" ca="1">INDIRECT(_xlfn.XLOOKUP(鶏シート!$G$13,鶏気温!$D$2:$AB$2,鶏気温!$D$3:$AB$3)&amp;(_xlfn.XLOOKUP(鶏モデル!$D195,鶏気温!$C$6:$C$461,鶏気温!$B$6:$B$461)))</f>
        <v>#N/A</v>
      </c>
      <c r="B187">
        <v>187</v>
      </c>
      <c r="C187" s="62">
        <v>46082</v>
      </c>
      <c r="D187">
        <v>1.3</v>
      </c>
      <c r="E187">
        <v>1.3</v>
      </c>
      <c r="F187">
        <v>3.3</v>
      </c>
      <c r="G187">
        <v>3.5</v>
      </c>
      <c r="H187">
        <v>3.6</v>
      </c>
      <c r="I187">
        <v>4.4000000000000004</v>
      </c>
      <c r="J187">
        <v>6</v>
      </c>
      <c r="K187">
        <v>4.3</v>
      </c>
      <c r="L187">
        <v>4.9000000000000004</v>
      </c>
      <c r="M187">
        <v>5.4</v>
      </c>
      <c r="N187">
        <v>7</v>
      </c>
      <c r="O187">
        <v>7.2</v>
      </c>
      <c r="P187">
        <v>5.9</v>
      </c>
      <c r="Q187">
        <v>6.2</v>
      </c>
      <c r="R187">
        <v>-0.1</v>
      </c>
      <c r="S187">
        <v>3</v>
      </c>
      <c r="T187">
        <v>2</v>
      </c>
      <c r="U187">
        <v>6.4</v>
      </c>
      <c r="V187">
        <v>-2.6</v>
      </c>
      <c r="W187">
        <v>0.8</v>
      </c>
      <c r="X187">
        <v>0.4</v>
      </c>
      <c r="Y187">
        <v>-1.5</v>
      </c>
      <c r="Z187">
        <v>3.2</v>
      </c>
      <c r="AA187">
        <f>独自温度!C62</f>
        <v>30</v>
      </c>
      <c r="AB187">
        <f>独自温度!D62</f>
        <v>30</v>
      </c>
    </row>
    <row r="188" spans="1:28">
      <c r="A188" s="87" t="e" cm="1">
        <f t="array" aca="1" ref="A188" ca="1">INDIRECT(_xlfn.XLOOKUP(鶏シート!$G$13,鶏気温!$D$2:$AB$2,鶏気温!$D$3:$AB$3)&amp;(_xlfn.XLOOKUP(鶏モデル!$D196,鶏気温!$C$6:$C$461,鶏気温!$B$6:$B$461)))</f>
        <v>#N/A</v>
      </c>
      <c r="B188">
        <v>188</v>
      </c>
      <c r="C188" s="62">
        <v>46083</v>
      </c>
      <c r="D188">
        <v>1.5</v>
      </c>
      <c r="E188">
        <v>1.4</v>
      </c>
      <c r="F188">
        <v>3.4</v>
      </c>
      <c r="G188">
        <v>3.6</v>
      </c>
      <c r="H188">
        <v>3.7</v>
      </c>
      <c r="I188">
        <v>4.5</v>
      </c>
      <c r="J188">
        <v>6.1</v>
      </c>
      <c r="K188">
        <v>4.4000000000000004</v>
      </c>
      <c r="L188">
        <v>5.0999999999999996</v>
      </c>
      <c r="M188">
        <v>5.5</v>
      </c>
      <c r="N188">
        <v>7.1</v>
      </c>
      <c r="O188">
        <v>7.3</v>
      </c>
      <c r="P188">
        <v>6</v>
      </c>
      <c r="Q188">
        <v>6.4</v>
      </c>
      <c r="R188">
        <v>0</v>
      </c>
      <c r="S188">
        <v>3.1</v>
      </c>
      <c r="T188">
        <v>2.1</v>
      </c>
      <c r="U188">
        <v>6.5</v>
      </c>
      <c r="V188">
        <v>-2.5</v>
      </c>
      <c r="W188">
        <v>0.9</v>
      </c>
      <c r="X188">
        <v>0.5</v>
      </c>
      <c r="Y188">
        <v>-1.4</v>
      </c>
      <c r="Z188">
        <v>3.3</v>
      </c>
      <c r="AA188">
        <f>独自温度!C63</f>
        <v>30</v>
      </c>
      <c r="AB188">
        <f>独自温度!D63</f>
        <v>30</v>
      </c>
    </row>
    <row r="189" spans="1:28">
      <c r="A189" s="87" t="e" cm="1">
        <f t="array" aca="1" ref="A189" ca="1">INDIRECT(_xlfn.XLOOKUP(鶏シート!$G$13,鶏気温!$D$2:$AB$2,鶏気温!$D$3:$AB$3)&amp;(_xlfn.XLOOKUP(鶏モデル!$D197,鶏気温!$C$6:$C$461,鶏気温!$B$6:$B$461)))</f>
        <v>#N/A</v>
      </c>
      <c r="B189">
        <v>189</v>
      </c>
      <c r="C189" s="62">
        <v>46084</v>
      </c>
      <c r="D189">
        <v>1.6</v>
      </c>
      <c r="E189">
        <v>1.6</v>
      </c>
      <c r="F189">
        <v>3.5</v>
      </c>
      <c r="G189">
        <v>3.8</v>
      </c>
      <c r="H189">
        <v>3.8</v>
      </c>
      <c r="I189">
        <v>4.7</v>
      </c>
      <c r="J189">
        <v>6.2</v>
      </c>
      <c r="K189">
        <v>4.5999999999999996</v>
      </c>
      <c r="L189">
        <v>5.2</v>
      </c>
      <c r="M189">
        <v>5.6</v>
      </c>
      <c r="N189">
        <v>7.2</v>
      </c>
      <c r="O189">
        <v>7.4</v>
      </c>
      <c r="P189">
        <v>6.1</v>
      </c>
      <c r="Q189">
        <v>6.5</v>
      </c>
      <c r="R189">
        <v>0.2</v>
      </c>
      <c r="S189">
        <v>3.3</v>
      </c>
      <c r="T189">
        <v>2.2000000000000002</v>
      </c>
      <c r="U189">
        <v>6.6</v>
      </c>
      <c r="V189">
        <v>-2.2999999999999998</v>
      </c>
      <c r="W189">
        <v>1</v>
      </c>
      <c r="X189">
        <v>0.6</v>
      </c>
      <c r="Y189">
        <v>-1.2</v>
      </c>
      <c r="Z189">
        <v>3.3</v>
      </c>
      <c r="AA189">
        <f>独自温度!C64</f>
        <v>30</v>
      </c>
      <c r="AB189">
        <f>独自温度!D64</f>
        <v>30</v>
      </c>
    </row>
    <row r="190" spans="1:28">
      <c r="A190" s="87" t="e" cm="1">
        <f t="array" aca="1" ref="A190" ca="1">INDIRECT(_xlfn.XLOOKUP(鶏シート!$G$13,鶏気温!$D$2:$AB$2,鶏気温!$D$3:$AB$3)&amp;(_xlfn.XLOOKUP(鶏モデル!$D198,鶏気温!$C$6:$C$461,鶏気温!$B$6:$B$461)))</f>
        <v>#N/A</v>
      </c>
      <c r="B190">
        <v>190</v>
      </c>
      <c r="C190" s="62">
        <v>46085</v>
      </c>
      <c r="D190">
        <v>1.7</v>
      </c>
      <c r="E190">
        <v>1.7</v>
      </c>
      <c r="F190">
        <v>3.6</v>
      </c>
      <c r="G190">
        <v>3.9</v>
      </c>
      <c r="H190">
        <v>3.9</v>
      </c>
      <c r="I190">
        <v>4.8</v>
      </c>
      <c r="J190">
        <v>6.3</v>
      </c>
      <c r="K190">
        <v>4.7</v>
      </c>
      <c r="L190">
        <v>5.3</v>
      </c>
      <c r="M190">
        <v>5.7</v>
      </c>
      <c r="N190">
        <v>7.3</v>
      </c>
      <c r="O190">
        <v>7.5</v>
      </c>
      <c r="P190">
        <v>6.2</v>
      </c>
      <c r="Q190">
        <v>6.6</v>
      </c>
      <c r="R190">
        <v>0.3</v>
      </c>
      <c r="S190">
        <v>3.4</v>
      </c>
      <c r="T190">
        <v>2.2999999999999998</v>
      </c>
      <c r="U190">
        <v>6.7</v>
      </c>
      <c r="V190">
        <v>-2.2000000000000002</v>
      </c>
      <c r="W190">
        <v>1.1000000000000001</v>
      </c>
      <c r="X190">
        <v>0.7</v>
      </c>
      <c r="Y190">
        <v>-1.1000000000000001</v>
      </c>
      <c r="Z190">
        <v>3.4</v>
      </c>
      <c r="AA190">
        <f>独自温度!C65</f>
        <v>30</v>
      </c>
      <c r="AB190">
        <f>独自温度!D65</f>
        <v>30</v>
      </c>
    </row>
    <row r="191" spans="1:28">
      <c r="A191" s="87" t="e" cm="1">
        <f t="array" aca="1" ref="A191" ca="1">INDIRECT(_xlfn.XLOOKUP(鶏シート!$G$13,鶏気温!$D$2:$AB$2,鶏気温!$D$3:$AB$3)&amp;(_xlfn.XLOOKUP(鶏モデル!$D199,鶏気温!$C$6:$C$461,鶏気温!$B$6:$B$461)))</f>
        <v>#N/A</v>
      </c>
      <c r="B191">
        <v>191</v>
      </c>
      <c r="C191" s="62">
        <v>46086</v>
      </c>
      <c r="D191">
        <v>1.8</v>
      </c>
      <c r="E191">
        <v>1.8</v>
      </c>
      <c r="F191">
        <v>3.7</v>
      </c>
      <c r="G191">
        <v>4</v>
      </c>
      <c r="H191">
        <v>4</v>
      </c>
      <c r="I191">
        <v>4.8</v>
      </c>
      <c r="J191">
        <v>6.4</v>
      </c>
      <c r="K191">
        <v>4.8</v>
      </c>
      <c r="L191">
        <v>5.4</v>
      </c>
      <c r="M191">
        <v>5.8</v>
      </c>
      <c r="N191">
        <v>7.4</v>
      </c>
      <c r="O191">
        <v>7.6</v>
      </c>
      <c r="P191">
        <v>6.3</v>
      </c>
      <c r="Q191">
        <v>6.7</v>
      </c>
      <c r="R191">
        <v>0.4</v>
      </c>
      <c r="S191">
        <v>3.5</v>
      </c>
      <c r="T191">
        <v>2.4</v>
      </c>
      <c r="U191">
        <v>6.8</v>
      </c>
      <c r="V191">
        <v>-2.1</v>
      </c>
      <c r="W191">
        <v>1.2</v>
      </c>
      <c r="X191">
        <v>0.8</v>
      </c>
      <c r="Y191">
        <v>-1</v>
      </c>
      <c r="Z191">
        <v>3.4</v>
      </c>
      <c r="AA191">
        <f>独自温度!C66</f>
        <v>30</v>
      </c>
      <c r="AB191">
        <f>独自温度!D66</f>
        <v>30</v>
      </c>
    </row>
    <row r="192" spans="1:28">
      <c r="A192" s="87" t="e" cm="1">
        <f t="array" aca="1" ref="A192" ca="1">INDIRECT(_xlfn.XLOOKUP(鶏シート!$G$13,鶏気温!$D$2:$AB$2,鶏気温!$D$3:$AB$3)&amp;(_xlfn.XLOOKUP(鶏モデル!$D200,鶏気温!$C$6:$C$461,鶏気温!$B$6:$B$461)))</f>
        <v>#N/A</v>
      </c>
      <c r="B192">
        <v>192</v>
      </c>
      <c r="C192" s="62">
        <v>46087</v>
      </c>
      <c r="D192">
        <v>1.9</v>
      </c>
      <c r="E192">
        <v>1.9</v>
      </c>
      <c r="F192">
        <v>3.8</v>
      </c>
      <c r="G192">
        <v>4</v>
      </c>
      <c r="H192">
        <v>4.0999999999999996</v>
      </c>
      <c r="I192">
        <v>4.9000000000000004</v>
      </c>
      <c r="J192">
        <v>6.5</v>
      </c>
      <c r="K192">
        <v>4.9000000000000004</v>
      </c>
      <c r="L192">
        <v>5.5</v>
      </c>
      <c r="M192">
        <v>5.8</v>
      </c>
      <c r="N192">
        <v>7.5</v>
      </c>
      <c r="O192">
        <v>7.7</v>
      </c>
      <c r="P192">
        <v>6.4</v>
      </c>
      <c r="Q192">
        <v>6.8</v>
      </c>
      <c r="R192">
        <v>0.5</v>
      </c>
      <c r="S192">
        <v>3.5</v>
      </c>
      <c r="T192">
        <v>2.4</v>
      </c>
      <c r="U192">
        <v>6.9</v>
      </c>
      <c r="V192">
        <v>-2.1</v>
      </c>
      <c r="W192">
        <v>1.3</v>
      </c>
      <c r="X192">
        <v>0.9</v>
      </c>
      <c r="Y192">
        <v>-0.9</v>
      </c>
      <c r="Z192">
        <v>3.5</v>
      </c>
      <c r="AA192">
        <f>独自温度!C67</f>
        <v>30</v>
      </c>
      <c r="AB192">
        <f>独自温度!D67</f>
        <v>30</v>
      </c>
    </row>
    <row r="193" spans="1:28">
      <c r="A193" s="87" t="e" cm="1">
        <f t="array" aca="1" ref="A193" ca="1">INDIRECT(_xlfn.XLOOKUP(鶏シート!$G$13,鶏気温!$D$2:$AB$2,鶏気温!$D$3:$AB$3)&amp;(_xlfn.XLOOKUP(鶏モデル!$D201,鶏気温!$C$6:$C$461,鶏気温!$B$6:$B$461)))</f>
        <v>#N/A</v>
      </c>
      <c r="B193">
        <v>193</v>
      </c>
      <c r="C193" s="62">
        <v>46088</v>
      </c>
      <c r="D193">
        <v>2</v>
      </c>
      <c r="E193">
        <v>2</v>
      </c>
      <c r="F193">
        <v>3.8</v>
      </c>
      <c r="G193">
        <v>4.0999999999999996</v>
      </c>
      <c r="H193">
        <v>4.2</v>
      </c>
      <c r="I193">
        <v>5</v>
      </c>
      <c r="J193">
        <v>6.5</v>
      </c>
      <c r="K193">
        <v>4.9000000000000004</v>
      </c>
      <c r="L193">
        <v>5.5</v>
      </c>
      <c r="M193">
        <v>5.9</v>
      </c>
      <c r="N193">
        <v>7.6</v>
      </c>
      <c r="O193">
        <v>7.7</v>
      </c>
      <c r="P193">
        <v>6.5</v>
      </c>
      <c r="Q193">
        <v>6.9</v>
      </c>
      <c r="R193">
        <v>0.6</v>
      </c>
      <c r="S193">
        <v>3.6</v>
      </c>
      <c r="T193">
        <v>2.5</v>
      </c>
      <c r="U193">
        <v>7</v>
      </c>
      <c r="V193">
        <v>-2</v>
      </c>
      <c r="W193">
        <v>1.3</v>
      </c>
      <c r="X193">
        <v>1</v>
      </c>
      <c r="Y193">
        <v>-0.8</v>
      </c>
      <c r="Z193">
        <v>3.5</v>
      </c>
      <c r="AA193">
        <f>独自温度!C68</f>
        <v>30</v>
      </c>
      <c r="AB193">
        <f>独自温度!D68</f>
        <v>30</v>
      </c>
    </row>
    <row r="194" spans="1:28">
      <c r="A194" s="87" t="e" cm="1">
        <f t="array" aca="1" ref="A194" ca="1">INDIRECT(_xlfn.XLOOKUP(鶏シート!$G$13,鶏気温!$D$2:$AB$2,鶏気温!$D$3:$AB$3)&amp;(_xlfn.XLOOKUP(鶏モデル!$D202,鶏気温!$C$6:$C$461,鶏気温!$B$6:$B$461)))</f>
        <v>#N/A</v>
      </c>
      <c r="B194">
        <v>194</v>
      </c>
      <c r="C194" s="62">
        <v>46089</v>
      </c>
      <c r="D194">
        <v>2.1</v>
      </c>
      <c r="E194">
        <v>2.2000000000000002</v>
      </c>
      <c r="F194">
        <v>3.9</v>
      </c>
      <c r="G194">
        <v>4.2</v>
      </c>
      <c r="H194">
        <v>4.3</v>
      </c>
      <c r="I194">
        <v>5.0999999999999996</v>
      </c>
      <c r="J194">
        <v>6.6</v>
      </c>
      <c r="K194">
        <v>5</v>
      </c>
      <c r="L194">
        <v>5.5</v>
      </c>
      <c r="M194">
        <v>6</v>
      </c>
      <c r="N194">
        <v>7.6</v>
      </c>
      <c r="O194">
        <v>7.8</v>
      </c>
      <c r="P194">
        <v>6.6</v>
      </c>
      <c r="Q194">
        <v>6.9</v>
      </c>
      <c r="R194">
        <v>0.7</v>
      </c>
      <c r="S194">
        <v>3.7</v>
      </c>
      <c r="T194">
        <v>2.6</v>
      </c>
      <c r="U194">
        <v>7</v>
      </c>
      <c r="V194">
        <v>-1.9</v>
      </c>
      <c r="W194">
        <v>1.4</v>
      </c>
      <c r="X194">
        <v>1</v>
      </c>
      <c r="Y194">
        <v>-0.7</v>
      </c>
      <c r="Z194">
        <v>3.6</v>
      </c>
      <c r="AA194">
        <f>独自温度!C69</f>
        <v>30</v>
      </c>
      <c r="AB194">
        <f>独自温度!D69</f>
        <v>30</v>
      </c>
    </row>
    <row r="195" spans="1:28">
      <c r="A195" s="87" t="e" cm="1">
        <f t="array" aca="1" ref="A195" ca="1">INDIRECT(_xlfn.XLOOKUP(鶏シート!$G$13,鶏気温!$D$2:$AB$2,鶏気温!$D$3:$AB$3)&amp;(_xlfn.XLOOKUP(鶏モデル!$D203,鶏気温!$C$6:$C$461,鶏気温!$B$6:$B$461)))</f>
        <v>#N/A</v>
      </c>
      <c r="B195">
        <v>195</v>
      </c>
      <c r="C195" s="62">
        <v>46090</v>
      </c>
      <c r="D195">
        <v>2.2999999999999998</v>
      </c>
      <c r="E195">
        <v>2.2999999999999998</v>
      </c>
      <c r="F195">
        <v>4</v>
      </c>
      <c r="G195">
        <v>4.3</v>
      </c>
      <c r="H195">
        <v>4.4000000000000004</v>
      </c>
      <c r="I195">
        <v>5.2</v>
      </c>
      <c r="J195">
        <v>6.7</v>
      </c>
      <c r="K195">
        <v>5.0999999999999996</v>
      </c>
      <c r="L195">
        <v>5.6</v>
      </c>
      <c r="M195">
        <v>6.1</v>
      </c>
      <c r="N195">
        <v>7.7</v>
      </c>
      <c r="O195">
        <v>7.9</v>
      </c>
      <c r="P195">
        <v>6.6</v>
      </c>
      <c r="Q195">
        <v>7</v>
      </c>
      <c r="R195">
        <v>0.8</v>
      </c>
      <c r="S195">
        <v>3.8</v>
      </c>
      <c r="T195">
        <v>2.7</v>
      </c>
      <c r="U195">
        <v>7.1</v>
      </c>
      <c r="V195">
        <v>-1.8</v>
      </c>
      <c r="W195">
        <v>1.5</v>
      </c>
      <c r="X195">
        <v>1.1000000000000001</v>
      </c>
      <c r="Y195">
        <v>-0.6</v>
      </c>
      <c r="Z195">
        <v>3.6</v>
      </c>
      <c r="AA195">
        <f>独自温度!C70</f>
        <v>30</v>
      </c>
      <c r="AB195">
        <f>独自温度!D70</f>
        <v>30</v>
      </c>
    </row>
    <row r="196" spans="1:28">
      <c r="A196" s="87" t="e" cm="1">
        <f t="array" aca="1" ref="A196" ca="1">INDIRECT(_xlfn.XLOOKUP(鶏シート!$G$13,鶏気温!$D$2:$AB$2,鶏気温!$D$3:$AB$3)&amp;(_xlfn.XLOOKUP(鶏モデル!$D204,鶏気温!$C$6:$C$461,鶏気温!$B$6:$B$461)))</f>
        <v>#N/A</v>
      </c>
      <c r="B196">
        <v>196</v>
      </c>
      <c r="C196" s="62">
        <v>46091</v>
      </c>
      <c r="D196">
        <v>2.4</v>
      </c>
      <c r="E196">
        <v>2.4</v>
      </c>
      <c r="F196">
        <v>4.0999999999999996</v>
      </c>
      <c r="G196">
        <v>4.4000000000000004</v>
      </c>
      <c r="H196">
        <v>4.5999999999999996</v>
      </c>
      <c r="I196">
        <v>5.3</v>
      </c>
      <c r="J196">
        <v>6.9</v>
      </c>
      <c r="K196">
        <v>5.2</v>
      </c>
      <c r="L196">
        <v>5.6</v>
      </c>
      <c r="M196">
        <v>6.2</v>
      </c>
      <c r="N196">
        <v>7.8</v>
      </c>
      <c r="O196">
        <v>8</v>
      </c>
      <c r="P196">
        <v>6.7</v>
      </c>
      <c r="Q196">
        <v>7.1</v>
      </c>
      <c r="R196">
        <v>0.9</v>
      </c>
      <c r="S196">
        <v>3.9</v>
      </c>
      <c r="T196">
        <v>2.8</v>
      </c>
      <c r="U196">
        <v>7.2</v>
      </c>
      <c r="V196">
        <v>-1.7</v>
      </c>
      <c r="W196">
        <v>1.6</v>
      </c>
      <c r="X196">
        <v>1.2</v>
      </c>
      <c r="Y196">
        <v>-0.5</v>
      </c>
      <c r="Z196">
        <v>3.7</v>
      </c>
      <c r="AA196">
        <f>独自温度!C71</f>
        <v>30</v>
      </c>
      <c r="AB196">
        <f>独自温度!D71</f>
        <v>30</v>
      </c>
    </row>
    <row r="197" spans="1:28">
      <c r="A197" s="87" t="e" cm="1">
        <f t="array" aca="1" ref="A197" ca="1">INDIRECT(_xlfn.XLOOKUP(鶏シート!$G$13,鶏気温!$D$2:$AB$2,鶏気温!$D$3:$AB$3)&amp;(_xlfn.XLOOKUP(鶏モデル!$D205,鶏気温!$C$6:$C$461,鶏気温!$B$6:$B$461)))</f>
        <v>#N/A</v>
      </c>
      <c r="B197">
        <v>197</v>
      </c>
      <c r="C197" s="62">
        <v>46092</v>
      </c>
      <c r="D197">
        <v>2.5</v>
      </c>
      <c r="E197">
        <v>2.5</v>
      </c>
      <c r="F197">
        <v>4.2</v>
      </c>
      <c r="G197">
        <v>4.5</v>
      </c>
      <c r="H197">
        <v>4.7</v>
      </c>
      <c r="I197">
        <v>5.4</v>
      </c>
      <c r="J197">
        <v>7</v>
      </c>
      <c r="K197">
        <v>5.3</v>
      </c>
      <c r="L197">
        <v>5.7</v>
      </c>
      <c r="M197">
        <v>6.3</v>
      </c>
      <c r="N197">
        <v>7.9</v>
      </c>
      <c r="O197">
        <v>8.1</v>
      </c>
      <c r="P197">
        <v>6.9</v>
      </c>
      <c r="Q197">
        <v>7.3</v>
      </c>
      <c r="R197">
        <v>1</v>
      </c>
      <c r="S197">
        <v>4</v>
      </c>
      <c r="T197">
        <v>2.9</v>
      </c>
      <c r="U197">
        <v>7.3</v>
      </c>
      <c r="V197">
        <v>-1.6</v>
      </c>
      <c r="W197">
        <v>1.7</v>
      </c>
      <c r="X197">
        <v>1.3</v>
      </c>
      <c r="Y197">
        <v>-0.4</v>
      </c>
      <c r="Z197">
        <v>3.8</v>
      </c>
      <c r="AA197">
        <f>独自温度!C72</f>
        <v>30</v>
      </c>
      <c r="AB197">
        <f>独自温度!D72</f>
        <v>30</v>
      </c>
    </row>
    <row r="198" spans="1:28">
      <c r="A198" s="87" t="e" cm="1">
        <f t="array" aca="1" ref="A198" ca="1">INDIRECT(_xlfn.XLOOKUP(鶏シート!$G$13,鶏気温!$D$2:$AB$2,鶏気温!$D$3:$AB$3)&amp;(_xlfn.XLOOKUP(鶏モデル!$D206,鶏気温!$C$6:$C$461,鶏気温!$B$6:$B$461)))</f>
        <v>#N/A</v>
      </c>
      <c r="B198">
        <v>198</v>
      </c>
      <c r="C198" s="62">
        <v>46093</v>
      </c>
      <c r="D198">
        <v>2.6</v>
      </c>
      <c r="E198">
        <v>2.6</v>
      </c>
      <c r="F198">
        <v>4.3</v>
      </c>
      <c r="G198">
        <v>4.5999999999999996</v>
      </c>
      <c r="H198">
        <v>4.8</v>
      </c>
      <c r="I198">
        <v>5.5</v>
      </c>
      <c r="J198">
        <v>7.1</v>
      </c>
      <c r="K198">
        <v>5.4</v>
      </c>
      <c r="L198">
        <v>5.8</v>
      </c>
      <c r="M198">
        <v>6.4</v>
      </c>
      <c r="N198">
        <v>8</v>
      </c>
      <c r="O198">
        <v>8.3000000000000007</v>
      </c>
      <c r="P198">
        <v>7</v>
      </c>
      <c r="Q198">
        <v>7.4</v>
      </c>
      <c r="R198">
        <v>1.1000000000000001</v>
      </c>
      <c r="S198">
        <v>4.0999999999999996</v>
      </c>
      <c r="T198">
        <v>3</v>
      </c>
      <c r="U198">
        <v>7.5</v>
      </c>
      <c r="V198">
        <v>-1.5</v>
      </c>
      <c r="W198">
        <v>1.8</v>
      </c>
      <c r="X198">
        <v>1.4</v>
      </c>
      <c r="Y198">
        <v>-0.3</v>
      </c>
      <c r="Z198">
        <v>3.9</v>
      </c>
      <c r="AA198">
        <f>独自温度!C73</f>
        <v>30</v>
      </c>
      <c r="AB198">
        <f>独自温度!D73</f>
        <v>30</v>
      </c>
    </row>
    <row r="199" spans="1:28">
      <c r="A199" s="87" t="e" cm="1">
        <f t="array" aca="1" ref="A199" ca="1">INDIRECT(_xlfn.XLOOKUP(鶏シート!$G$13,鶏気温!$D$2:$AB$2,鶏気温!$D$3:$AB$3)&amp;(_xlfn.XLOOKUP(鶏モデル!$D207,鶏気温!$C$6:$C$461,鶏気温!$B$6:$B$461)))</f>
        <v>#N/A</v>
      </c>
      <c r="B199">
        <v>199</v>
      </c>
      <c r="C199" s="62">
        <v>46094</v>
      </c>
      <c r="D199">
        <v>2.7</v>
      </c>
      <c r="E199">
        <v>2.8</v>
      </c>
      <c r="F199">
        <v>4.5</v>
      </c>
      <c r="G199">
        <v>4.8</v>
      </c>
      <c r="H199">
        <v>5</v>
      </c>
      <c r="I199">
        <v>5.6</v>
      </c>
      <c r="J199">
        <v>7.3</v>
      </c>
      <c r="K199">
        <v>5.6</v>
      </c>
      <c r="L199">
        <v>5.9</v>
      </c>
      <c r="M199">
        <v>6.5</v>
      </c>
      <c r="N199">
        <v>8.1999999999999993</v>
      </c>
      <c r="O199">
        <v>8.4</v>
      </c>
      <c r="P199">
        <v>7.1</v>
      </c>
      <c r="Q199">
        <v>7.6</v>
      </c>
      <c r="R199">
        <v>1.2</v>
      </c>
      <c r="S199">
        <v>4.3</v>
      </c>
      <c r="T199">
        <v>3.1</v>
      </c>
      <c r="U199">
        <v>7.6</v>
      </c>
      <c r="V199">
        <v>-1.4</v>
      </c>
      <c r="W199">
        <v>1.9</v>
      </c>
      <c r="X199">
        <v>1.5</v>
      </c>
      <c r="Y199">
        <v>-0.2</v>
      </c>
      <c r="Z199">
        <v>4.0999999999999996</v>
      </c>
      <c r="AA199">
        <f>独自温度!C74</f>
        <v>30</v>
      </c>
      <c r="AB199">
        <f>独自温度!D74</f>
        <v>30</v>
      </c>
    </row>
    <row r="200" spans="1:28">
      <c r="A200" s="87" t="e" cm="1">
        <f t="array" aca="1" ref="A200" ca="1">INDIRECT(_xlfn.XLOOKUP(鶏シート!$G$13,鶏気温!$D$2:$AB$2,鶏気温!$D$3:$AB$3)&amp;(_xlfn.XLOOKUP(鶏モデル!$D208,鶏気温!$C$6:$C$461,鶏気温!$B$6:$B$461)))</f>
        <v>#N/A</v>
      </c>
      <c r="B200">
        <v>200</v>
      </c>
      <c r="C200" s="62">
        <v>46095</v>
      </c>
      <c r="D200">
        <v>2.9</v>
      </c>
      <c r="E200">
        <v>2.9</v>
      </c>
      <c r="F200">
        <v>4.5999999999999996</v>
      </c>
      <c r="G200">
        <v>4.9000000000000004</v>
      </c>
      <c r="H200">
        <v>5.0999999999999996</v>
      </c>
      <c r="I200">
        <v>5.8</v>
      </c>
      <c r="J200">
        <v>7.4</v>
      </c>
      <c r="K200">
        <v>5.7</v>
      </c>
      <c r="L200">
        <v>6</v>
      </c>
      <c r="M200">
        <v>6.7</v>
      </c>
      <c r="N200">
        <v>8.3000000000000007</v>
      </c>
      <c r="O200">
        <v>8.6</v>
      </c>
      <c r="P200">
        <v>7.3</v>
      </c>
      <c r="Q200">
        <v>7.7</v>
      </c>
      <c r="R200">
        <v>1.4</v>
      </c>
      <c r="S200">
        <v>4.4000000000000004</v>
      </c>
      <c r="T200">
        <v>3.2</v>
      </c>
      <c r="U200">
        <v>7.8</v>
      </c>
      <c r="V200">
        <v>-1.2</v>
      </c>
      <c r="W200">
        <v>2</v>
      </c>
      <c r="X200">
        <v>1.6</v>
      </c>
      <c r="Y200">
        <v>0</v>
      </c>
      <c r="Z200">
        <v>4.2</v>
      </c>
      <c r="AA200">
        <f>独自温度!C75</f>
        <v>30</v>
      </c>
      <c r="AB200">
        <f>独自温度!D75</f>
        <v>30</v>
      </c>
    </row>
    <row r="201" spans="1:28">
      <c r="A201" s="87" t="e" cm="1">
        <f t="array" aca="1" ref="A201" ca="1">INDIRECT(_xlfn.XLOOKUP(鶏シート!$G$13,鶏気温!$D$2:$AB$2,鶏気温!$D$3:$AB$3)&amp;(_xlfn.XLOOKUP(鶏モデル!$D209,鶏気温!$C$6:$C$461,鶏気温!$B$6:$B$461)))</f>
        <v>#N/A</v>
      </c>
      <c r="B201">
        <v>201</v>
      </c>
      <c r="C201" s="62">
        <v>46096</v>
      </c>
      <c r="D201">
        <v>3</v>
      </c>
      <c r="E201">
        <v>3.1</v>
      </c>
      <c r="F201">
        <v>4.8</v>
      </c>
      <c r="G201">
        <v>5.0999999999999996</v>
      </c>
      <c r="H201">
        <v>5.3</v>
      </c>
      <c r="I201">
        <v>5.9</v>
      </c>
      <c r="J201">
        <v>7.6</v>
      </c>
      <c r="K201">
        <v>5.9</v>
      </c>
      <c r="L201">
        <v>6.1</v>
      </c>
      <c r="M201">
        <v>6.8</v>
      </c>
      <c r="N201">
        <v>8.5</v>
      </c>
      <c r="O201">
        <v>8.8000000000000007</v>
      </c>
      <c r="P201">
        <v>7.4</v>
      </c>
      <c r="Q201">
        <v>7.9</v>
      </c>
      <c r="R201">
        <v>1.5</v>
      </c>
      <c r="S201">
        <v>4.5999999999999996</v>
      </c>
      <c r="T201">
        <v>3.4</v>
      </c>
      <c r="U201">
        <v>7.9</v>
      </c>
      <c r="V201">
        <v>-1.1000000000000001</v>
      </c>
      <c r="W201">
        <v>2.2000000000000002</v>
      </c>
      <c r="X201">
        <v>1.8</v>
      </c>
      <c r="Y201">
        <v>0.1</v>
      </c>
      <c r="Z201">
        <v>4.4000000000000004</v>
      </c>
      <c r="AA201">
        <f>独自温度!C76</f>
        <v>30</v>
      </c>
      <c r="AB201">
        <f>独自温度!D76</f>
        <v>30</v>
      </c>
    </row>
    <row r="202" spans="1:28">
      <c r="A202" s="87" t="e" cm="1">
        <f t="array" aca="1" ref="A202" ca="1">INDIRECT(_xlfn.XLOOKUP(鶏シート!$G$13,鶏気温!$D$2:$AB$2,鶏気温!$D$3:$AB$3)&amp;(_xlfn.XLOOKUP(鶏モデル!$D210,鶏気温!$C$6:$C$461,鶏気温!$B$6:$B$461)))</f>
        <v>#N/A</v>
      </c>
      <c r="B202">
        <v>202</v>
      </c>
      <c r="C202" s="62">
        <v>46097</v>
      </c>
      <c r="D202">
        <v>3.2</v>
      </c>
      <c r="E202">
        <v>3.3</v>
      </c>
      <c r="F202">
        <v>5</v>
      </c>
      <c r="G202">
        <v>5.3</v>
      </c>
      <c r="H202">
        <v>5.5</v>
      </c>
      <c r="I202">
        <v>6.1</v>
      </c>
      <c r="J202">
        <v>7.8</v>
      </c>
      <c r="K202">
        <v>6.1</v>
      </c>
      <c r="L202">
        <v>6.3</v>
      </c>
      <c r="M202">
        <v>7</v>
      </c>
      <c r="N202">
        <v>8.6999999999999993</v>
      </c>
      <c r="O202">
        <v>8.9</v>
      </c>
      <c r="P202">
        <v>7.6</v>
      </c>
      <c r="Q202">
        <v>8.1</v>
      </c>
      <c r="R202">
        <v>1.7</v>
      </c>
      <c r="S202">
        <v>4.7</v>
      </c>
      <c r="T202">
        <v>3.6</v>
      </c>
      <c r="U202">
        <v>8.1</v>
      </c>
      <c r="V202">
        <v>-0.9</v>
      </c>
      <c r="W202">
        <v>2.2999999999999998</v>
      </c>
      <c r="X202">
        <v>1.9</v>
      </c>
      <c r="Y202">
        <v>0.3</v>
      </c>
      <c r="Z202">
        <v>4.5999999999999996</v>
      </c>
      <c r="AA202">
        <f>独自温度!C77</f>
        <v>30</v>
      </c>
      <c r="AB202">
        <f>独自温度!D77</f>
        <v>30</v>
      </c>
    </row>
    <row r="203" spans="1:28">
      <c r="A203" s="87" t="e" cm="1">
        <f t="array" aca="1" ref="A203" ca="1">INDIRECT(_xlfn.XLOOKUP(鶏シート!$G$13,鶏気温!$D$2:$AB$2,鶏気温!$D$3:$AB$3)&amp;(_xlfn.XLOOKUP(鶏モデル!$D211,鶏気温!$C$6:$C$461,鶏気温!$B$6:$B$461)))</f>
        <v>#N/A</v>
      </c>
      <c r="B203">
        <v>203</v>
      </c>
      <c r="C203" s="62">
        <v>46098</v>
      </c>
      <c r="D203">
        <v>3.3</v>
      </c>
      <c r="E203">
        <v>3.4</v>
      </c>
      <c r="F203">
        <v>5.0999999999999996</v>
      </c>
      <c r="G203">
        <v>5.4</v>
      </c>
      <c r="H203">
        <v>5.6</v>
      </c>
      <c r="I203">
        <v>6.2</v>
      </c>
      <c r="J203">
        <v>8</v>
      </c>
      <c r="K203">
        <v>6.2</v>
      </c>
      <c r="L203">
        <v>6.5</v>
      </c>
      <c r="M203">
        <v>7.2</v>
      </c>
      <c r="N203">
        <v>8.8000000000000007</v>
      </c>
      <c r="O203">
        <v>9.1</v>
      </c>
      <c r="P203">
        <v>7.8</v>
      </c>
      <c r="Q203">
        <v>8.1999999999999993</v>
      </c>
      <c r="R203">
        <v>1.9</v>
      </c>
      <c r="S203">
        <v>4.9000000000000004</v>
      </c>
      <c r="T203">
        <v>3.8</v>
      </c>
      <c r="U203">
        <v>8.3000000000000007</v>
      </c>
      <c r="V203">
        <v>-0.8</v>
      </c>
      <c r="W203">
        <v>2.5</v>
      </c>
      <c r="X203">
        <v>2</v>
      </c>
      <c r="Y203">
        <v>0.4</v>
      </c>
      <c r="Z203">
        <v>4.8</v>
      </c>
      <c r="AA203">
        <f>独自温度!C78</f>
        <v>30</v>
      </c>
      <c r="AB203">
        <f>独自温度!D78</f>
        <v>30</v>
      </c>
    </row>
    <row r="204" spans="1:28">
      <c r="A204" s="87" t="e" cm="1">
        <f t="array" aca="1" ref="A204" ca="1">INDIRECT(_xlfn.XLOOKUP(鶏シート!$G$13,鶏気温!$D$2:$AB$2,鶏気温!$D$3:$AB$3)&amp;(_xlfn.XLOOKUP(鶏モデル!$D212,鶏気温!$C$6:$C$461,鶏気温!$B$6:$B$461)))</f>
        <v>#N/A</v>
      </c>
      <c r="B204">
        <v>204</v>
      </c>
      <c r="C204" s="62">
        <v>46099</v>
      </c>
      <c r="D204">
        <v>3.5</v>
      </c>
      <c r="E204">
        <v>3.6</v>
      </c>
      <c r="F204">
        <v>5.3</v>
      </c>
      <c r="G204">
        <v>5.6</v>
      </c>
      <c r="H204">
        <v>5.8</v>
      </c>
      <c r="I204">
        <v>6.4</v>
      </c>
      <c r="J204">
        <v>8.1</v>
      </c>
      <c r="K204">
        <v>6.4</v>
      </c>
      <c r="L204">
        <v>6.6</v>
      </c>
      <c r="M204">
        <v>7.3</v>
      </c>
      <c r="N204">
        <v>9</v>
      </c>
      <c r="O204">
        <v>9.3000000000000007</v>
      </c>
      <c r="P204">
        <v>8</v>
      </c>
      <c r="Q204">
        <v>8.4</v>
      </c>
      <c r="R204">
        <v>2</v>
      </c>
      <c r="S204">
        <v>5.0999999999999996</v>
      </c>
      <c r="T204">
        <v>3.9</v>
      </c>
      <c r="U204">
        <v>8.4</v>
      </c>
      <c r="V204">
        <v>-0.6</v>
      </c>
      <c r="W204">
        <v>2.6</v>
      </c>
      <c r="X204">
        <v>2.2000000000000002</v>
      </c>
      <c r="Y204">
        <v>0.6</v>
      </c>
      <c r="Z204">
        <v>4.9000000000000004</v>
      </c>
      <c r="AA204">
        <f>独自温度!C79</f>
        <v>30</v>
      </c>
      <c r="AB204">
        <f>独自温度!D79</f>
        <v>30</v>
      </c>
    </row>
    <row r="205" spans="1:28">
      <c r="A205" s="87" t="e" cm="1">
        <f t="array" aca="1" ref="A205" ca="1">INDIRECT(_xlfn.XLOOKUP(鶏シート!$G$13,鶏気温!$D$2:$AB$2,鶏気温!$D$3:$AB$3)&amp;(_xlfn.XLOOKUP(鶏モデル!$D213,鶏気温!$C$6:$C$461,鶏気温!$B$6:$B$461)))</f>
        <v>#N/A</v>
      </c>
      <c r="B205">
        <v>205</v>
      </c>
      <c r="C205" s="62">
        <v>46100</v>
      </c>
      <c r="D205">
        <v>3.7</v>
      </c>
      <c r="E205">
        <v>3.8</v>
      </c>
      <c r="F205">
        <v>5.5</v>
      </c>
      <c r="G205">
        <v>5.8</v>
      </c>
      <c r="H205">
        <v>6</v>
      </c>
      <c r="I205">
        <v>6.5</v>
      </c>
      <c r="J205">
        <v>8.3000000000000007</v>
      </c>
      <c r="K205">
        <v>6.6</v>
      </c>
      <c r="L205">
        <v>6.7</v>
      </c>
      <c r="M205">
        <v>7.5</v>
      </c>
      <c r="N205">
        <v>9.1</v>
      </c>
      <c r="O205">
        <v>9.4</v>
      </c>
      <c r="P205">
        <v>8.1</v>
      </c>
      <c r="Q205">
        <v>8.6</v>
      </c>
      <c r="R205">
        <v>2.2000000000000002</v>
      </c>
      <c r="S205">
        <v>5.2</v>
      </c>
      <c r="T205">
        <v>4.0999999999999996</v>
      </c>
      <c r="U205">
        <v>8.6</v>
      </c>
      <c r="V205">
        <v>-0.4</v>
      </c>
      <c r="W205">
        <v>2.8</v>
      </c>
      <c r="X205">
        <v>2.2999999999999998</v>
      </c>
      <c r="Y205">
        <v>0.8</v>
      </c>
      <c r="Z205">
        <v>5.0999999999999996</v>
      </c>
      <c r="AA205">
        <f>独自温度!C80</f>
        <v>30</v>
      </c>
      <c r="AB205">
        <f>独自温度!D80</f>
        <v>30</v>
      </c>
    </row>
    <row r="206" spans="1:28">
      <c r="A206" s="87" t="e" cm="1">
        <f t="array" aca="1" ref="A206" ca="1">INDIRECT(_xlfn.XLOOKUP(鶏シート!$G$13,鶏気温!$D$2:$AB$2,鶏気温!$D$3:$AB$3)&amp;(_xlfn.XLOOKUP(鶏モデル!$D214,鶏気温!$C$6:$C$461,鶏気温!$B$6:$B$461)))</f>
        <v>#N/A</v>
      </c>
      <c r="B206">
        <v>206</v>
      </c>
      <c r="C206" s="62">
        <v>46101</v>
      </c>
      <c r="D206">
        <v>3.8</v>
      </c>
      <c r="E206">
        <v>3.9</v>
      </c>
      <c r="F206">
        <v>5.6</v>
      </c>
      <c r="G206">
        <v>5.9</v>
      </c>
      <c r="H206">
        <v>6.1</v>
      </c>
      <c r="I206">
        <v>6.7</v>
      </c>
      <c r="J206">
        <v>8.5</v>
      </c>
      <c r="K206">
        <v>6.7</v>
      </c>
      <c r="L206">
        <v>6.9</v>
      </c>
      <c r="M206">
        <v>7.6</v>
      </c>
      <c r="N206">
        <v>9.3000000000000007</v>
      </c>
      <c r="O206">
        <v>9.6</v>
      </c>
      <c r="P206">
        <v>8.3000000000000007</v>
      </c>
      <c r="Q206">
        <v>8.6999999999999993</v>
      </c>
      <c r="R206">
        <v>2.4</v>
      </c>
      <c r="S206">
        <v>5.4</v>
      </c>
      <c r="T206">
        <v>4.3</v>
      </c>
      <c r="U206">
        <v>8.8000000000000007</v>
      </c>
      <c r="V206">
        <v>-0.3</v>
      </c>
      <c r="W206">
        <v>2.9</v>
      </c>
      <c r="X206">
        <v>2.5</v>
      </c>
      <c r="Y206">
        <v>1</v>
      </c>
      <c r="Z206">
        <v>5.2</v>
      </c>
      <c r="AA206">
        <f>独自温度!C81</f>
        <v>30</v>
      </c>
      <c r="AB206">
        <f>独自温度!D81</f>
        <v>30</v>
      </c>
    </row>
    <row r="207" spans="1:28">
      <c r="A207" s="87" t="e" cm="1">
        <f t="array" aca="1" ref="A207" ca="1">INDIRECT(_xlfn.XLOOKUP(鶏シート!$G$13,鶏気温!$D$2:$AB$2,鶏気温!$D$3:$AB$3)&amp;(_xlfn.XLOOKUP(鶏モデル!$D215,鶏気温!$C$6:$C$461,鶏気温!$B$6:$B$461)))</f>
        <v>#N/A</v>
      </c>
      <c r="B207">
        <v>207</v>
      </c>
      <c r="C207" s="62">
        <v>46102</v>
      </c>
      <c r="D207">
        <v>4</v>
      </c>
      <c r="E207">
        <v>4.0999999999999996</v>
      </c>
      <c r="F207">
        <v>5.8</v>
      </c>
      <c r="G207">
        <v>6.1</v>
      </c>
      <c r="H207">
        <v>6.3</v>
      </c>
      <c r="I207">
        <v>6.8</v>
      </c>
      <c r="J207">
        <v>8.6</v>
      </c>
      <c r="K207">
        <v>6.9</v>
      </c>
      <c r="L207">
        <v>7</v>
      </c>
      <c r="M207">
        <v>7.8</v>
      </c>
      <c r="N207">
        <v>9.4</v>
      </c>
      <c r="O207">
        <v>9.6999999999999993</v>
      </c>
      <c r="P207">
        <v>8.4</v>
      </c>
      <c r="Q207">
        <v>8.9</v>
      </c>
      <c r="R207">
        <v>2.5</v>
      </c>
      <c r="S207">
        <v>5.5</v>
      </c>
      <c r="T207">
        <v>4.5</v>
      </c>
      <c r="U207">
        <v>8.9</v>
      </c>
      <c r="V207">
        <v>-0.1</v>
      </c>
      <c r="W207">
        <v>3.1</v>
      </c>
      <c r="X207">
        <v>2.6</v>
      </c>
      <c r="Y207">
        <v>1.1000000000000001</v>
      </c>
      <c r="Z207">
        <v>5.3</v>
      </c>
      <c r="AA207">
        <f>独自温度!C82</f>
        <v>30</v>
      </c>
      <c r="AB207">
        <f>独自温度!D82</f>
        <v>30</v>
      </c>
    </row>
    <row r="208" spans="1:28">
      <c r="A208" s="87" t="e" cm="1">
        <f t="array" aca="1" ref="A208" ca="1">INDIRECT(_xlfn.XLOOKUP(鶏シート!$G$13,鶏気温!$D$2:$AB$2,鶏気温!$D$3:$AB$3)&amp;(_xlfn.XLOOKUP(鶏モデル!$D216,鶏気温!$C$6:$C$461,鶏気温!$B$6:$B$461)))</f>
        <v>#N/A</v>
      </c>
      <c r="B208">
        <v>208</v>
      </c>
      <c r="C208" s="62">
        <v>46103</v>
      </c>
      <c r="D208">
        <v>4.0999999999999996</v>
      </c>
      <c r="E208">
        <v>4.2</v>
      </c>
      <c r="F208">
        <v>5.9</v>
      </c>
      <c r="G208">
        <v>6.3</v>
      </c>
      <c r="H208">
        <v>6.4</v>
      </c>
      <c r="I208">
        <v>7</v>
      </c>
      <c r="J208">
        <v>8.8000000000000007</v>
      </c>
      <c r="K208">
        <v>7</v>
      </c>
      <c r="L208">
        <v>7.1</v>
      </c>
      <c r="M208">
        <v>7.9</v>
      </c>
      <c r="N208">
        <v>9.6</v>
      </c>
      <c r="O208">
        <v>9.9</v>
      </c>
      <c r="P208">
        <v>8.6</v>
      </c>
      <c r="Q208">
        <v>9</v>
      </c>
      <c r="R208">
        <v>2.7</v>
      </c>
      <c r="S208">
        <v>5.7</v>
      </c>
      <c r="T208">
        <v>4.5999999999999996</v>
      </c>
      <c r="U208">
        <v>9</v>
      </c>
      <c r="V208">
        <v>0</v>
      </c>
      <c r="W208">
        <v>3.2</v>
      </c>
      <c r="X208">
        <v>2.8</v>
      </c>
      <c r="Y208">
        <v>1.3</v>
      </c>
      <c r="Z208">
        <v>5.4</v>
      </c>
      <c r="AA208">
        <f>独自温度!C83</f>
        <v>30</v>
      </c>
      <c r="AB208">
        <f>独自温度!D83</f>
        <v>30</v>
      </c>
    </row>
    <row r="209" spans="1:28">
      <c r="A209" s="87" t="e" cm="1">
        <f t="array" aca="1" ref="A209" ca="1">INDIRECT(_xlfn.XLOOKUP(鶏シート!$G$13,鶏気温!$D$2:$AB$2,鶏気温!$D$3:$AB$3)&amp;(_xlfn.XLOOKUP(鶏モデル!$D217,鶏気温!$C$6:$C$461,鶏気温!$B$6:$B$461)))</f>
        <v>#N/A</v>
      </c>
      <c r="B209">
        <v>209</v>
      </c>
      <c r="C209" s="62">
        <v>46104</v>
      </c>
      <c r="D209">
        <v>4.3</v>
      </c>
      <c r="E209">
        <v>4.4000000000000004</v>
      </c>
      <c r="F209">
        <v>6.1</v>
      </c>
      <c r="G209">
        <v>6.4</v>
      </c>
      <c r="H209">
        <v>6.6</v>
      </c>
      <c r="I209">
        <v>7.1</v>
      </c>
      <c r="J209">
        <v>8.9</v>
      </c>
      <c r="K209">
        <v>7.2</v>
      </c>
      <c r="L209">
        <v>7.2</v>
      </c>
      <c r="M209">
        <v>8.1</v>
      </c>
      <c r="N209">
        <v>9.6999999999999993</v>
      </c>
      <c r="O209">
        <v>10</v>
      </c>
      <c r="P209">
        <v>8.6999999999999993</v>
      </c>
      <c r="Q209">
        <v>9.1999999999999993</v>
      </c>
      <c r="R209">
        <v>2.8</v>
      </c>
      <c r="S209">
        <v>5.8</v>
      </c>
      <c r="T209">
        <v>4.8</v>
      </c>
      <c r="U209">
        <v>9.1999999999999993</v>
      </c>
      <c r="V209">
        <v>0.2</v>
      </c>
      <c r="W209">
        <v>3.4</v>
      </c>
      <c r="X209">
        <v>2.9</v>
      </c>
      <c r="Y209">
        <v>1.5</v>
      </c>
      <c r="Z209">
        <v>5.5</v>
      </c>
      <c r="AA209">
        <f>独自温度!C84</f>
        <v>30</v>
      </c>
      <c r="AB209">
        <f>独自温度!D84</f>
        <v>30</v>
      </c>
    </row>
    <row r="210" spans="1:28">
      <c r="A210" s="87" t="e" cm="1">
        <f t="array" aca="1" ref="A210" ca="1">INDIRECT(_xlfn.XLOOKUP(鶏シート!$G$13,鶏気温!$D$2:$AB$2,鶏気温!$D$3:$AB$3)&amp;(_xlfn.XLOOKUP(鶏モデル!$D218,鶏気温!$C$6:$C$461,鶏気温!$B$6:$B$461)))</f>
        <v>#N/A</v>
      </c>
      <c r="B210">
        <v>210</v>
      </c>
      <c r="C210" s="62">
        <v>46105</v>
      </c>
      <c r="D210">
        <v>4.5</v>
      </c>
      <c r="E210">
        <v>4.5999999999999996</v>
      </c>
      <c r="F210">
        <v>6.2</v>
      </c>
      <c r="G210">
        <v>6.6</v>
      </c>
      <c r="H210">
        <v>6.7</v>
      </c>
      <c r="I210">
        <v>7.2</v>
      </c>
      <c r="J210">
        <v>9</v>
      </c>
      <c r="K210">
        <v>7.3</v>
      </c>
      <c r="L210">
        <v>7.3</v>
      </c>
      <c r="M210">
        <v>8.1999999999999993</v>
      </c>
      <c r="N210">
        <v>9.9</v>
      </c>
      <c r="O210">
        <v>10.1</v>
      </c>
      <c r="P210">
        <v>8.9</v>
      </c>
      <c r="Q210">
        <v>9.3000000000000007</v>
      </c>
      <c r="R210">
        <v>3</v>
      </c>
      <c r="S210">
        <v>6</v>
      </c>
      <c r="T210">
        <v>5</v>
      </c>
      <c r="U210">
        <v>9.3000000000000007</v>
      </c>
      <c r="V210">
        <v>0.4</v>
      </c>
      <c r="W210">
        <v>3.5</v>
      </c>
      <c r="X210">
        <v>3.1</v>
      </c>
      <c r="Y210">
        <v>1.6</v>
      </c>
      <c r="Z210">
        <v>5.7</v>
      </c>
      <c r="AA210">
        <f>独自温度!C85</f>
        <v>30</v>
      </c>
      <c r="AB210">
        <f>独自温度!D85</f>
        <v>30</v>
      </c>
    </row>
    <row r="211" spans="1:28">
      <c r="A211" s="87" t="e" cm="1">
        <f t="array" aca="1" ref="A211" ca="1">INDIRECT(_xlfn.XLOOKUP(鶏シート!$G$13,鶏気温!$D$2:$AB$2,鶏気温!$D$3:$AB$3)&amp;(_xlfn.XLOOKUP(鶏モデル!$D219,鶏気温!$C$6:$C$461,鶏気温!$B$6:$B$461)))</f>
        <v>#N/A</v>
      </c>
      <c r="B211">
        <v>211</v>
      </c>
      <c r="C211" s="62">
        <v>46106</v>
      </c>
      <c r="D211">
        <v>4.5999999999999996</v>
      </c>
      <c r="E211">
        <v>4.7</v>
      </c>
      <c r="F211">
        <v>6.4</v>
      </c>
      <c r="G211">
        <v>6.7</v>
      </c>
      <c r="H211">
        <v>6.9</v>
      </c>
      <c r="I211">
        <v>7.4</v>
      </c>
      <c r="J211">
        <v>9.1999999999999993</v>
      </c>
      <c r="K211">
        <v>7.4</v>
      </c>
      <c r="L211">
        <v>7.4</v>
      </c>
      <c r="M211">
        <v>8.3000000000000007</v>
      </c>
      <c r="N211">
        <v>10</v>
      </c>
      <c r="O211">
        <v>10.3</v>
      </c>
      <c r="P211">
        <v>9</v>
      </c>
      <c r="Q211">
        <v>9.4</v>
      </c>
      <c r="R211">
        <v>3.2</v>
      </c>
      <c r="S211">
        <v>6.1</v>
      </c>
      <c r="T211">
        <v>5.2</v>
      </c>
      <c r="U211">
        <v>9.5</v>
      </c>
      <c r="V211">
        <v>0.5</v>
      </c>
      <c r="W211">
        <v>3.7</v>
      </c>
      <c r="X211">
        <v>3.2</v>
      </c>
      <c r="Y211">
        <v>1.8</v>
      </c>
      <c r="Z211">
        <v>5.8</v>
      </c>
      <c r="AA211">
        <f>独自温度!C86</f>
        <v>30</v>
      </c>
      <c r="AB211">
        <f>独自温度!D86</f>
        <v>30</v>
      </c>
    </row>
    <row r="212" spans="1:28">
      <c r="A212" s="87" t="e" cm="1">
        <f t="array" aca="1" ref="A212" ca="1">INDIRECT(_xlfn.XLOOKUP(鶏シート!$G$13,鶏気温!$D$2:$AB$2,鶏気温!$D$3:$AB$3)&amp;(_xlfn.XLOOKUP(鶏モデル!$D220,鶏気温!$C$6:$C$461,鶏気温!$B$6:$B$461)))</f>
        <v>#N/A</v>
      </c>
      <c r="B212">
        <v>212</v>
      </c>
      <c r="C212" s="62">
        <v>46107</v>
      </c>
      <c r="D212">
        <v>4.8</v>
      </c>
      <c r="E212">
        <v>4.9000000000000004</v>
      </c>
      <c r="F212">
        <v>6.6</v>
      </c>
      <c r="G212">
        <v>6.9</v>
      </c>
      <c r="H212">
        <v>7</v>
      </c>
      <c r="I212">
        <v>7.5</v>
      </c>
      <c r="J212">
        <v>9.4</v>
      </c>
      <c r="K212">
        <v>7.6</v>
      </c>
      <c r="L212">
        <v>7.6</v>
      </c>
      <c r="M212">
        <v>8.5</v>
      </c>
      <c r="N212">
        <v>10.199999999999999</v>
      </c>
      <c r="O212">
        <v>10.4</v>
      </c>
      <c r="P212">
        <v>9.1999999999999993</v>
      </c>
      <c r="Q212">
        <v>9.6</v>
      </c>
      <c r="R212">
        <v>3.3</v>
      </c>
      <c r="S212">
        <v>6.3</v>
      </c>
      <c r="T212">
        <v>5.3</v>
      </c>
      <c r="U212">
        <v>9.6</v>
      </c>
      <c r="V212">
        <v>0.7</v>
      </c>
      <c r="W212">
        <v>3.8</v>
      </c>
      <c r="X212">
        <v>3.4</v>
      </c>
      <c r="Y212">
        <v>2</v>
      </c>
      <c r="Z212">
        <v>5.9</v>
      </c>
      <c r="AA212">
        <f>独自温度!C87</f>
        <v>30</v>
      </c>
      <c r="AB212">
        <f>独自温度!D87</f>
        <v>30</v>
      </c>
    </row>
    <row r="213" spans="1:28">
      <c r="A213" s="87" t="e" cm="1">
        <f t="array" aca="1" ref="A213" ca="1">INDIRECT(_xlfn.XLOOKUP(鶏シート!$G$13,鶏気温!$D$2:$AB$2,鶏気温!$D$3:$AB$3)&amp;(_xlfn.XLOOKUP(鶏モデル!$D221,鶏気温!$C$6:$C$461,鶏気温!$B$6:$B$461)))</f>
        <v>#N/A</v>
      </c>
      <c r="B213">
        <v>213</v>
      </c>
      <c r="C213" s="62">
        <v>46108</v>
      </c>
      <c r="D213">
        <v>5</v>
      </c>
      <c r="E213">
        <v>5.0999999999999996</v>
      </c>
      <c r="F213">
        <v>6.7</v>
      </c>
      <c r="G213">
        <v>7.1</v>
      </c>
      <c r="H213">
        <v>7.2</v>
      </c>
      <c r="I213">
        <v>7.7</v>
      </c>
      <c r="J213">
        <v>9.5</v>
      </c>
      <c r="K213">
        <v>7.8</v>
      </c>
      <c r="L213">
        <v>7.8</v>
      </c>
      <c r="M213">
        <v>8.6999999999999993</v>
      </c>
      <c r="N213">
        <v>10.3</v>
      </c>
      <c r="O213">
        <v>10.6</v>
      </c>
      <c r="P213">
        <v>9.3000000000000007</v>
      </c>
      <c r="Q213">
        <v>9.8000000000000007</v>
      </c>
      <c r="R213">
        <v>3.5</v>
      </c>
      <c r="S213">
        <v>6.4</v>
      </c>
      <c r="T213">
        <v>5.5</v>
      </c>
      <c r="U213">
        <v>9.8000000000000007</v>
      </c>
      <c r="V213">
        <v>0.9</v>
      </c>
      <c r="W213">
        <v>4</v>
      </c>
      <c r="X213">
        <v>3.6</v>
      </c>
      <c r="Y213">
        <v>2.2000000000000002</v>
      </c>
      <c r="Z213">
        <v>6.1</v>
      </c>
      <c r="AA213">
        <f>独自温度!C88</f>
        <v>30</v>
      </c>
      <c r="AB213">
        <f>独自温度!D88</f>
        <v>30</v>
      </c>
    </row>
    <row r="214" spans="1:28">
      <c r="A214" s="87" t="e" cm="1">
        <f t="array" aca="1" ref="A214" ca="1">INDIRECT(_xlfn.XLOOKUP(鶏シート!$G$13,鶏気温!$D$2:$AB$2,鶏気温!$D$3:$AB$3)&amp;(_xlfn.XLOOKUP(鶏モデル!$D222,鶏気温!$C$6:$C$461,鶏気温!$B$6:$B$461)))</f>
        <v>#N/A</v>
      </c>
      <c r="B214">
        <v>214</v>
      </c>
      <c r="C214" s="62">
        <v>46109</v>
      </c>
      <c r="D214">
        <v>5.2</v>
      </c>
      <c r="E214">
        <v>5.3</v>
      </c>
      <c r="F214">
        <v>6.9</v>
      </c>
      <c r="G214">
        <v>7.3</v>
      </c>
      <c r="H214">
        <v>7.4</v>
      </c>
      <c r="I214">
        <v>7.9</v>
      </c>
      <c r="J214">
        <v>9.6999999999999993</v>
      </c>
      <c r="K214">
        <v>8</v>
      </c>
      <c r="L214">
        <v>8</v>
      </c>
      <c r="M214">
        <v>8.8000000000000007</v>
      </c>
      <c r="N214">
        <v>10.5</v>
      </c>
      <c r="O214">
        <v>10.8</v>
      </c>
      <c r="P214">
        <v>9.5</v>
      </c>
      <c r="Q214">
        <v>9.9</v>
      </c>
      <c r="R214">
        <v>3.7</v>
      </c>
      <c r="S214">
        <v>6.6</v>
      </c>
      <c r="T214">
        <v>5.7</v>
      </c>
      <c r="U214">
        <v>10</v>
      </c>
      <c r="V214">
        <v>1.1000000000000001</v>
      </c>
      <c r="W214">
        <v>4.2</v>
      </c>
      <c r="X214">
        <v>3.8</v>
      </c>
      <c r="Y214">
        <v>2.4</v>
      </c>
      <c r="Z214">
        <v>6.2</v>
      </c>
      <c r="AA214">
        <f>独自温度!C89</f>
        <v>30</v>
      </c>
      <c r="AB214">
        <f>独自温度!D89</f>
        <v>30</v>
      </c>
    </row>
    <row r="215" spans="1:28">
      <c r="A215" s="87" t="e" cm="1">
        <f t="array" aca="1" ref="A215" ca="1">INDIRECT(_xlfn.XLOOKUP(鶏シート!$G$13,鶏気温!$D$2:$AB$2,鶏気温!$D$3:$AB$3)&amp;(_xlfn.XLOOKUP(鶏モデル!$D223,鶏気温!$C$6:$C$461,鶏気温!$B$6:$B$461)))</f>
        <v>#N/A</v>
      </c>
      <c r="B215">
        <v>215</v>
      </c>
      <c r="C215" s="62">
        <v>46110</v>
      </c>
      <c r="D215">
        <v>5.4</v>
      </c>
      <c r="E215">
        <v>5.5</v>
      </c>
      <c r="F215">
        <v>7.1</v>
      </c>
      <c r="G215">
        <v>7.5</v>
      </c>
      <c r="H215">
        <v>7.6</v>
      </c>
      <c r="I215">
        <v>8.1</v>
      </c>
      <c r="J215">
        <v>9.9</v>
      </c>
      <c r="K215">
        <v>8.1999999999999993</v>
      </c>
      <c r="L215">
        <v>8.1999999999999993</v>
      </c>
      <c r="M215">
        <v>9</v>
      </c>
      <c r="N215">
        <v>10.7</v>
      </c>
      <c r="O215">
        <v>11</v>
      </c>
      <c r="P215">
        <v>9.6999999999999993</v>
      </c>
      <c r="Q215">
        <v>10.1</v>
      </c>
      <c r="R215">
        <v>3.9</v>
      </c>
      <c r="S215">
        <v>6.8</v>
      </c>
      <c r="T215">
        <v>5.9</v>
      </c>
      <c r="U215">
        <v>10.199999999999999</v>
      </c>
      <c r="V215">
        <v>1.3</v>
      </c>
      <c r="W215">
        <v>4.4000000000000004</v>
      </c>
      <c r="X215">
        <v>4</v>
      </c>
      <c r="Y215">
        <v>2.6</v>
      </c>
      <c r="Z215">
        <v>6.4</v>
      </c>
      <c r="AA215">
        <f>独自温度!C90</f>
        <v>30</v>
      </c>
      <c r="AB215">
        <f>独自温度!D90</f>
        <v>30</v>
      </c>
    </row>
    <row r="216" spans="1:28">
      <c r="A216" s="87" t="e" cm="1">
        <f t="array" aca="1" ref="A216" ca="1">INDIRECT(_xlfn.XLOOKUP(鶏シート!$G$13,鶏気温!$D$2:$AB$2,鶏気温!$D$3:$AB$3)&amp;(_xlfn.XLOOKUP(鶏モデル!$D224,鶏気温!$C$6:$C$461,鶏気温!$B$6:$B$461)))</f>
        <v>#N/A</v>
      </c>
      <c r="B216">
        <v>216</v>
      </c>
      <c r="C216" s="62">
        <v>46111</v>
      </c>
      <c r="D216">
        <v>5.7</v>
      </c>
      <c r="E216">
        <v>5.8</v>
      </c>
      <c r="F216">
        <v>7.4</v>
      </c>
      <c r="G216">
        <v>7.7</v>
      </c>
      <c r="H216">
        <v>7.8</v>
      </c>
      <c r="I216">
        <v>8.1999999999999993</v>
      </c>
      <c r="J216">
        <v>10.1</v>
      </c>
      <c r="K216">
        <v>8.4</v>
      </c>
      <c r="L216">
        <v>8.5</v>
      </c>
      <c r="M216">
        <v>9.1999999999999993</v>
      </c>
      <c r="N216">
        <v>10.9</v>
      </c>
      <c r="O216">
        <v>11.2</v>
      </c>
      <c r="P216">
        <v>9.9</v>
      </c>
      <c r="Q216">
        <v>10.3</v>
      </c>
      <c r="R216">
        <v>4.2</v>
      </c>
      <c r="S216">
        <v>7</v>
      </c>
      <c r="T216">
        <v>6.1</v>
      </c>
      <c r="U216">
        <v>10.4</v>
      </c>
      <c r="V216">
        <v>1.5</v>
      </c>
      <c r="W216">
        <v>4.5999999999999996</v>
      </c>
      <c r="X216">
        <v>4.2</v>
      </c>
      <c r="Y216">
        <v>2.8</v>
      </c>
      <c r="Z216">
        <v>6.6</v>
      </c>
      <c r="AA216">
        <f>独自温度!C91</f>
        <v>30</v>
      </c>
      <c r="AB216">
        <f>独自温度!D91</f>
        <v>30</v>
      </c>
    </row>
    <row r="217" spans="1:28">
      <c r="A217" s="87" t="e" cm="1">
        <f t="array" aca="1" ref="A217" ca="1">INDIRECT(_xlfn.XLOOKUP(鶏シート!$G$13,鶏気温!$D$2:$AB$2,鶏気温!$D$3:$AB$3)&amp;(_xlfn.XLOOKUP(鶏モデル!$D225,鶏気温!$C$6:$C$461,鶏気温!$B$6:$B$461)))</f>
        <v>#N/A</v>
      </c>
      <c r="B217">
        <v>217</v>
      </c>
      <c r="C217" s="62">
        <v>46112</v>
      </c>
      <c r="D217">
        <v>5.9</v>
      </c>
      <c r="E217">
        <v>6</v>
      </c>
      <c r="F217">
        <v>7.6</v>
      </c>
      <c r="G217">
        <v>7.9</v>
      </c>
      <c r="H217">
        <v>8</v>
      </c>
      <c r="I217">
        <v>8.5</v>
      </c>
      <c r="J217">
        <v>10.3</v>
      </c>
      <c r="K217">
        <v>8.6</v>
      </c>
      <c r="L217">
        <v>8.6999999999999993</v>
      </c>
      <c r="M217">
        <v>9.4</v>
      </c>
      <c r="N217">
        <v>11.1</v>
      </c>
      <c r="O217">
        <v>11.4</v>
      </c>
      <c r="P217">
        <v>10.1</v>
      </c>
      <c r="Q217">
        <v>10.6</v>
      </c>
      <c r="R217">
        <v>4.4000000000000004</v>
      </c>
      <c r="S217">
        <v>7.3</v>
      </c>
      <c r="T217">
        <v>6.4</v>
      </c>
      <c r="U217">
        <v>10.6</v>
      </c>
      <c r="V217">
        <v>1.7</v>
      </c>
      <c r="W217">
        <v>4.8</v>
      </c>
      <c r="X217">
        <v>4.4000000000000004</v>
      </c>
      <c r="Y217">
        <v>3.1</v>
      </c>
      <c r="Z217">
        <v>6.9</v>
      </c>
      <c r="AA217">
        <f>独自温度!C92</f>
        <v>30</v>
      </c>
      <c r="AB217">
        <f>独自温度!D92</f>
        <v>30</v>
      </c>
    </row>
    <row r="218" spans="1:28">
      <c r="A218" s="87" t="e" cm="1">
        <f t="array" aca="1" ref="A218" ca="1">INDIRECT(_xlfn.XLOOKUP(鶏シート!$G$13,鶏気温!$D$2:$AB$2,鶏気温!$D$3:$AB$3)&amp;(_xlfn.XLOOKUP(鶏モデル!$D226,鶏気温!$C$6:$C$461,鶏気温!$B$6:$B$461)))</f>
        <v>#N/A</v>
      </c>
      <c r="B218">
        <v>218</v>
      </c>
      <c r="C218" s="62">
        <v>46113</v>
      </c>
      <c r="D218">
        <v>6.2</v>
      </c>
      <c r="E218">
        <v>6.3</v>
      </c>
      <c r="F218">
        <v>7.8</v>
      </c>
      <c r="G218">
        <v>8.1</v>
      </c>
      <c r="H218">
        <v>8.3000000000000007</v>
      </c>
      <c r="I218">
        <v>8.6999999999999993</v>
      </c>
      <c r="J218">
        <v>10.6</v>
      </c>
      <c r="K218">
        <v>8.8000000000000007</v>
      </c>
      <c r="L218">
        <v>9</v>
      </c>
      <c r="M218">
        <v>9.6999999999999993</v>
      </c>
      <c r="N218">
        <v>11.3</v>
      </c>
      <c r="O218">
        <v>11.6</v>
      </c>
      <c r="P218">
        <v>10.3</v>
      </c>
      <c r="Q218">
        <v>10.8</v>
      </c>
      <c r="R218">
        <v>4.5999999999999996</v>
      </c>
      <c r="S218">
        <v>7.5</v>
      </c>
      <c r="T218">
        <v>6.6</v>
      </c>
      <c r="U218">
        <v>10.8</v>
      </c>
      <c r="V218">
        <v>1.9</v>
      </c>
      <c r="W218">
        <v>5.0999999999999996</v>
      </c>
      <c r="X218">
        <v>4.5999999999999996</v>
      </c>
      <c r="Y218">
        <v>3.3</v>
      </c>
      <c r="Z218">
        <v>7.1</v>
      </c>
      <c r="AA218">
        <f>独自温度!C93</f>
        <v>30</v>
      </c>
      <c r="AB218">
        <f>独自温度!D93</f>
        <v>30</v>
      </c>
    </row>
    <row r="219" spans="1:28">
      <c r="A219" s="87" t="e" cm="1">
        <f t="array" aca="1" ref="A219" ca="1">INDIRECT(_xlfn.XLOOKUP(鶏シート!$G$13,鶏気温!$D$2:$AB$2,鶏気温!$D$3:$AB$3)&amp;(_xlfn.XLOOKUP(鶏モデル!$D227,鶏気温!$C$6:$C$461,鶏気温!$B$6:$B$461)))</f>
        <v>#N/A</v>
      </c>
      <c r="B219">
        <v>219</v>
      </c>
      <c r="C219" s="62">
        <v>46114</v>
      </c>
      <c r="D219">
        <v>6.4</v>
      </c>
      <c r="E219">
        <v>6.5</v>
      </c>
      <c r="F219">
        <v>8</v>
      </c>
      <c r="G219">
        <v>8.3000000000000007</v>
      </c>
      <c r="H219">
        <v>8.5</v>
      </c>
      <c r="I219">
        <v>8.9</v>
      </c>
      <c r="J219">
        <v>10.8</v>
      </c>
      <c r="K219">
        <v>9</v>
      </c>
      <c r="L219">
        <v>9.1999999999999993</v>
      </c>
      <c r="M219">
        <v>9.9</v>
      </c>
      <c r="N219">
        <v>11.6</v>
      </c>
      <c r="O219">
        <v>11.8</v>
      </c>
      <c r="P219">
        <v>10.6</v>
      </c>
      <c r="Q219">
        <v>11</v>
      </c>
      <c r="R219">
        <v>4.9000000000000004</v>
      </c>
      <c r="S219">
        <v>7.7</v>
      </c>
      <c r="T219">
        <v>6.8</v>
      </c>
      <c r="U219">
        <v>11.1</v>
      </c>
      <c r="V219">
        <v>2.1</v>
      </c>
      <c r="W219">
        <v>5.3</v>
      </c>
      <c r="X219">
        <v>4.9000000000000004</v>
      </c>
      <c r="Y219">
        <v>3.5</v>
      </c>
      <c r="Z219">
        <v>7.3</v>
      </c>
      <c r="AA219">
        <f>独自温度!C94</f>
        <v>30</v>
      </c>
      <c r="AB219">
        <f>独自温度!D94</f>
        <v>30</v>
      </c>
    </row>
    <row r="220" spans="1:28">
      <c r="A220" s="87" t="e" cm="1">
        <f t="array" aca="1" ref="A220" ca="1">INDIRECT(_xlfn.XLOOKUP(鶏シート!$G$13,鶏気温!$D$2:$AB$2,鶏気温!$D$3:$AB$3)&amp;(_xlfn.XLOOKUP(鶏モデル!$D228,鶏気温!$C$6:$C$461,鶏気温!$B$6:$B$461)))</f>
        <v>#N/A</v>
      </c>
      <c r="B220">
        <v>220</v>
      </c>
      <c r="C220" s="62">
        <v>46115</v>
      </c>
      <c r="D220">
        <v>6.6</v>
      </c>
      <c r="E220">
        <v>6.7</v>
      </c>
      <c r="F220">
        <v>8.1999999999999993</v>
      </c>
      <c r="G220">
        <v>8.6</v>
      </c>
      <c r="H220">
        <v>8.6999999999999993</v>
      </c>
      <c r="I220">
        <v>9.1</v>
      </c>
      <c r="J220">
        <v>11</v>
      </c>
      <c r="K220">
        <v>9.3000000000000007</v>
      </c>
      <c r="L220">
        <v>9.4</v>
      </c>
      <c r="M220">
        <v>10.1</v>
      </c>
      <c r="N220">
        <v>11.8</v>
      </c>
      <c r="O220">
        <v>12.1</v>
      </c>
      <c r="P220">
        <v>10.8</v>
      </c>
      <c r="Q220">
        <v>11.2</v>
      </c>
      <c r="R220">
        <v>5.0999999999999996</v>
      </c>
      <c r="S220">
        <v>7.9</v>
      </c>
      <c r="T220">
        <v>7.1</v>
      </c>
      <c r="U220">
        <v>11.3</v>
      </c>
      <c r="V220">
        <v>2.2999999999999998</v>
      </c>
      <c r="W220">
        <v>5.5</v>
      </c>
      <c r="X220">
        <v>5.0999999999999996</v>
      </c>
      <c r="Y220">
        <v>3.8</v>
      </c>
      <c r="Z220">
        <v>7.6</v>
      </c>
      <c r="AA220">
        <f>独自温度!C95</f>
        <v>30</v>
      </c>
      <c r="AB220">
        <f>独自温度!D95</f>
        <v>30</v>
      </c>
    </row>
    <row r="221" spans="1:28">
      <c r="A221" s="87" t="e" cm="1">
        <f t="array" aca="1" ref="A221" ca="1">INDIRECT(_xlfn.XLOOKUP(鶏シート!$G$13,鶏気温!$D$2:$AB$2,鶏気温!$D$3:$AB$3)&amp;(_xlfn.XLOOKUP(鶏モデル!$D229,鶏気温!$C$6:$C$461,鶏気温!$B$6:$B$461)))</f>
        <v>#N/A</v>
      </c>
      <c r="B221">
        <v>221</v>
      </c>
      <c r="C221" s="62">
        <v>46116</v>
      </c>
      <c r="D221">
        <v>6.9</v>
      </c>
      <c r="E221">
        <v>7</v>
      </c>
      <c r="F221">
        <v>8.5</v>
      </c>
      <c r="G221">
        <v>8.8000000000000007</v>
      </c>
      <c r="H221">
        <v>9</v>
      </c>
      <c r="I221">
        <v>9.3000000000000007</v>
      </c>
      <c r="J221">
        <v>11.3</v>
      </c>
      <c r="K221">
        <v>9.5</v>
      </c>
      <c r="L221">
        <v>9.6</v>
      </c>
      <c r="M221">
        <v>10.3</v>
      </c>
      <c r="N221">
        <v>12</v>
      </c>
      <c r="O221">
        <v>12.3</v>
      </c>
      <c r="P221">
        <v>11</v>
      </c>
      <c r="Q221">
        <v>11.5</v>
      </c>
      <c r="R221">
        <v>5.4</v>
      </c>
      <c r="S221">
        <v>8.1999999999999993</v>
      </c>
      <c r="T221">
        <v>7.3</v>
      </c>
      <c r="U221">
        <v>11.5</v>
      </c>
      <c r="V221">
        <v>2.5</v>
      </c>
      <c r="W221">
        <v>5.8</v>
      </c>
      <c r="X221">
        <v>5.3</v>
      </c>
      <c r="Y221">
        <v>4</v>
      </c>
      <c r="Z221">
        <v>7.8</v>
      </c>
      <c r="AA221">
        <f>独自温度!C96</f>
        <v>30</v>
      </c>
      <c r="AB221">
        <f>独自温度!D96</f>
        <v>30</v>
      </c>
    </row>
    <row r="222" spans="1:28">
      <c r="A222" s="87" t="e" cm="1">
        <f t="array" aca="1" ref="A222" ca="1">INDIRECT(_xlfn.XLOOKUP(鶏シート!$G$13,鶏気温!$D$2:$AB$2,鶏気温!$D$3:$AB$3)&amp;(_xlfn.XLOOKUP(鶏モデル!$D230,鶏気温!$C$6:$C$461,鶏気温!$B$6:$B$461)))</f>
        <v>#N/A</v>
      </c>
      <c r="B222">
        <v>222</v>
      </c>
      <c r="C222" s="62">
        <v>46117</v>
      </c>
      <c r="D222">
        <v>7.1</v>
      </c>
      <c r="E222">
        <v>7.2</v>
      </c>
      <c r="F222">
        <v>8.6999999999999993</v>
      </c>
      <c r="G222">
        <v>9</v>
      </c>
      <c r="H222">
        <v>9.1999999999999993</v>
      </c>
      <c r="I222">
        <v>9.5</v>
      </c>
      <c r="J222">
        <v>11.5</v>
      </c>
      <c r="K222">
        <v>9.6999999999999993</v>
      </c>
      <c r="L222">
        <v>9.8000000000000007</v>
      </c>
      <c r="M222">
        <v>10.5</v>
      </c>
      <c r="N222">
        <v>12.2</v>
      </c>
      <c r="O222">
        <v>12.5</v>
      </c>
      <c r="P222">
        <v>11.2</v>
      </c>
      <c r="Q222">
        <v>11.7</v>
      </c>
      <c r="R222">
        <v>5.6</v>
      </c>
      <c r="S222">
        <v>8.4</v>
      </c>
      <c r="T222">
        <v>7.5</v>
      </c>
      <c r="U222">
        <v>11.7</v>
      </c>
      <c r="V222">
        <v>2.7</v>
      </c>
      <c r="W222">
        <v>6</v>
      </c>
      <c r="X222">
        <v>5.6</v>
      </c>
      <c r="Y222">
        <v>4.3</v>
      </c>
      <c r="Z222">
        <v>8</v>
      </c>
      <c r="AA222">
        <f>独自温度!C97</f>
        <v>30</v>
      </c>
      <c r="AB222">
        <f>独自温度!D97</f>
        <v>30</v>
      </c>
    </row>
    <row r="223" spans="1:28">
      <c r="A223" s="87" t="e" cm="1">
        <f t="array" aca="1" ref="A223" ca="1">INDIRECT(_xlfn.XLOOKUP(鶏シート!$G$13,鶏気温!$D$2:$AB$2,鶏気温!$D$3:$AB$3)&amp;(_xlfn.XLOOKUP(鶏モデル!$D231,鶏気温!$C$6:$C$461,鶏気温!$B$6:$B$461)))</f>
        <v>#N/A</v>
      </c>
      <c r="B223">
        <v>223</v>
      </c>
      <c r="C223" s="62">
        <v>46118</v>
      </c>
      <c r="D223">
        <v>7.4</v>
      </c>
      <c r="E223">
        <v>7.5</v>
      </c>
      <c r="F223">
        <v>8.9</v>
      </c>
      <c r="G223">
        <v>9.3000000000000007</v>
      </c>
      <c r="H223">
        <v>9.4</v>
      </c>
      <c r="I223">
        <v>9.8000000000000007</v>
      </c>
      <c r="J223">
        <v>11.7</v>
      </c>
      <c r="K223">
        <v>10</v>
      </c>
      <c r="L223">
        <v>9.9</v>
      </c>
      <c r="M223">
        <v>10.7</v>
      </c>
      <c r="N223">
        <v>12.4</v>
      </c>
      <c r="O223">
        <v>12.7</v>
      </c>
      <c r="P223">
        <v>11.5</v>
      </c>
      <c r="Q223">
        <v>11.9</v>
      </c>
      <c r="R223">
        <v>5.9</v>
      </c>
      <c r="S223">
        <v>8.6</v>
      </c>
      <c r="T223">
        <v>7.7</v>
      </c>
      <c r="U223">
        <v>11.9</v>
      </c>
      <c r="V223">
        <v>2.9</v>
      </c>
      <c r="W223">
        <v>6.3</v>
      </c>
      <c r="X223">
        <v>5.8</v>
      </c>
      <c r="Y223">
        <v>4.5</v>
      </c>
      <c r="Z223">
        <v>8.3000000000000007</v>
      </c>
      <c r="AA223">
        <f>独自温度!C98</f>
        <v>30</v>
      </c>
      <c r="AB223">
        <f>独自温度!D98</f>
        <v>30</v>
      </c>
    </row>
    <row r="224" spans="1:28">
      <c r="A224" s="87" t="e" cm="1">
        <f t="array" aca="1" ref="A224" ca="1">INDIRECT(_xlfn.XLOOKUP(鶏シート!$G$13,鶏気温!$D$2:$AB$2,鶏気温!$D$3:$AB$3)&amp;(_xlfn.XLOOKUP(鶏モデル!$D232,鶏気温!$C$6:$C$461,鶏気温!$B$6:$B$461)))</f>
        <v>#N/A</v>
      </c>
      <c r="B224">
        <v>224</v>
      </c>
      <c r="C224" s="62">
        <v>46119</v>
      </c>
      <c r="D224">
        <v>7.6</v>
      </c>
      <c r="E224">
        <v>7.7</v>
      </c>
      <c r="F224">
        <v>9.1</v>
      </c>
      <c r="G224">
        <v>9.5</v>
      </c>
      <c r="H224">
        <v>9.6</v>
      </c>
      <c r="I224">
        <v>10</v>
      </c>
      <c r="J224">
        <v>11.9</v>
      </c>
      <c r="K224">
        <v>10.199999999999999</v>
      </c>
      <c r="L224">
        <v>10.1</v>
      </c>
      <c r="M224">
        <v>10.9</v>
      </c>
      <c r="N224">
        <v>12.6</v>
      </c>
      <c r="O224">
        <v>12.9</v>
      </c>
      <c r="P224">
        <v>11.7</v>
      </c>
      <c r="Q224">
        <v>12.1</v>
      </c>
      <c r="R224">
        <v>6.1</v>
      </c>
      <c r="S224">
        <v>8.8000000000000007</v>
      </c>
      <c r="T224">
        <v>8</v>
      </c>
      <c r="U224">
        <v>12.2</v>
      </c>
      <c r="V224">
        <v>3.2</v>
      </c>
      <c r="W224">
        <v>6.5</v>
      </c>
      <c r="X224">
        <v>6.1</v>
      </c>
      <c r="Y224">
        <v>4.8</v>
      </c>
      <c r="Z224">
        <v>8.5</v>
      </c>
      <c r="AA224">
        <f>独自温度!C99</f>
        <v>30</v>
      </c>
      <c r="AB224">
        <f>独自温度!D99</f>
        <v>30</v>
      </c>
    </row>
    <row r="225" spans="1:28">
      <c r="A225" s="87" t="e" cm="1">
        <f t="array" aca="1" ref="A225" ca="1">INDIRECT(_xlfn.XLOOKUP(鶏シート!$G$13,鶏気温!$D$2:$AB$2,鶏気温!$D$3:$AB$3)&amp;(_xlfn.XLOOKUP(鶏モデル!$D233,鶏気温!$C$6:$C$461,鶏気温!$B$6:$B$461)))</f>
        <v>#N/A</v>
      </c>
      <c r="B225">
        <v>225</v>
      </c>
      <c r="C225" s="62">
        <v>46120</v>
      </c>
      <c r="D225">
        <v>7.9</v>
      </c>
      <c r="E225">
        <v>7.9</v>
      </c>
      <c r="F225">
        <v>9.3000000000000007</v>
      </c>
      <c r="G225">
        <v>9.6999999999999993</v>
      </c>
      <c r="H225">
        <v>9.8000000000000007</v>
      </c>
      <c r="I225">
        <v>10.199999999999999</v>
      </c>
      <c r="J225">
        <v>12.1</v>
      </c>
      <c r="K225">
        <v>10.4</v>
      </c>
      <c r="L225">
        <v>10.199999999999999</v>
      </c>
      <c r="M225">
        <v>11.1</v>
      </c>
      <c r="N225">
        <v>12.8</v>
      </c>
      <c r="O225">
        <v>13.1</v>
      </c>
      <c r="P225">
        <v>11.9</v>
      </c>
      <c r="Q225">
        <v>12.3</v>
      </c>
      <c r="R225">
        <v>6.4</v>
      </c>
      <c r="S225">
        <v>9</v>
      </c>
      <c r="T225">
        <v>8.1999999999999993</v>
      </c>
      <c r="U225">
        <v>12.4</v>
      </c>
      <c r="V225">
        <v>3.4</v>
      </c>
      <c r="W225">
        <v>6.8</v>
      </c>
      <c r="X225">
        <v>6.3</v>
      </c>
      <c r="Y225">
        <v>5</v>
      </c>
      <c r="Z225">
        <v>8.6999999999999993</v>
      </c>
      <c r="AA225">
        <f>独自温度!C100</f>
        <v>30</v>
      </c>
      <c r="AB225">
        <f>独自温度!D100</f>
        <v>30</v>
      </c>
    </row>
    <row r="226" spans="1:28">
      <c r="A226" s="87" t="e" cm="1">
        <f t="array" aca="1" ref="A226" ca="1">INDIRECT(_xlfn.XLOOKUP(鶏シート!$G$13,鶏気温!$D$2:$AB$2,鶏気温!$D$3:$AB$3)&amp;(_xlfn.XLOOKUP(鶏モデル!$D234,鶏気温!$C$6:$C$461,鶏気温!$B$6:$B$461)))</f>
        <v>#N/A</v>
      </c>
      <c r="B226">
        <v>226</v>
      </c>
      <c r="C226" s="62">
        <v>46121</v>
      </c>
      <c r="D226">
        <v>8.1</v>
      </c>
      <c r="E226">
        <v>8.1999999999999993</v>
      </c>
      <c r="F226">
        <v>9.5</v>
      </c>
      <c r="G226">
        <v>9.9</v>
      </c>
      <c r="H226">
        <v>10</v>
      </c>
      <c r="I226">
        <v>10.4</v>
      </c>
      <c r="J226">
        <v>12.3</v>
      </c>
      <c r="K226">
        <v>10.6</v>
      </c>
      <c r="L226">
        <v>10.4</v>
      </c>
      <c r="M226">
        <v>11.4</v>
      </c>
      <c r="N226">
        <v>13</v>
      </c>
      <c r="O226">
        <v>13.3</v>
      </c>
      <c r="P226">
        <v>12.1</v>
      </c>
      <c r="Q226">
        <v>12.5</v>
      </c>
      <c r="R226">
        <v>6.6</v>
      </c>
      <c r="S226">
        <v>9.1999999999999993</v>
      </c>
      <c r="T226">
        <v>8.4</v>
      </c>
      <c r="U226">
        <v>12.6</v>
      </c>
      <c r="V226">
        <v>3.6</v>
      </c>
      <c r="W226">
        <v>7</v>
      </c>
      <c r="X226">
        <v>6.6</v>
      </c>
      <c r="Y226">
        <v>5.3</v>
      </c>
      <c r="Z226">
        <v>8.9</v>
      </c>
      <c r="AA226">
        <f>独自温度!C101</f>
        <v>30</v>
      </c>
      <c r="AB226">
        <f>独自温度!D101</f>
        <v>30</v>
      </c>
    </row>
    <row r="227" spans="1:28">
      <c r="A227" s="87" t="e" cm="1">
        <f t="array" aca="1" ref="A227" ca="1">INDIRECT(_xlfn.XLOOKUP(鶏シート!$G$13,鶏気温!$D$2:$AB$2,鶏気温!$D$3:$AB$3)&amp;(_xlfn.XLOOKUP(鶏モデル!$D235,鶏気温!$C$6:$C$461,鶏気温!$B$6:$B$461)))</f>
        <v>#N/A</v>
      </c>
      <c r="B227">
        <v>227</v>
      </c>
      <c r="C227" s="62">
        <v>46122</v>
      </c>
      <c r="D227">
        <v>8.4</v>
      </c>
      <c r="E227">
        <v>8.4</v>
      </c>
      <c r="F227">
        <v>9.6999999999999993</v>
      </c>
      <c r="G227">
        <v>10.1</v>
      </c>
      <c r="H227">
        <v>10.199999999999999</v>
      </c>
      <c r="I227">
        <v>10.6</v>
      </c>
      <c r="J227">
        <v>12.6</v>
      </c>
      <c r="K227">
        <v>10.8</v>
      </c>
      <c r="L227">
        <v>10.5</v>
      </c>
      <c r="M227">
        <v>11.6</v>
      </c>
      <c r="N227">
        <v>13.2</v>
      </c>
      <c r="O227">
        <v>13.5</v>
      </c>
      <c r="P227">
        <v>12.3</v>
      </c>
      <c r="Q227">
        <v>12.7</v>
      </c>
      <c r="R227">
        <v>6.9</v>
      </c>
      <c r="S227">
        <v>9.4</v>
      </c>
      <c r="T227">
        <v>8.6</v>
      </c>
      <c r="U227">
        <v>12.8</v>
      </c>
      <c r="V227">
        <v>3.8</v>
      </c>
      <c r="W227">
        <v>7.3</v>
      </c>
      <c r="X227">
        <v>6.9</v>
      </c>
      <c r="Y227">
        <v>5.5</v>
      </c>
      <c r="Z227">
        <v>9.1999999999999993</v>
      </c>
      <c r="AA227">
        <f>独自温度!C102</f>
        <v>30</v>
      </c>
      <c r="AB227">
        <f>独自温度!D102</f>
        <v>30</v>
      </c>
    </row>
    <row r="228" spans="1:28">
      <c r="A228" s="87" t="e" cm="1">
        <f t="array" aca="1" ref="A228" ca="1">INDIRECT(_xlfn.XLOOKUP(鶏シート!$G$13,鶏気温!$D$2:$AB$2,鶏気温!$D$3:$AB$3)&amp;(_xlfn.XLOOKUP(鶏モデル!$D236,鶏気温!$C$6:$C$461,鶏気温!$B$6:$B$461)))</f>
        <v>#N/A</v>
      </c>
      <c r="B228">
        <v>228</v>
      </c>
      <c r="C228" s="62">
        <v>46123</v>
      </c>
      <c r="D228">
        <v>8.6</v>
      </c>
      <c r="E228">
        <v>8.6</v>
      </c>
      <c r="F228">
        <v>9.9</v>
      </c>
      <c r="G228">
        <v>10.3</v>
      </c>
      <c r="H228">
        <v>10.4</v>
      </c>
      <c r="I228">
        <v>10.8</v>
      </c>
      <c r="J228">
        <v>12.8</v>
      </c>
      <c r="K228">
        <v>11.1</v>
      </c>
      <c r="L228">
        <v>10.7</v>
      </c>
      <c r="M228">
        <v>11.8</v>
      </c>
      <c r="N228">
        <v>13.4</v>
      </c>
      <c r="O228">
        <v>13.7</v>
      </c>
      <c r="P228">
        <v>12.5</v>
      </c>
      <c r="Q228">
        <v>12.9</v>
      </c>
      <c r="R228">
        <v>7.1</v>
      </c>
      <c r="S228">
        <v>9.6</v>
      </c>
      <c r="T228">
        <v>8.9</v>
      </c>
      <c r="U228">
        <v>13</v>
      </c>
      <c r="V228">
        <v>4.0999999999999996</v>
      </c>
      <c r="W228">
        <v>7.6</v>
      </c>
      <c r="X228">
        <v>7.1</v>
      </c>
      <c r="Y228">
        <v>5.8</v>
      </c>
      <c r="Z228">
        <v>9.4</v>
      </c>
      <c r="AA228">
        <f>独自温度!C103</f>
        <v>30</v>
      </c>
      <c r="AB228">
        <f>独自温度!D103</f>
        <v>30</v>
      </c>
    </row>
    <row r="229" spans="1:28">
      <c r="A229" s="87" t="e" cm="1">
        <f t="array" aca="1" ref="A229" ca="1">INDIRECT(_xlfn.XLOOKUP(鶏シート!$G$13,鶏気温!$D$2:$AB$2,鶏気温!$D$3:$AB$3)&amp;(_xlfn.XLOOKUP(鶏モデル!$D237,鶏気温!$C$6:$C$461,鶏気温!$B$6:$B$461)))</f>
        <v>#N/A</v>
      </c>
      <c r="B229">
        <v>229</v>
      </c>
      <c r="C229" s="62">
        <v>46124</v>
      </c>
      <c r="D229">
        <v>8.9</v>
      </c>
      <c r="E229">
        <v>8.9</v>
      </c>
      <c r="F229">
        <v>10.1</v>
      </c>
      <c r="G229">
        <v>10.5</v>
      </c>
      <c r="H229">
        <v>10.7</v>
      </c>
      <c r="I229">
        <v>11</v>
      </c>
      <c r="J229">
        <v>13</v>
      </c>
      <c r="K229">
        <v>11.3</v>
      </c>
      <c r="L229">
        <v>10.9</v>
      </c>
      <c r="M229">
        <v>12</v>
      </c>
      <c r="N229">
        <v>13.6</v>
      </c>
      <c r="O229">
        <v>13.9</v>
      </c>
      <c r="P229">
        <v>12.7</v>
      </c>
      <c r="Q229">
        <v>13.1</v>
      </c>
      <c r="R229">
        <v>7.4</v>
      </c>
      <c r="S229">
        <v>9.8000000000000007</v>
      </c>
      <c r="T229">
        <v>9.1</v>
      </c>
      <c r="U229">
        <v>13.2</v>
      </c>
      <c r="V229">
        <v>4.3</v>
      </c>
      <c r="W229">
        <v>7.8</v>
      </c>
      <c r="X229">
        <v>7.4</v>
      </c>
      <c r="Y229">
        <v>6</v>
      </c>
      <c r="Z229">
        <v>9.6</v>
      </c>
      <c r="AA229">
        <f>独自温度!C104</f>
        <v>30</v>
      </c>
      <c r="AB229">
        <f>独自温度!D104</f>
        <v>30</v>
      </c>
    </row>
    <row r="230" spans="1:28">
      <c r="A230" s="87" t="e" cm="1">
        <f t="array" aca="1" ref="A230" ca="1">INDIRECT(_xlfn.XLOOKUP(鶏シート!$G$13,鶏気温!$D$2:$AB$2,鶏気温!$D$3:$AB$3)&amp;(_xlfn.XLOOKUP(鶏モデル!$D238,鶏気温!$C$6:$C$461,鶏気温!$B$6:$B$461)))</f>
        <v>#N/A</v>
      </c>
      <c r="B230">
        <v>230</v>
      </c>
      <c r="C230" s="62">
        <v>46125</v>
      </c>
      <c r="D230">
        <v>9.1</v>
      </c>
      <c r="E230">
        <v>9.1</v>
      </c>
      <c r="F230">
        <v>10.4</v>
      </c>
      <c r="G230">
        <v>10.8</v>
      </c>
      <c r="H230">
        <v>10.9</v>
      </c>
      <c r="I230">
        <v>11.2</v>
      </c>
      <c r="J230">
        <v>13.2</v>
      </c>
      <c r="K230">
        <v>11.5</v>
      </c>
      <c r="L230">
        <v>11.1</v>
      </c>
      <c r="M230">
        <v>12.2</v>
      </c>
      <c r="N230">
        <v>13.8</v>
      </c>
      <c r="O230">
        <v>14.1</v>
      </c>
      <c r="P230">
        <v>12.9</v>
      </c>
      <c r="Q230">
        <v>13.3</v>
      </c>
      <c r="R230">
        <v>7.6</v>
      </c>
      <c r="S230">
        <v>10</v>
      </c>
      <c r="T230">
        <v>9.4</v>
      </c>
      <c r="U230">
        <v>13.4</v>
      </c>
      <c r="V230">
        <v>4.5999999999999996</v>
      </c>
      <c r="W230">
        <v>8.1</v>
      </c>
      <c r="X230">
        <v>7.7</v>
      </c>
      <c r="Y230">
        <v>6.3</v>
      </c>
      <c r="Z230">
        <v>9.9</v>
      </c>
      <c r="AA230">
        <f>独自温度!C105</f>
        <v>30</v>
      </c>
      <c r="AB230">
        <f>独自温度!D105</f>
        <v>30</v>
      </c>
    </row>
    <row r="231" spans="1:28">
      <c r="A231" s="87" t="e" cm="1">
        <f t="array" aca="1" ref="A231" ca="1">INDIRECT(_xlfn.XLOOKUP(鶏シート!$G$13,鶏気温!$D$2:$AB$2,鶏気温!$D$3:$AB$3)&amp;(_xlfn.XLOOKUP(鶏モデル!$D239,鶏気温!$C$6:$C$461,鶏気温!$B$6:$B$461)))</f>
        <v>#N/A</v>
      </c>
      <c r="B231">
        <v>231</v>
      </c>
      <c r="C231" s="62">
        <v>46126</v>
      </c>
      <c r="D231">
        <v>9.4</v>
      </c>
      <c r="E231">
        <v>9.4</v>
      </c>
      <c r="F231">
        <v>10.6</v>
      </c>
      <c r="G231">
        <v>11</v>
      </c>
      <c r="H231">
        <v>11.1</v>
      </c>
      <c r="I231">
        <v>11.4</v>
      </c>
      <c r="J231">
        <v>13.4</v>
      </c>
      <c r="K231">
        <v>11.7</v>
      </c>
      <c r="L231">
        <v>11.3</v>
      </c>
      <c r="M231">
        <v>12.4</v>
      </c>
      <c r="N231">
        <v>14</v>
      </c>
      <c r="O231">
        <v>14.3</v>
      </c>
      <c r="P231">
        <v>13.1</v>
      </c>
      <c r="Q231">
        <v>13.5</v>
      </c>
      <c r="R231">
        <v>7.9</v>
      </c>
      <c r="S231">
        <v>10.3</v>
      </c>
      <c r="T231">
        <v>9.6</v>
      </c>
      <c r="U231">
        <v>13.6</v>
      </c>
      <c r="V231">
        <v>4.9000000000000004</v>
      </c>
      <c r="W231">
        <v>8.4</v>
      </c>
      <c r="X231">
        <v>8</v>
      </c>
      <c r="Y231">
        <v>6.5</v>
      </c>
      <c r="Z231">
        <v>10.1</v>
      </c>
      <c r="AA231">
        <f>独自温度!C106</f>
        <v>30</v>
      </c>
      <c r="AB231">
        <f>独自温度!D106</f>
        <v>30</v>
      </c>
    </row>
    <row r="232" spans="1:28">
      <c r="A232" s="87" t="e" cm="1">
        <f t="array" aca="1" ref="A232" ca="1">INDIRECT(_xlfn.XLOOKUP(鶏シート!$G$13,鶏気温!$D$2:$AB$2,鶏気温!$D$3:$AB$3)&amp;(_xlfn.XLOOKUP(鶏モデル!$D240,鶏気温!$C$6:$C$461,鶏気温!$B$6:$B$461)))</f>
        <v>#N/A</v>
      </c>
      <c r="B232">
        <v>232</v>
      </c>
      <c r="C232" s="62">
        <v>46127</v>
      </c>
      <c r="D232">
        <v>9.6</v>
      </c>
      <c r="E232">
        <v>9.6999999999999993</v>
      </c>
      <c r="F232">
        <v>10.8</v>
      </c>
      <c r="G232">
        <v>11.2</v>
      </c>
      <c r="H232">
        <v>11.3</v>
      </c>
      <c r="I232">
        <v>11.6</v>
      </c>
      <c r="J232">
        <v>13.6</v>
      </c>
      <c r="K232">
        <v>11.9</v>
      </c>
      <c r="L232">
        <v>11.6</v>
      </c>
      <c r="M232">
        <v>12.6</v>
      </c>
      <c r="N232">
        <v>14.2</v>
      </c>
      <c r="O232">
        <v>14.5</v>
      </c>
      <c r="P232">
        <v>13.3</v>
      </c>
      <c r="Q232">
        <v>13.7</v>
      </c>
      <c r="R232">
        <v>8.1</v>
      </c>
      <c r="S232">
        <v>10.5</v>
      </c>
      <c r="T232">
        <v>9.9</v>
      </c>
      <c r="U232">
        <v>13.8</v>
      </c>
      <c r="V232">
        <v>5.2</v>
      </c>
      <c r="W232">
        <v>8.6999999999999993</v>
      </c>
      <c r="X232">
        <v>8.3000000000000007</v>
      </c>
      <c r="Y232">
        <v>6.8</v>
      </c>
      <c r="Z232">
        <v>10.3</v>
      </c>
      <c r="AA232">
        <f>独自温度!C107</f>
        <v>30</v>
      </c>
      <c r="AB232">
        <f>独自温度!D107</f>
        <v>30</v>
      </c>
    </row>
    <row r="233" spans="1:28">
      <c r="A233" s="87" t="e" cm="1">
        <f t="array" aca="1" ref="A233" ca="1">INDIRECT(_xlfn.XLOOKUP(鶏シート!$G$13,鶏気温!$D$2:$AB$2,鶏気温!$D$3:$AB$3)&amp;(_xlfn.XLOOKUP(鶏モデル!$D241,鶏気温!$C$6:$C$461,鶏気温!$B$6:$B$461)))</f>
        <v>#N/A</v>
      </c>
      <c r="B233">
        <v>233</v>
      </c>
      <c r="C233" s="62">
        <v>46128</v>
      </c>
      <c r="D233">
        <v>9.9</v>
      </c>
      <c r="E233">
        <v>9.9</v>
      </c>
      <c r="F233">
        <v>11.1</v>
      </c>
      <c r="G233">
        <v>11.4</v>
      </c>
      <c r="H233">
        <v>11.5</v>
      </c>
      <c r="I233">
        <v>11.9</v>
      </c>
      <c r="J233">
        <v>13.8</v>
      </c>
      <c r="K233">
        <v>12.1</v>
      </c>
      <c r="L233">
        <v>11.8</v>
      </c>
      <c r="M233">
        <v>12.8</v>
      </c>
      <c r="N233">
        <v>14.4</v>
      </c>
      <c r="O233">
        <v>14.7</v>
      </c>
      <c r="P233">
        <v>13.5</v>
      </c>
      <c r="Q233">
        <v>13.9</v>
      </c>
      <c r="R233">
        <v>8.4</v>
      </c>
      <c r="S233">
        <v>10.7</v>
      </c>
      <c r="T233">
        <v>10.1</v>
      </c>
      <c r="U233">
        <v>14</v>
      </c>
      <c r="V233">
        <v>5.5</v>
      </c>
      <c r="W233">
        <v>9</v>
      </c>
      <c r="X233">
        <v>8.6</v>
      </c>
      <c r="Y233">
        <v>7.1</v>
      </c>
      <c r="Z233">
        <v>10.5</v>
      </c>
      <c r="AA233">
        <f>独自温度!C108</f>
        <v>30</v>
      </c>
      <c r="AB233">
        <f>独自温度!D108</f>
        <v>30</v>
      </c>
    </row>
    <row r="234" spans="1:28">
      <c r="A234" s="87" t="e" cm="1">
        <f t="array" aca="1" ref="A234" ca="1">INDIRECT(_xlfn.XLOOKUP(鶏シート!$G$13,鶏気温!$D$2:$AB$2,鶏気温!$D$3:$AB$3)&amp;(_xlfn.XLOOKUP(鶏モデル!$D242,鶏気温!$C$6:$C$461,鶏気温!$B$6:$B$461)))</f>
        <v>#N/A</v>
      </c>
      <c r="B234">
        <v>234</v>
      </c>
      <c r="C234" s="62">
        <v>46129</v>
      </c>
      <c r="D234">
        <v>10.1</v>
      </c>
      <c r="E234">
        <v>10.199999999999999</v>
      </c>
      <c r="F234">
        <v>11.3</v>
      </c>
      <c r="G234">
        <v>11.6</v>
      </c>
      <c r="H234">
        <v>11.7</v>
      </c>
      <c r="I234">
        <v>12.1</v>
      </c>
      <c r="J234">
        <v>14</v>
      </c>
      <c r="K234">
        <v>12.3</v>
      </c>
      <c r="L234">
        <v>12</v>
      </c>
      <c r="M234">
        <v>13</v>
      </c>
      <c r="N234">
        <v>14.6</v>
      </c>
      <c r="O234">
        <v>14.9</v>
      </c>
      <c r="P234">
        <v>13.7</v>
      </c>
      <c r="Q234">
        <v>14.1</v>
      </c>
      <c r="R234">
        <v>8.6</v>
      </c>
      <c r="S234">
        <v>10.9</v>
      </c>
      <c r="T234">
        <v>10.3</v>
      </c>
      <c r="U234">
        <v>14.2</v>
      </c>
      <c r="V234">
        <v>5.7</v>
      </c>
      <c r="W234">
        <v>9.3000000000000007</v>
      </c>
      <c r="X234">
        <v>8.9</v>
      </c>
      <c r="Y234">
        <v>7.3</v>
      </c>
      <c r="Z234">
        <v>10.7</v>
      </c>
      <c r="AA234">
        <f>独自温度!C109</f>
        <v>30</v>
      </c>
      <c r="AB234">
        <f>独自温度!D109</f>
        <v>30</v>
      </c>
    </row>
    <row r="235" spans="1:28">
      <c r="A235" s="87" t="e" cm="1">
        <f t="array" aca="1" ref="A235" ca="1">INDIRECT(_xlfn.XLOOKUP(鶏シート!$G$13,鶏気温!$D$2:$AB$2,鶏気温!$D$3:$AB$3)&amp;(_xlfn.XLOOKUP(鶏モデル!$D243,鶏気温!$C$6:$C$461,鶏気温!$B$6:$B$461)))</f>
        <v>#N/A</v>
      </c>
      <c r="B235">
        <v>235</v>
      </c>
      <c r="C235" s="62">
        <v>46130</v>
      </c>
      <c r="D235">
        <v>10.4</v>
      </c>
      <c r="E235">
        <v>10.4</v>
      </c>
      <c r="F235">
        <v>11.5</v>
      </c>
      <c r="G235">
        <v>11.8</v>
      </c>
      <c r="H235">
        <v>11.9</v>
      </c>
      <c r="I235">
        <v>12.3</v>
      </c>
      <c r="J235">
        <v>14.2</v>
      </c>
      <c r="K235">
        <v>12.5</v>
      </c>
      <c r="L235">
        <v>12.2</v>
      </c>
      <c r="M235">
        <v>13.1</v>
      </c>
      <c r="N235">
        <v>14.8</v>
      </c>
      <c r="O235">
        <v>15.1</v>
      </c>
      <c r="P235">
        <v>13.9</v>
      </c>
      <c r="Q235">
        <v>14.3</v>
      </c>
      <c r="R235">
        <v>8.8000000000000007</v>
      </c>
      <c r="S235">
        <v>11.1</v>
      </c>
      <c r="T235">
        <v>10.5</v>
      </c>
      <c r="U235">
        <v>14.4</v>
      </c>
      <c r="V235">
        <v>6</v>
      </c>
      <c r="W235">
        <v>9.6</v>
      </c>
      <c r="X235">
        <v>9.1999999999999993</v>
      </c>
      <c r="Y235">
        <v>7.5</v>
      </c>
      <c r="Z235">
        <v>10.8</v>
      </c>
      <c r="AA235">
        <f>独自温度!C110</f>
        <v>30</v>
      </c>
      <c r="AB235">
        <f>独自温度!D110</f>
        <v>30</v>
      </c>
    </row>
    <row r="236" spans="1:28">
      <c r="A236" s="87" t="e" cm="1">
        <f t="array" aca="1" ref="A236" ca="1">INDIRECT(_xlfn.XLOOKUP(鶏シート!$G$13,鶏気温!$D$2:$AB$2,鶏気温!$D$3:$AB$3)&amp;(_xlfn.XLOOKUP(鶏モデル!$D244,鶏気温!$C$6:$C$461,鶏気温!$B$6:$B$461)))</f>
        <v>#N/A</v>
      </c>
      <c r="B236">
        <v>236</v>
      </c>
      <c r="C236" s="62">
        <v>46131</v>
      </c>
      <c r="D236">
        <v>10.6</v>
      </c>
      <c r="E236">
        <v>10.6</v>
      </c>
      <c r="F236">
        <v>11.7</v>
      </c>
      <c r="G236">
        <v>12</v>
      </c>
      <c r="H236">
        <v>12.1</v>
      </c>
      <c r="I236">
        <v>12.5</v>
      </c>
      <c r="J236">
        <v>14.4</v>
      </c>
      <c r="K236">
        <v>12.7</v>
      </c>
      <c r="L236">
        <v>12.4</v>
      </c>
      <c r="M236">
        <v>13.3</v>
      </c>
      <c r="N236">
        <v>14.9</v>
      </c>
      <c r="O236">
        <v>15.2</v>
      </c>
      <c r="P236">
        <v>14.1</v>
      </c>
      <c r="Q236">
        <v>14.5</v>
      </c>
      <c r="R236">
        <v>9</v>
      </c>
      <c r="S236">
        <v>11.4</v>
      </c>
      <c r="T236">
        <v>10.8</v>
      </c>
      <c r="U236">
        <v>14.6</v>
      </c>
      <c r="V236">
        <v>6.3</v>
      </c>
      <c r="W236">
        <v>9.8000000000000007</v>
      </c>
      <c r="X236">
        <v>9.4</v>
      </c>
      <c r="Y236">
        <v>7.8</v>
      </c>
      <c r="Z236">
        <v>11</v>
      </c>
      <c r="AA236">
        <f>独自温度!C111</f>
        <v>30</v>
      </c>
      <c r="AB236">
        <f>独自温度!D111</f>
        <v>30</v>
      </c>
    </row>
    <row r="237" spans="1:28">
      <c r="A237" s="87" t="e" cm="1">
        <f t="array" aca="1" ref="A237" ca="1">INDIRECT(_xlfn.XLOOKUP(鶏シート!$G$13,鶏気温!$D$2:$AB$2,鶏気温!$D$3:$AB$3)&amp;(_xlfn.XLOOKUP(鶏モデル!$D245,鶏気温!$C$6:$C$461,鶏気温!$B$6:$B$461)))</f>
        <v>#N/A</v>
      </c>
      <c r="B237">
        <v>237</v>
      </c>
      <c r="C237" s="62">
        <v>46132</v>
      </c>
      <c r="D237">
        <v>10.8</v>
      </c>
      <c r="E237">
        <v>10.8</v>
      </c>
      <c r="F237">
        <v>11.9</v>
      </c>
      <c r="G237">
        <v>12.2</v>
      </c>
      <c r="H237">
        <v>12.2</v>
      </c>
      <c r="I237">
        <v>12.6</v>
      </c>
      <c r="J237">
        <v>14.5</v>
      </c>
      <c r="K237">
        <v>12.9</v>
      </c>
      <c r="L237">
        <v>12.6</v>
      </c>
      <c r="M237">
        <v>13.5</v>
      </c>
      <c r="N237">
        <v>15.1</v>
      </c>
      <c r="O237">
        <v>15.4</v>
      </c>
      <c r="P237">
        <v>14.3</v>
      </c>
      <c r="Q237">
        <v>14.7</v>
      </c>
      <c r="R237">
        <v>9.1999999999999993</v>
      </c>
      <c r="S237">
        <v>11.5</v>
      </c>
      <c r="T237">
        <v>10.9</v>
      </c>
      <c r="U237">
        <v>14.7</v>
      </c>
      <c r="V237">
        <v>6.5</v>
      </c>
      <c r="W237">
        <v>10.1</v>
      </c>
      <c r="X237">
        <v>9.6999999999999993</v>
      </c>
      <c r="Y237">
        <v>8</v>
      </c>
      <c r="Z237">
        <v>11.1</v>
      </c>
      <c r="AA237">
        <f>独自温度!C112</f>
        <v>30</v>
      </c>
      <c r="AB237">
        <f>独自温度!D112</f>
        <v>30</v>
      </c>
    </row>
    <row r="238" spans="1:28">
      <c r="A238" s="87" t="e" cm="1">
        <f t="array" aca="1" ref="A238" ca="1">INDIRECT(_xlfn.XLOOKUP(鶏シート!$G$13,鶏気温!$D$2:$AB$2,鶏気温!$D$3:$AB$3)&amp;(_xlfn.XLOOKUP(鶏モデル!$D246,鶏気温!$C$6:$C$461,鶏気温!$B$6:$B$461)))</f>
        <v>#N/A</v>
      </c>
      <c r="B238">
        <v>238</v>
      </c>
      <c r="C238" s="62">
        <v>46133</v>
      </c>
      <c r="D238">
        <v>11</v>
      </c>
      <c r="E238">
        <v>11</v>
      </c>
      <c r="F238">
        <v>12.1</v>
      </c>
      <c r="G238">
        <v>12.4</v>
      </c>
      <c r="H238">
        <v>12.4</v>
      </c>
      <c r="I238">
        <v>12.8</v>
      </c>
      <c r="J238">
        <v>14.7</v>
      </c>
      <c r="K238">
        <v>13</v>
      </c>
      <c r="L238">
        <v>12.8</v>
      </c>
      <c r="M238">
        <v>13.7</v>
      </c>
      <c r="N238">
        <v>15.3</v>
      </c>
      <c r="O238">
        <v>15.6</v>
      </c>
      <c r="P238">
        <v>14.4</v>
      </c>
      <c r="Q238">
        <v>14.8</v>
      </c>
      <c r="R238">
        <v>9.4</v>
      </c>
      <c r="S238">
        <v>11.7</v>
      </c>
      <c r="T238">
        <v>11.1</v>
      </c>
      <c r="U238">
        <v>14.9</v>
      </c>
      <c r="V238">
        <v>6.7</v>
      </c>
      <c r="W238">
        <v>10.3</v>
      </c>
      <c r="X238">
        <v>9.9</v>
      </c>
      <c r="Y238">
        <v>8.1999999999999993</v>
      </c>
      <c r="Z238">
        <v>11.3</v>
      </c>
      <c r="AA238">
        <f>独自温度!C113</f>
        <v>30</v>
      </c>
      <c r="AB238">
        <f>独自温度!D113</f>
        <v>30</v>
      </c>
    </row>
    <row r="239" spans="1:28">
      <c r="A239" s="87" t="e" cm="1">
        <f t="array" aca="1" ref="A239" ca="1">INDIRECT(_xlfn.XLOOKUP(鶏シート!$G$13,鶏気温!$D$2:$AB$2,鶏気温!$D$3:$AB$3)&amp;(_xlfn.XLOOKUP(鶏モデル!$D247,鶏気温!$C$6:$C$461,鶏気温!$B$6:$B$461)))</f>
        <v>#N/A</v>
      </c>
      <c r="B239">
        <v>239</v>
      </c>
      <c r="C239" s="62">
        <v>46134</v>
      </c>
      <c r="D239">
        <v>11.1</v>
      </c>
      <c r="E239">
        <v>11.2</v>
      </c>
      <c r="F239">
        <v>12.3</v>
      </c>
      <c r="G239">
        <v>12.5</v>
      </c>
      <c r="H239">
        <v>12.6</v>
      </c>
      <c r="I239">
        <v>13</v>
      </c>
      <c r="J239">
        <v>14.9</v>
      </c>
      <c r="K239">
        <v>13.2</v>
      </c>
      <c r="L239">
        <v>13</v>
      </c>
      <c r="M239">
        <v>13.8</v>
      </c>
      <c r="N239">
        <v>15.4</v>
      </c>
      <c r="O239">
        <v>15.7</v>
      </c>
      <c r="P239">
        <v>14.6</v>
      </c>
      <c r="Q239">
        <v>15</v>
      </c>
      <c r="R239">
        <v>9.6</v>
      </c>
      <c r="S239">
        <v>11.9</v>
      </c>
      <c r="T239">
        <v>11.3</v>
      </c>
      <c r="U239">
        <v>15</v>
      </c>
      <c r="V239">
        <v>7</v>
      </c>
      <c r="W239">
        <v>10.5</v>
      </c>
      <c r="X239">
        <v>10.1</v>
      </c>
      <c r="Y239">
        <v>8.4</v>
      </c>
      <c r="Z239">
        <v>11.4</v>
      </c>
      <c r="AA239">
        <f>独自温度!C114</f>
        <v>30</v>
      </c>
      <c r="AB239">
        <f>独自温度!D114</f>
        <v>30</v>
      </c>
    </row>
    <row r="240" spans="1:28">
      <c r="A240" s="87" t="e" cm="1">
        <f t="array" aca="1" ref="A240" ca="1">INDIRECT(_xlfn.XLOOKUP(鶏シート!$G$13,鶏気温!$D$2:$AB$2,鶏気温!$D$3:$AB$3)&amp;(_xlfn.XLOOKUP(鶏モデル!$D248,鶏気温!$C$6:$C$461,鶏気温!$B$6:$B$461)))</f>
        <v>#N/A</v>
      </c>
      <c r="B240">
        <v>240</v>
      </c>
      <c r="C240" s="62">
        <v>46135</v>
      </c>
      <c r="D240">
        <v>11.3</v>
      </c>
      <c r="E240">
        <v>11.4</v>
      </c>
      <c r="F240">
        <v>12.4</v>
      </c>
      <c r="G240">
        <v>12.7</v>
      </c>
      <c r="H240">
        <v>12.7</v>
      </c>
      <c r="I240">
        <v>13.1</v>
      </c>
      <c r="J240">
        <v>15</v>
      </c>
      <c r="K240">
        <v>13.3</v>
      </c>
      <c r="L240">
        <v>13.2</v>
      </c>
      <c r="M240">
        <v>14</v>
      </c>
      <c r="N240">
        <v>15.6</v>
      </c>
      <c r="O240">
        <v>15.9</v>
      </c>
      <c r="P240">
        <v>14.7</v>
      </c>
      <c r="Q240">
        <v>15.1</v>
      </c>
      <c r="R240">
        <v>9.6999999999999993</v>
      </c>
      <c r="S240">
        <v>12.1</v>
      </c>
      <c r="T240">
        <v>11.5</v>
      </c>
      <c r="U240">
        <v>15.2</v>
      </c>
      <c r="V240">
        <v>7.2</v>
      </c>
      <c r="W240">
        <v>10.8</v>
      </c>
      <c r="X240">
        <v>10.4</v>
      </c>
      <c r="Y240">
        <v>8.5</v>
      </c>
      <c r="Z240">
        <v>11.5</v>
      </c>
      <c r="AA240">
        <f>独自温度!C115</f>
        <v>30</v>
      </c>
      <c r="AB240">
        <f>独自温度!D115</f>
        <v>30</v>
      </c>
    </row>
    <row r="241" spans="1:28">
      <c r="A241" s="87" t="e" cm="1">
        <f t="array" aca="1" ref="A241" ca="1">INDIRECT(_xlfn.XLOOKUP(鶏シート!$G$13,鶏気温!$D$2:$AB$2,鶏気温!$D$3:$AB$3)&amp;(_xlfn.XLOOKUP(鶏モデル!$D249,鶏気温!$C$6:$C$461,鶏気温!$B$6:$B$461)))</f>
        <v>#N/A</v>
      </c>
      <c r="B241">
        <v>241</v>
      </c>
      <c r="C241" s="62">
        <v>46136</v>
      </c>
      <c r="D241">
        <v>11.5</v>
      </c>
      <c r="E241">
        <v>11.6</v>
      </c>
      <c r="F241">
        <v>12.6</v>
      </c>
      <c r="G241">
        <v>12.9</v>
      </c>
      <c r="H241">
        <v>12.9</v>
      </c>
      <c r="I241">
        <v>13.3</v>
      </c>
      <c r="J241">
        <v>15.2</v>
      </c>
      <c r="K241">
        <v>13.5</v>
      </c>
      <c r="L241">
        <v>13.3</v>
      </c>
      <c r="M241">
        <v>14.1</v>
      </c>
      <c r="N241">
        <v>15.7</v>
      </c>
      <c r="O241">
        <v>16</v>
      </c>
      <c r="P241">
        <v>14.9</v>
      </c>
      <c r="Q241">
        <v>15.3</v>
      </c>
      <c r="R241">
        <v>9.9</v>
      </c>
      <c r="S241">
        <v>12.2</v>
      </c>
      <c r="T241">
        <v>11.6</v>
      </c>
      <c r="U241">
        <v>15.4</v>
      </c>
      <c r="V241">
        <v>7.4</v>
      </c>
      <c r="W241">
        <v>11</v>
      </c>
      <c r="X241">
        <v>10.6</v>
      </c>
      <c r="Y241">
        <v>8.6999999999999993</v>
      </c>
      <c r="Z241">
        <v>11.6</v>
      </c>
      <c r="AA241">
        <f>独自温度!C116</f>
        <v>30</v>
      </c>
      <c r="AB241">
        <f>独自温度!D116</f>
        <v>30</v>
      </c>
    </row>
    <row r="242" spans="1:28">
      <c r="A242" s="87" t="e" cm="1">
        <f t="array" aca="1" ref="A242" ca="1">INDIRECT(_xlfn.XLOOKUP(鶏シート!$G$13,鶏気温!$D$2:$AB$2,鶏気温!$D$3:$AB$3)&amp;(_xlfn.XLOOKUP(鶏モデル!$D250,鶏気温!$C$6:$C$461,鶏気温!$B$6:$B$461)))</f>
        <v>#N/A</v>
      </c>
      <c r="B242">
        <v>242</v>
      </c>
      <c r="C242" s="62">
        <v>46137</v>
      </c>
      <c r="D242">
        <v>11.7</v>
      </c>
      <c r="E242">
        <v>11.8</v>
      </c>
      <c r="F242">
        <v>12.8</v>
      </c>
      <c r="G242">
        <v>13</v>
      </c>
      <c r="H242">
        <v>13</v>
      </c>
      <c r="I242">
        <v>13.4</v>
      </c>
      <c r="J242">
        <v>15.3</v>
      </c>
      <c r="K242">
        <v>13.6</v>
      </c>
      <c r="L242">
        <v>13.5</v>
      </c>
      <c r="M242">
        <v>14.3</v>
      </c>
      <c r="N242">
        <v>15.9</v>
      </c>
      <c r="O242">
        <v>16.2</v>
      </c>
      <c r="P242">
        <v>15</v>
      </c>
      <c r="Q242">
        <v>15.4</v>
      </c>
      <c r="R242">
        <v>10.1</v>
      </c>
      <c r="S242">
        <v>12.4</v>
      </c>
      <c r="T242">
        <v>11.8</v>
      </c>
      <c r="U242">
        <v>15.5</v>
      </c>
      <c r="V242">
        <v>7.6</v>
      </c>
      <c r="W242">
        <v>11.2</v>
      </c>
      <c r="X242">
        <v>10.8</v>
      </c>
      <c r="Y242">
        <v>8.9</v>
      </c>
      <c r="Z242">
        <v>11.8</v>
      </c>
      <c r="AA242">
        <f>独自温度!C117</f>
        <v>30</v>
      </c>
      <c r="AB242">
        <f>独自温度!D117</f>
        <v>30</v>
      </c>
    </row>
    <row r="243" spans="1:28">
      <c r="A243" s="87" t="e" cm="1">
        <f t="array" aca="1" ref="A243" ca="1">INDIRECT(_xlfn.XLOOKUP(鶏シート!$G$13,鶏気温!$D$2:$AB$2,鶏気温!$D$3:$AB$3)&amp;(_xlfn.XLOOKUP(鶏モデル!$D251,鶏気温!$C$6:$C$461,鶏気温!$B$6:$B$461)))</f>
        <v>#N/A</v>
      </c>
      <c r="B243">
        <v>243</v>
      </c>
      <c r="C243" s="62">
        <v>46138</v>
      </c>
      <c r="D243">
        <v>11.9</v>
      </c>
      <c r="E243">
        <v>12</v>
      </c>
      <c r="F243">
        <v>13</v>
      </c>
      <c r="G243">
        <v>13.2</v>
      </c>
      <c r="H243">
        <v>13.2</v>
      </c>
      <c r="I243">
        <v>13.6</v>
      </c>
      <c r="J243">
        <v>15.5</v>
      </c>
      <c r="K243">
        <v>13.8</v>
      </c>
      <c r="L243">
        <v>13.7</v>
      </c>
      <c r="M243">
        <v>14.5</v>
      </c>
      <c r="N243">
        <v>16.100000000000001</v>
      </c>
      <c r="O243">
        <v>16.399999999999999</v>
      </c>
      <c r="P243">
        <v>15.2</v>
      </c>
      <c r="Q243">
        <v>15.6</v>
      </c>
      <c r="R243">
        <v>10.3</v>
      </c>
      <c r="S243">
        <v>12.6</v>
      </c>
      <c r="T243">
        <v>12</v>
      </c>
      <c r="U243">
        <v>15.7</v>
      </c>
      <c r="V243">
        <v>7.8</v>
      </c>
      <c r="W243">
        <v>11.4</v>
      </c>
      <c r="X243">
        <v>11</v>
      </c>
      <c r="Y243">
        <v>9.1</v>
      </c>
      <c r="Z243">
        <v>12</v>
      </c>
      <c r="AA243">
        <f>独自温度!C118</f>
        <v>30</v>
      </c>
      <c r="AB243">
        <f>独自温度!D118</f>
        <v>30</v>
      </c>
    </row>
    <row r="244" spans="1:28">
      <c r="A244" s="87" t="e" cm="1">
        <f t="array" aca="1" ref="A244" ca="1">INDIRECT(_xlfn.XLOOKUP(鶏シート!$G$13,鶏気温!$D$2:$AB$2,鶏気温!$D$3:$AB$3)&amp;(_xlfn.XLOOKUP(鶏モデル!$D252,鶏気温!$C$6:$C$461,鶏気温!$B$6:$B$461)))</f>
        <v>#N/A</v>
      </c>
      <c r="B244">
        <v>244</v>
      </c>
      <c r="C244" s="62">
        <v>46139</v>
      </c>
      <c r="D244">
        <v>12.1</v>
      </c>
      <c r="E244">
        <v>12.3</v>
      </c>
      <c r="F244">
        <v>13.2</v>
      </c>
      <c r="G244">
        <v>13.4</v>
      </c>
      <c r="H244">
        <v>13.4</v>
      </c>
      <c r="I244">
        <v>13.8</v>
      </c>
      <c r="J244">
        <v>15.7</v>
      </c>
      <c r="K244">
        <v>14</v>
      </c>
      <c r="L244">
        <v>13.9</v>
      </c>
      <c r="M244">
        <v>14.7</v>
      </c>
      <c r="N244">
        <v>16.3</v>
      </c>
      <c r="O244">
        <v>16.600000000000001</v>
      </c>
      <c r="P244">
        <v>15.4</v>
      </c>
      <c r="Q244">
        <v>15.8</v>
      </c>
      <c r="R244">
        <v>10.5</v>
      </c>
      <c r="S244">
        <v>12.8</v>
      </c>
      <c r="T244">
        <v>12.2</v>
      </c>
      <c r="U244">
        <v>15.9</v>
      </c>
      <c r="V244">
        <v>8</v>
      </c>
      <c r="W244">
        <v>11.7</v>
      </c>
      <c r="X244">
        <v>11.3</v>
      </c>
      <c r="Y244">
        <v>9.3000000000000007</v>
      </c>
      <c r="Z244">
        <v>12.1</v>
      </c>
      <c r="AA244">
        <f>独自温度!C119</f>
        <v>30</v>
      </c>
      <c r="AB244">
        <f>独自温度!D119</f>
        <v>30</v>
      </c>
    </row>
    <row r="245" spans="1:28">
      <c r="A245" s="87" t="e" cm="1">
        <f t="array" aca="1" ref="A245" ca="1">INDIRECT(_xlfn.XLOOKUP(鶏シート!$G$13,鶏気温!$D$2:$AB$2,鶏気温!$D$3:$AB$3)&amp;(_xlfn.XLOOKUP(鶏モデル!$D253,鶏気温!$C$6:$C$461,鶏気温!$B$6:$B$461)))</f>
        <v>#N/A</v>
      </c>
      <c r="B245">
        <v>245</v>
      </c>
      <c r="C245" s="62">
        <v>46140</v>
      </c>
      <c r="D245">
        <v>12.4</v>
      </c>
      <c r="E245">
        <v>12.5</v>
      </c>
      <c r="F245">
        <v>13.4</v>
      </c>
      <c r="G245">
        <v>13.6</v>
      </c>
      <c r="H245">
        <v>13.6</v>
      </c>
      <c r="I245">
        <v>14</v>
      </c>
      <c r="J245">
        <v>15.9</v>
      </c>
      <c r="K245">
        <v>14.2</v>
      </c>
      <c r="L245">
        <v>14.1</v>
      </c>
      <c r="M245">
        <v>14.9</v>
      </c>
      <c r="N245">
        <v>16.5</v>
      </c>
      <c r="O245">
        <v>16.7</v>
      </c>
      <c r="P245">
        <v>15.6</v>
      </c>
      <c r="Q245">
        <v>15.9</v>
      </c>
      <c r="R245">
        <v>10.7</v>
      </c>
      <c r="S245">
        <v>13</v>
      </c>
      <c r="T245">
        <v>12.4</v>
      </c>
      <c r="U245">
        <v>16.100000000000001</v>
      </c>
      <c r="V245">
        <v>8.1999999999999993</v>
      </c>
      <c r="W245">
        <v>11.9</v>
      </c>
      <c r="X245">
        <v>11.5</v>
      </c>
      <c r="Y245">
        <v>9.6</v>
      </c>
      <c r="Z245">
        <v>12.4</v>
      </c>
      <c r="AA245">
        <f>独自温度!C120</f>
        <v>30</v>
      </c>
      <c r="AB245">
        <f>独自温度!D120</f>
        <v>30</v>
      </c>
    </row>
    <row r="246" spans="1:28">
      <c r="A246" s="87" t="e" cm="1">
        <f t="array" aca="1" ref="A246" ca="1">INDIRECT(_xlfn.XLOOKUP(鶏シート!$G$13,鶏気温!$D$2:$AB$2,鶏気温!$D$3:$AB$3)&amp;(_xlfn.XLOOKUP(鶏モデル!$D254,鶏気温!$C$6:$C$461,鶏気温!$B$6:$B$461)))</f>
        <v>#N/A</v>
      </c>
      <c r="B246">
        <v>246</v>
      </c>
      <c r="C246" s="62">
        <v>46141</v>
      </c>
      <c r="D246">
        <v>12.6</v>
      </c>
      <c r="E246">
        <v>12.7</v>
      </c>
      <c r="F246">
        <v>13.6</v>
      </c>
      <c r="G246">
        <v>13.8</v>
      </c>
      <c r="H246">
        <v>13.8</v>
      </c>
      <c r="I246">
        <v>14.2</v>
      </c>
      <c r="J246">
        <v>16.100000000000001</v>
      </c>
      <c r="K246">
        <v>14.4</v>
      </c>
      <c r="L246">
        <v>14.3</v>
      </c>
      <c r="M246">
        <v>15.1</v>
      </c>
      <c r="N246">
        <v>16.7</v>
      </c>
      <c r="O246">
        <v>16.899999999999999</v>
      </c>
      <c r="P246">
        <v>15.8</v>
      </c>
      <c r="Q246">
        <v>16.100000000000001</v>
      </c>
      <c r="R246">
        <v>11</v>
      </c>
      <c r="S246">
        <v>13.2</v>
      </c>
      <c r="T246">
        <v>12.6</v>
      </c>
      <c r="U246">
        <v>16.3</v>
      </c>
      <c r="V246">
        <v>8.4</v>
      </c>
      <c r="W246">
        <v>12.2</v>
      </c>
      <c r="X246">
        <v>11.8</v>
      </c>
      <c r="Y246">
        <v>9.8000000000000007</v>
      </c>
      <c r="Z246">
        <v>12.6</v>
      </c>
      <c r="AA246">
        <f>独自温度!C121</f>
        <v>30</v>
      </c>
      <c r="AB246">
        <f>独自温度!D121</f>
        <v>30</v>
      </c>
    </row>
    <row r="247" spans="1:28">
      <c r="A247" s="87" t="e" cm="1">
        <f t="array" aca="1" ref="A247" ca="1">INDIRECT(_xlfn.XLOOKUP(鶏シート!$G$13,鶏気温!$D$2:$AB$2,鶏気温!$D$3:$AB$3)&amp;(_xlfn.XLOOKUP(鶏モデル!$D255,鶏気温!$C$6:$C$461,鶏気温!$B$6:$B$461)))</f>
        <v>#N/A</v>
      </c>
      <c r="B247">
        <v>247</v>
      </c>
      <c r="C247" s="62">
        <v>46142</v>
      </c>
      <c r="D247">
        <v>12.9</v>
      </c>
      <c r="E247">
        <v>13</v>
      </c>
      <c r="F247">
        <v>13.8</v>
      </c>
      <c r="G247">
        <v>14</v>
      </c>
      <c r="H247">
        <v>14</v>
      </c>
      <c r="I247">
        <v>14.4</v>
      </c>
      <c r="J247">
        <v>16.3</v>
      </c>
      <c r="K247">
        <v>14.6</v>
      </c>
      <c r="L247">
        <v>14.5</v>
      </c>
      <c r="M247">
        <v>15.3</v>
      </c>
      <c r="N247">
        <v>16.899999999999999</v>
      </c>
      <c r="O247">
        <v>17.100000000000001</v>
      </c>
      <c r="P247">
        <v>16</v>
      </c>
      <c r="Q247">
        <v>16.3</v>
      </c>
      <c r="R247">
        <v>11.2</v>
      </c>
      <c r="S247">
        <v>13.4</v>
      </c>
      <c r="T247">
        <v>12.9</v>
      </c>
      <c r="U247">
        <v>16.5</v>
      </c>
      <c r="V247">
        <v>8.6999999999999993</v>
      </c>
      <c r="W247">
        <v>12.4</v>
      </c>
      <c r="X247">
        <v>12</v>
      </c>
      <c r="Y247">
        <v>10</v>
      </c>
      <c r="Z247">
        <v>12.8</v>
      </c>
      <c r="AA247">
        <f>独自温度!C122</f>
        <v>30</v>
      </c>
      <c r="AB247">
        <f>独自温度!D122</f>
        <v>30</v>
      </c>
    </row>
    <row r="248" spans="1:28">
      <c r="A248" s="87" t="e" cm="1">
        <f t="array" aca="1" ref="A248" ca="1">INDIRECT(_xlfn.XLOOKUP(鶏シート!$G$13,鶏気温!$D$2:$AB$2,鶏気温!$D$3:$AB$3)&amp;(_xlfn.XLOOKUP(鶏モデル!$D256,鶏気温!$C$6:$C$461,鶏気温!$B$6:$B$461)))</f>
        <v>#N/A</v>
      </c>
      <c r="B248">
        <v>248</v>
      </c>
      <c r="C248" s="62">
        <v>46143</v>
      </c>
      <c r="D248">
        <v>13.1</v>
      </c>
      <c r="E248">
        <v>13.2</v>
      </c>
      <c r="F248">
        <v>14</v>
      </c>
      <c r="G248">
        <v>14.2</v>
      </c>
      <c r="H248">
        <v>14.2</v>
      </c>
      <c r="I248">
        <v>14.6</v>
      </c>
      <c r="J248">
        <v>16.5</v>
      </c>
      <c r="K248">
        <v>14.8</v>
      </c>
      <c r="L248">
        <v>14.7</v>
      </c>
      <c r="M248">
        <v>15.5</v>
      </c>
      <c r="N248">
        <v>17.100000000000001</v>
      </c>
      <c r="O248">
        <v>17.3</v>
      </c>
      <c r="P248">
        <v>16.100000000000001</v>
      </c>
      <c r="Q248">
        <v>16.5</v>
      </c>
      <c r="R248">
        <v>11.5</v>
      </c>
      <c r="S248">
        <v>13.6</v>
      </c>
      <c r="T248">
        <v>13.1</v>
      </c>
      <c r="U248">
        <v>16.7</v>
      </c>
      <c r="V248">
        <v>8.9</v>
      </c>
      <c r="W248">
        <v>12.6</v>
      </c>
      <c r="X248">
        <v>12.3</v>
      </c>
      <c r="Y248">
        <v>10.3</v>
      </c>
      <c r="Z248">
        <v>13.1</v>
      </c>
      <c r="AA248">
        <f>独自温度!C123</f>
        <v>30</v>
      </c>
      <c r="AB248">
        <f>独自温度!D123</f>
        <v>30</v>
      </c>
    </row>
    <row r="249" spans="1:28">
      <c r="A249" s="87" t="e" cm="1">
        <f t="array" aca="1" ref="A249" ca="1">INDIRECT(_xlfn.XLOOKUP(鶏シート!$G$13,鶏気温!$D$2:$AB$2,鶏気温!$D$3:$AB$3)&amp;(_xlfn.XLOOKUP(鶏モデル!$D257,鶏気温!$C$6:$C$461,鶏気温!$B$6:$B$461)))</f>
        <v>#N/A</v>
      </c>
      <c r="B249">
        <v>249</v>
      </c>
      <c r="C249" s="62">
        <v>46144</v>
      </c>
      <c r="D249">
        <v>13.3</v>
      </c>
      <c r="E249">
        <v>13.5</v>
      </c>
      <c r="F249">
        <v>14.2</v>
      </c>
      <c r="G249">
        <v>14.4</v>
      </c>
      <c r="H249">
        <v>14.4</v>
      </c>
      <c r="I249">
        <v>14.8</v>
      </c>
      <c r="J249">
        <v>16.7</v>
      </c>
      <c r="K249">
        <v>15</v>
      </c>
      <c r="L249">
        <v>14.9</v>
      </c>
      <c r="M249">
        <v>15.7</v>
      </c>
      <c r="N249">
        <v>17.3</v>
      </c>
      <c r="O249">
        <v>17.5</v>
      </c>
      <c r="P249">
        <v>16.3</v>
      </c>
      <c r="Q249">
        <v>16.7</v>
      </c>
      <c r="R249">
        <v>11.7</v>
      </c>
      <c r="S249">
        <v>13.8</v>
      </c>
      <c r="T249">
        <v>13.3</v>
      </c>
      <c r="U249">
        <v>16.899999999999999</v>
      </c>
      <c r="V249">
        <v>9.1999999999999993</v>
      </c>
      <c r="W249">
        <v>12.9</v>
      </c>
      <c r="X249">
        <v>12.5</v>
      </c>
      <c r="Y249">
        <v>10.5</v>
      </c>
      <c r="Z249">
        <v>13.3</v>
      </c>
      <c r="AA249">
        <f>独自温度!C124</f>
        <v>30</v>
      </c>
      <c r="AB249">
        <f>独自温度!D124</f>
        <v>30</v>
      </c>
    </row>
    <row r="250" spans="1:28">
      <c r="A250" s="87" t="e" cm="1">
        <f t="array" aca="1" ref="A250" ca="1">INDIRECT(_xlfn.XLOOKUP(鶏シート!$G$13,鶏気温!$D$2:$AB$2,鶏気温!$D$3:$AB$3)&amp;(_xlfn.XLOOKUP(鶏モデル!$D258,鶏気温!$C$6:$C$461,鶏気温!$B$6:$B$461)))</f>
        <v>#N/A</v>
      </c>
      <c r="B250">
        <v>250</v>
      </c>
      <c r="C250" s="62">
        <v>46145</v>
      </c>
      <c r="D250">
        <v>13.5</v>
      </c>
      <c r="E250">
        <v>13.7</v>
      </c>
      <c r="F250">
        <v>14.4</v>
      </c>
      <c r="G250">
        <v>14.6</v>
      </c>
      <c r="H250">
        <v>14.6</v>
      </c>
      <c r="I250">
        <v>15</v>
      </c>
      <c r="J250">
        <v>16.899999999999999</v>
      </c>
      <c r="K250">
        <v>15.2</v>
      </c>
      <c r="L250">
        <v>15.1</v>
      </c>
      <c r="M250">
        <v>15.9</v>
      </c>
      <c r="N250">
        <v>17.5</v>
      </c>
      <c r="O250">
        <v>17.7</v>
      </c>
      <c r="P250">
        <v>16.5</v>
      </c>
      <c r="Q250">
        <v>16.899999999999999</v>
      </c>
      <c r="R250">
        <v>11.9</v>
      </c>
      <c r="S250">
        <v>14</v>
      </c>
      <c r="T250">
        <v>13.5</v>
      </c>
      <c r="U250">
        <v>17.100000000000001</v>
      </c>
      <c r="V250">
        <v>9.4</v>
      </c>
      <c r="W250">
        <v>13.1</v>
      </c>
      <c r="X250">
        <v>12.8</v>
      </c>
      <c r="Y250">
        <v>10.7</v>
      </c>
      <c r="Z250">
        <v>13.6</v>
      </c>
      <c r="AA250">
        <f>独自温度!C125</f>
        <v>30</v>
      </c>
      <c r="AB250">
        <f>独自温度!D125</f>
        <v>30</v>
      </c>
    </row>
    <row r="251" spans="1:28">
      <c r="A251" s="87" t="e" cm="1">
        <f t="array" aca="1" ref="A251" ca="1">INDIRECT(_xlfn.XLOOKUP(鶏シート!$G$13,鶏気温!$D$2:$AB$2,鶏気温!$D$3:$AB$3)&amp;(_xlfn.XLOOKUP(鶏モデル!$D259,鶏気温!$C$6:$C$461,鶏気温!$B$6:$B$461)))</f>
        <v>#N/A</v>
      </c>
      <c r="B251">
        <v>251</v>
      </c>
      <c r="C251" s="62">
        <v>46146</v>
      </c>
      <c r="D251">
        <v>13.7</v>
      </c>
      <c r="E251">
        <v>13.9</v>
      </c>
      <c r="F251">
        <v>14.6</v>
      </c>
      <c r="G251">
        <v>14.8</v>
      </c>
      <c r="H251">
        <v>14.7</v>
      </c>
      <c r="I251">
        <v>15.2</v>
      </c>
      <c r="J251">
        <v>17</v>
      </c>
      <c r="K251">
        <v>15.3</v>
      </c>
      <c r="L251">
        <v>15.3</v>
      </c>
      <c r="M251">
        <v>16</v>
      </c>
      <c r="N251">
        <v>17.600000000000001</v>
      </c>
      <c r="O251">
        <v>17.899999999999999</v>
      </c>
      <c r="P251">
        <v>16.7</v>
      </c>
      <c r="Q251">
        <v>17.100000000000001</v>
      </c>
      <c r="R251">
        <v>12.1</v>
      </c>
      <c r="S251">
        <v>14.2</v>
      </c>
      <c r="T251">
        <v>13.7</v>
      </c>
      <c r="U251">
        <v>17.3</v>
      </c>
      <c r="V251">
        <v>9.6</v>
      </c>
      <c r="W251">
        <v>13.3</v>
      </c>
      <c r="X251">
        <v>13</v>
      </c>
      <c r="Y251">
        <v>11</v>
      </c>
      <c r="Z251">
        <v>13.8</v>
      </c>
      <c r="AA251">
        <f>独自温度!C126</f>
        <v>30</v>
      </c>
      <c r="AB251">
        <f>独自温度!D126</f>
        <v>30</v>
      </c>
    </row>
    <row r="252" spans="1:28">
      <c r="A252" s="87" t="e" cm="1">
        <f t="array" aca="1" ref="A252" ca="1">INDIRECT(_xlfn.XLOOKUP(鶏シート!$G$13,鶏気温!$D$2:$AB$2,鶏気温!$D$3:$AB$3)&amp;(_xlfn.XLOOKUP(鶏モデル!$D260,鶏気温!$C$6:$C$461,鶏気温!$B$6:$B$461)))</f>
        <v>#N/A</v>
      </c>
      <c r="B252">
        <v>252</v>
      </c>
      <c r="C252" s="62">
        <v>46147</v>
      </c>
      <c r="D252">
        <v>13.9</v>
      </c>
      <c r="E252">
        <v>14.1</v>
      </c>
      <c r="F252">
        <v>14.8</v>
      </c>
      <c r="G252">
        <v>15</v>
      </c>
      <c r="H252">
        <v>14.9</v>
      </c>
      <c r="I252">
        <v>15.3</v>
      </c>
      <c r="J252">
        <v>17.2</v>
      </c>
      <c r="K252">
        <v>15.5</v>
      </c>
      <c r="L252">
        <v>15.5</v>
      </c>
      <c r="M252">
        <v>16.2</v>
      </c>
      <c r="N252">
        <v>17.8</v>
      </c>
      <c r="O252">
        <v>18</v>
      </c>
      <c r="P252">
        <v>16.8</v>
      </c>
      <c r="Q252">
        <v>17.2</v>
      </c>
      <c r="R252">
        <v>12.3</v>
      </c>
      <c r="S252">
        <v>14.4</v>
      </c>
      <c r="T252">
        <v>13.8</v>
      </c>
      <c r="U252">
        <v>17.399999999999999</v>
      </c>
      <c r="V252">
        <v>9.8000000000000007</v>
      </c>
      <c r="W252">
        <v>13.5</v>
      </c>
      <c r="X252">
        <v>13.2</v>
      </c>
      <c r="Y252">
        <v>11.2</v>
      </c>
      <c r="Z252">
        <v>14</v>
      </c>
      <c r="AA252">
        <f>独自温度!C127</f>
        <v>30</v>
      </c>
      <c r="AB252">
        <f>独自温度!D127</f>
        <v>30</v>
      </c>
    </row>
    <row r="253" spans="1:28">
      <c r="A253" s="87" t="e" cm="1">
        <f t="array" aca="1" ref="A253" ca="1">INDIRECT(_xlfn.XLOOKUP(鶏シート!$G$13,鶏気温!$D$2:$AB$2,鶏気温!$D$3:$AB$3)&amp;(_xlfn.XLOOKUP(鶏モデル!$D261,鶏気温!$C$6:$C$461,鶏気温!$B$6:$B$461)))</f>
        <v>#N/A</v>
      </c>
      <c r="B253">
        <v>253</v>
      </c>
      <c r="C253" s="62">
        <v>46148</v>
      </c>
      <c r="D253">
        <v>14.1</v>
      </c>
      <c r="E253">
        <v>14.2</v>
      </c>
      <c r="F253">
        <v>14.9</v>
      </c>
      <c r="G253">
        <v>15.1</v>
      </c>
      <c r="H253">
        <v>15</v>
      </c>
      <c r="I253">
        <v>15.5</v>
      </c>
      <c r="J253">
        <v>17.399999999999999</v>
      </c>
      <c r="K253">
        <v>15.7</v>
      </c>
      <c r="L253">
        <v>15.6</v>
      </c>
      <c r="M253">
        <v>16.3</v>
      </c>
      <c r="N253">
        <v>17.899999999999999</v>
      </c>
      <c r="O253">
        <v>18.2</v>
      </c>
      <c r="P253">
        <v>17</v>
      </c>
      <c r="Q253">
        <v>17.399999999999999</v>
      </c>
      <c r="R253">
        <v>12.4</v>
      </c>
      <c r="S253">
        <v>14.6</v>
      </c>
      <c r="T253">
        <v>14</v>
      </c>
      <c r="U253">
        <v>17.600000000000001</v>
      </c>
      <c r="V253">
        <v>10</v>
      </c>
      <c r="W253">
        <v>13.6</v>
      </c>
      <c r="X253">
        <v>13.3</v>
      </c>
      <c r="Y253">
        <v>11.3</v>
      </c>
      <c r="Z253">
        <v>14.2</v>
      </c>
      <c r="AA253">
        <f>独自温度!C128</f>
        <v>30</v>
      </c>
      <c r="AB253">
        <f>独自温度!D128</f>
        <v>30</v>
      </c>
    </row>
    <row r="254" spans="1:28">
      <c r="A254" s="87" t="e" cm="1">
        <f t="array" aca="1" ref="A254" ca="1">INDIRECT(_xlfn.XLOOKUP(鶏シート!$G$13,鶏気温!$D$2:$AB$2,鶏気温!$D$3:$AB$3)&amp;(_xlfn.XLOOKUP(鶏モデル!$D262,鶏気温!$C$6:$C$461,鶏気温!$B$6:$B$461)))</f>
        <v>#N/A</v>
      </c>
      <c r="B254">
        <v>254</v>
      </c>
      <c r="C254" s="62">
        <v>46149</v>
      </c>
      <c r="D254">
        <v>14.2</v>
      </c>
      <c r="E254">
        <v>14.4</v>
      </c>
      <c r="F254">
        <v>15.1</v>
      </c>
      <c r="G254">
        <v>15.2</v>
      </c>
      <c r="H254">
        <v>15.1</v>
      </c>
      <c r="I254">
        <v>15.6</v>
      </c>
      <c r="J254">
        <v>17.5</v>
      </c>
      <c r="K254">
        <v>15.8</v>
      </c>
      <c r="L254">
        <v>15.8</v>
      </c>
      <c r="M254">
        <v>16.399999999999999</v>
      </c>
      <c r="N254">
        <v>18</v>
      </c>
      <c r="O254">
        <v>18.3</v>
      </c>
      <c r="P254">
        <v>17.100000000000001</v>
      </c>
      <c r="Q254">
        <v>17.5</v>
      </c>
      <c r="R254">
        <v>12.5</v>
      </c>
      <c r="S254">
        <v>14.7</v>
      </c>
      <c r="T254">
        <v>14.1</v>
      </c>
      <c r="U254">
        <v>17.7</v>
      </c>
      <c r="V254">
        <v>10.1</v>
      </c>
      <c r="W254">
        <v>13.8</v>
      </c>
      <c r="X254">
        <v>13.5</v>
      </c>
      <c r="Y254">
        <v>11.5</v>
      </c>
      <c r="Z254">
        <v>14.3</v>
      </c>
      <c r="AA254">
        <f>独自温度!C129</f>
        <v>30</v>
      </c>
      <c r="AB254">
        <f>独自温度!D129</f>
        <v>30</v>
      </c>
    </row>
    <row r="255" spans="1:28">
      <c r="A255" s="87" t="e" cm="1">
        <f t="array" aca="1" ref="A255" ca="1">INDIRECT(_xlfn.XLOOKUP(鶏シート!$G$13,鶏気温!$D$2:$AB$2,鶏気温!$D$3:$AB$3)&amp;(_xlfn.XLOOKUP(鶏モデル!$D263,鶏気温!$C$6:$C$461,鶏気温!$B$6:$B$461)))</f>
        <v>#N/A</v>
      </c>
      <c r="B255">
        <v>255</v>
      </c>
      <c r="C255" s="62">
        <v>46150</v>
      </c>
      <c r="D255">
        <v>14.3</v>
      </c>
      <c r="E255">
        <v>14.5</v>
      </c>
      <c r="F255">
        <v>15.2</v>
      </c>
      <c r="G255">
        <v>15.4</v>
      </c>
      <c r="H255">
        <v>15.3</v>
      </c>
      <c r="I255">
        <v>15.7</v>
      </c>
      <c r="J255">
        <v>17.600000000000001</v>
      </c>
      <c r="K255">
        <v>15.9</v>
      </c>
      <c r="L255">
        <v>15.9</v>
      </c>
      <c r="M255">
        <v>16.5</v>
      </c>
      <c r="N255">
        <v>18.100000000000001</v>
      </c>
      <c r="O255">
        <v>18.399999999999999</v>
      </c>
      <c r="P255">
        <v>17.2</v>
      </c>
      <c r="Q255">
        <v>17.600000000000001</v>
      </c>
      <c r="R255">
        <v>12.6</v>
      </c>
      <c r="S255">
        <v>14.8</v>
      </c>
      <c r="T255">
        <v>14.2</v>
      </c>
      <c r="U255">
        <v>17.8</v>
      </c>
      <c r="V255">
        <v>10.3</v>
      </c>
      <c r="W255">
        <v>13.9</v>
      </c>
      <c r="X255">
        <v>13.6</v>
      </c>
      <c r="Y255">
        <v>11.6</v>
      </c>
      <c r="Z255">
        <v>14.4</v>
      </c>
      <c r="AA255">
        <f>独自温度!C130</f>
        <v>30</v>
      </c>
      <c r="AB255">
        <f>独自温度!D130</f>
        <v>30</v>
      </c>
    </row>
    <row r="256" spans="1:28">
      <c r="A256" s="87" t="e" cm="1">
        <f t="array" aca="1" ref="A256" ca="1">INDIRECT(_xlfn.XLOOKUP(鶏シート!$G$13,鶏気温!$D$2:$AB$2,鶏気温!$D$3:$AB$3)&amp;(_xlfn.XLOOKUP(鶏モデル!$D264,鶏気温!$C$6:$C$461,鶏気温!$B$6:$B$461)))</f>
        <v>#N/A</v>
      </c>
      <c r="B256">
        <v>256</v>
      </c>
      <c r="C256" s="62">
        <v>46151</v>
      </c>
      <c r="D256">
        <v>14.4</v>
      </c>
      <c r="E256">
        <v>14.6</v>
      </c>
      <c r="F256">
        <v>15.3</v>
      </c>
      <c r="G256">
        <v>15.5</v>
      </c>
      <c r="H256">
        <v>15.4</v>
      </c>
      <c r="I256">
        <v>15.8</v>
      </c>
      <c r="J256">
        <v>17.7</v>
      </c>
      <c r="K256">
        <v>16</v>
      </c>
      <c r="L256">
        <v>16.100000000000001</v>
      </c>
      <c r="M256">
        <v>16.600000000000001</v>
      </c>
      <c r="N256">
        <v>18.2</v>
      </c>
      <c r="O256">
        <v>18.5</v>
      </c>
      <c r="P256">
        <v>17.3</v>
      </c>
      <c r="Q256">
        <v>17.7</v>
      </c>
      <c r="R256">
        <v>12.7</v>
      </c>
      <c r="S256">
        <v>15</v>
      </c>
      <c r="T256">
        <v>14.3</v>
      </c>
      <c r="U256">
        <v>17.899999999999999</v>
      </c>
      <c r="V256">
        <v>10.4</v>
      </c>
      <c r="W256">
        <v>14</v>
      </c>
      <c r="X256">
        <v>13.7</v>
      </c>
      <c r="Y256">
        <v>11.7</v>
      </c>
      <c r="Z256">
        <v>14.6</v>
      </c>
      <c r="AA256">
        <f>独自温度!C131</f>
        <v>30</v>
      </c>
      <c r="AB256">
        <f>独自温度!D131</f>
        <v>30</v>
      </c>
    </row>
    <row r="257" spans="1:28">
      <c r="A257" s="87" t="e" cm="1">
        <f t="array" aca="1" ref="A257" ca="1">INDIRECT(_xlfn.XLOOKUP(鶏シート!$G$13,鶏気温!$D$2:$AB$2,鶏気温!$D$3:$AB$3)&amp;(_xlfn.XLOOKUP(鶏モデル!$D265,鶏気温!$C$6:$C$461,鶏気温!$B$6:$B$461)))</f>
        <v>#N/A</v>
      </c>
      <c r="B257">
        <v>257</v>
      </c>
      <c r="C257" s="62">
        <v>46152</v>
      </c>
      <c r="D257">
        <v>14.5</v>
      </c>
      <c r="E257">
        <v>14.7</v>
      </c>
      <c r="F257">
        <v>15.4</v>
      </c>
      <c r="G257">
        <v>15.6</v>
      </c>
      <c r="H257">
        <v>15.4</v>
      </c>
      <c r="I257">
        <v>15.9</v>
      </c>
      <c r="J257">
        <v>17.8</v>
      </c>
      <c r="K257">
        <v>16.100000000000001</v>
      </c>
      <c r="L257">
        <v>16.2</v>
      </c>
      <c r="M257">
        <v>16.7</v>
      </c>
      <c r="N257">
        <v>18.3</v>
      </c>
      <c r="O257">
        <v>18.600000000000001</v>
      </c>
      <c r="P257">
        <v>17.399999999999999</v>
      </c>
      <c r="Q257">
        <v>17.8</v>
      </c>
      <c r="R257">
        <v>12.8</v>
      </c>
      <c r="S257">
        <v>15.1</v>
      </c>
      <c r="T257">
        <v>14.4</v>
      </c>
      <c r="U257">
        <v>18</v>
      </c>
      <c r="V257">
        <v>10.5</v>
      </c>
      <c r="W257">
        <v>14.1</v>
      </c>
      <c r="X257">
        <v>13.8</v>
      </c>
      <c r="Y257">
        <v>11.8</v>
      </c>
      <c r="Z257">
        <v>14.7</v>
      </c>
      <c r="AA257">
        <f>独自温度!C132</f>
        <v>30</v>
      </c>
      <c r="AB257">
        <f>独自温度!D132</f>
        <v>30</v>
      </c>
    </row>
    <row r="258" spans="1:28">
      <c r="A258" s="87" t="e" cm="1">
        <f t="array" aca="1" ref="A258" ca="1">INDIRECT(_xlfn.XLOOKUP(鶏シート!$G$13,鶏気温!$D$2:$AB$2,鶏気温!$D$3:$AB$3)&amp;(_xlfn.XLOOKUP(鶏モデル!$D266,鶏気温!$C$6:$C$461,鶏気温!$B$6:$B$461)))</f>
        <v>#N/A</v>
      </c>
      <c r="B258">
        <v>258</v>
      </c>
      <c r="C258" s="62">
        <v>46153</v>
      </c>
      <c r="D258">
        <v>14.6</v>
      </c>
      <c r="E258">
        <v>14.8</v>
      </c>
      <c r="F258">
        <v>15.5</v>
      </c>
      <c r="G258">
        <v>15.7</v>
      </c>
      <c r="H258">
        <v>15.5</v>
      </c>
      <c r="I258">
        <v>16.100000000000001</v>
      </c>
      <c r="J258">
        <v>17.899999999999999</v>
      </c>
      <c r="K258">
        <v>16.3</v>
      </c>
      <c r="L258">
        <v>16.399999999999999</v>
      </c>
      <c r="M258">
        <v>16.8</v>
      </c>
      <c r="N258">
        <v>18.399999999999999</v>
      </c>
      <c r="O258">
        <v>18.7</v>
      </c>
      <c r="P258">
        <v>17.5</v>
      </c>
      <c r="Q258">
        <v>17.899999999999999</v>
      </c>
      <c r="R258">
        <v>12.9</v>
      </c>
      <c r="S258">
        <v>15.2</v>
      </c>
      <c r="T258">
        <v>14.5</v>
      </c>
      <c r="U258">
        <v>18.100000000000001</v>
      </c>
      <c r="V258">
        <v>10.6</v>
      </c>
      <c r="W258">
        <v>14.2</v>
      </c>
      <c r="X258">
        <v>13.9</v>
      </c>
      <c r="Y258">
        <v>11.9</v>
      </c>
      <c r="Z258">
        <v>14.8</v>
      </c>
      <c r="AA258">
        <f>独自温度!C133</f>
        <v>30</v>
      </c>
      <c r="AB258">
        <f>独自温度!D133</f>
        <v>30</v>
      </c>
    </row>
    <row r="259" spans="1:28">
      <c r="A259" s="87" t="e" cm="1">
        <f t="array" aca="1" ref="A259" ca="1">INDIRECT(_xlfn.XLOOKUP(鶏シート!$G$13,鶏気温!$D$2:$AB$2,鶏気温!$D$3:$AB$3)&amp;(_xlfn.XLOOKUP(鶏モデル!$D267,鶏気温!$C$6:$C$461,鶏気温!$B$6:$B$461)))</f>
        <v>#N/A</v>
      </c>
      <c r="B259">
        <v>259</v>
      </c>
      <c r="C259" s="62">
        <v>46154</v>
      </c>
      <c r="D259">
        <v>14.7</v>
      </c>
      <c r="E259">
        <v>14.9</v>
      </c>
      <c r="F259">
        <v>15.6</v>
      </c>
      <c r="G259">
        <v>15.8</v>
      </c>
      <c r="H259">
        <v>15.6</v>
      </c>
      <c r="I259">
        <v>16.2</v>
      </c>
      <c r="J259">
        <v>18</v>
      </c>
      <c r="K259">
        <v>16.399999999999999</v>
      </c>
      <c r="L259">
        <v>16.600000000000001</v>
      </c>
      <c r="M259">
        <v>16.899999999999999</v>
      </c>
      <c r="N259">
        <v>18.5</v>
      </c>
      <c r="O259">
        <v>18.8</v>
      </c>
      <c r="P259">
        <v>17.600000000000001</v>
      </c>
      <c r="Q259">
        <v>18</v>
      </c>
      <c r="R259">
        <v>13</v>
      </c>
      <c r="S259">
        <v>15.3</v>
      </c>
      <c r="T259">
        <v>14.6</v>
      </c>
      <c r="U259">
        <v>18.2</v>
      </c>
      <c r="V259">
        <v>10.8</v>
      </c>
      <c r="W259">
        <v>14.3</v>
      </c>
      <c r="X259">
        <v>14</v>
      </c>
      <c r="Y259">
        <v>12</v>
      </c>
      <c r="Z259">
        <v>14.9</v>
      </c>
      <c r="AA259">
        <f>独自温度!C134</f>
        <v>30</v>
      </c>
      <c r="AB259">
        <f>独自温度!D134</f>
        <v>30</v>
      </c>
    </row>
    <row r="260" spans="1:28">
      <c r="A260" s="87" t="e" cm="1">
        <f t="array" aca="1" ref="A260" ca="1">INDIRECT(_xlfn.XLOOKUP(鶏シート!$G$13,鶏気温!$D$2:$AB$2,鶏気温!$D$3:$AB$3)&amp;(_xlfn.XLOOKUP(鶏モデル!$D268,鶏気温!$C$6:$C$461,鶏気温!$B$6:$B$461)))</f>
        <v>#N/A</v>
      </c>
      <c r="B260">
        <v>260</v>
      </c>
      <c r="C260" s="62">
        <v>46155</v>
      </c>
      <c r="D260">
        <v>14.8</v>
      </c>
      <c r="E260">
        <v>15.1</v>
      </c>
      <c r="F260">
        <v>15.7</v>
      </c>
      <c r="G260">
        <v>15.9</v>
      </c>
      <c r="H260">
        <v>15.7</v>
      </c>
      <c r="I260">
        <v>16.3</v>
      </c>
      <c r="J260">
        <v>18.100000000000001</v>
      </c>
      <c r="K260">
        <v>16.5</v>
      </c>
      <c r="L260">
        <v>16.8</v>
      </c>
      <c r="M260">
        <v>17</v>
      </c>
      <c r="N260">
        <v>18.600000000000001</v>
      </c>
      <c r="O260">
        <v>18.899999999999999</v>
      </c>
      <c r="P260">
        <v>17.7</v>
      </c>
      <c r="Q260">
        <v>18.100000000000001</v>
      </c>
      <c r="R260">
        <v>13.1</v>
      </c>
      <c r="S260">
        <v>15.4</v>
      </c>
      <c r="T260">
        <v>14.8</v>
      </c>
      <c r="U260">
        <v>18.3</v>
      </c>
      <c r="V260">
        <v>10.9</v>
      </c>
      <c r="W260">
        <v>14.4</v>
      </c>
      <c r="X260">
        <v>14.1</v>
      </c>
      <c r="Y260">
        <v>12.1</v>
      </c>
      <c r="Z260">
        <v>15</v>
      </c>
      <c r="AA260">
        <f>独自温度!C135</f>
        <v>30</v>
      </c>
      <c r="AB260">
        <f>独自温度!D135</f>
        <v>30</v>
      </c>
    </row>
    <row r="261" spans="1:28">
      <c r="A261" s="87" t="e" cm="1">
        <f t="array" aca="1" ref="A261" ca="1">INDIRECT(_xlfn.XLOOKUP(鶏シート!$G$13,鶏気温!$D$2:$AB$2,鶏気温!$D$3:$AB$3)&amp;(_xlfn.XLOOKUP(鶏モデル!$D269,鶏気温!$C$6:$C$461,鶏気温!$B$6:$B$461)))</f>
        <v>#N/A</v>
      </c>
      <c r="B261">
        <v>261</v>
      </c>
      <c r="C261" s="62">
        <v>46156</v>
      </c>
      <c r="D261">
        <v>14.9</v>
      </c>
      <c r="E261">
        <v>15.2</v>
      </c>
      <c r="F261">
        <v>15.9</v>
      </c>
      <c r="G261">
        <v>16</v>
      </c>
      <c r="H261">
        <v>15.9</v>
      </c>
      <c r="I261">
        <v>16.399999999999999</v>
      </c>
      <c r="J261">
        <v>18.3</v>
      </c>
      <c r="K261">
        <v>16.600000000000001</v>
      </c>
      <c r="L261">
        <v>17</v>
      </c>
      <c r="M261">
        <v>17.2</v>
      </c>
      <c r="N261">
        <v>18.7</v>
      </c>
      <c r="O261">
        <v>19</v>
      </c>
      <c r="P261">
        <v>17.8</v>
      </c>
      <c r="Q261">
        <v>18.3</v>
      </c>
      <c r="R261">
        <v>13.2</v>
      </c>
      <c r="S261">
        <v>15.5</v>
      </c>
      <c r="T261">
        <v>14.9</v>
      </c>
      <c r="U261">
        <v>18.5</v>
      </c>
      <c r="V261">
        <v>11</v>
      </c>
      <c r="W261">
        <v>14.5</v>
      </c>
      <c r="X261">
        <v>14.2</v>
      </c>
      <c r="Y261">
        <v>12.2</v>
      </c>
      <c r="Z261">
        <v>15.1</v>
      </c>
      <c r="AA261">
        <f>独自温度!C136</f>
        <v>30</v>
      </c>
      <c r="AB261">
        <f>独自温度!D136</f>
        <v>30</v>
      </c>
    </row>
    <row r="262" spans="1:28">
      <c r="A262" s="87" t="e" cm="1">
        <f t="array" aca="1" ref="A262" ca="1">INDIRECT(_xlfn.XLOOKUP(鶏シート!$G$13,鶏気温!$D$2:$AB$2,鶏気温!$D$3:$AB$3)&amp;(_xlfn.XLOOKUP(鶏モデル!$D270,鶏気温!$C$6:$C$461,鶏気温!$B$6:$B$461)))</f>
        <v>#N/A</v>
      </c>
      <c r="B262">
        <v>262</v>
      </c>
      <c r="C262" s="62">
        <v>46157</v>
      </c>
      <c r="D262">
        <v>15</v>
      </c>
      <c r="E262">
        <v>15.3</v>
      </c>
      <c r="F262">
        <v>16</v>
      </c>
      <c r="G262">
        <v>16.2</v>
      </c>
      <c r="H262">
        <v>16</v>
      </c>
      <c r="I262">
        <v>16.5</v>
      </c>
      <c r="J262">
        <v>18.399999999999999</v>
      </c>
      <c r="K262">
        <v>16.7</v>
      </c>
      <c r="L262">
        <v>17.2</v>
      </c>
      <c r="M262">
        <v>17.3</v>
      </c>
      <c r="N262">
        <v>18.899999999999999</v>
      </c>
      <c r="O262">
        <v>19.100000000000001</v>
      </c>
      <c r="P262">
        <v>18</v>
      </c>
      <c r="Q262">
        <v>18.399999999999999</v>
      </c>
      <c r="R262">
        <v>13.3</v>
      </c>
      <c r="S262">
        <v>15.7</v>
      </c>
      <c r="T262">
        <v>15</v>
      </c>
      <c r="U262">
        <v>18.600000000000001</v>
      </c>
      <c r="V262">
        <v>11.1</v>
      </c>
      <c r="W262">
        <v>14.7</v>
      </c>
      <c r="X262">
        <v>14.4</v>
      </c>
      <c r="Y262">
        <v>12.4</v>
      </c>
      <c r="Z262">
        <v>15.2</v>
      </c>
      <c r="AA262">
        <f>独自温度!C137</f>
        <v>30</v>
      </c>
      <c r="AB262">
        <f>独自温度!D137</f>
        <v>30</v>
      </c>
    </row>
    <row r="263" spans="1:28">
      <c r="A263" s="87" t="e" cm="1">
        <f t="array" aca="1" ref="A263" ca="1">INDIRECT(_xlfn.XLOOKUP(鶏シート!$G$13,鶏気温!$D$2:$AB$2,鶏気温!$D$3:$AB$3)&amp;(_xlfn.XLOOKUP(鶏モデル!$D271,鶏気温!$C$6:$C$461,鶏気温!$B$6:$B$461)))</f>
        <v>#N/A</v>
      </c>
      <c r="B263">
        <v>263</v>
      </c>
      <c r="C263" s="62">
        <v>46158</v>
      </c>
      <c r="D263">
        <v>15.1</v>
      </c>
      <c r="E263">
        <v>15.4</v>
      </c>
      <c r="F263">
        <v>16.100000000000001</v>
      </c>
      <c r="G263">
        <v>16.3</v>
      </c>
      <c r="H263">
        <v>16.100000000000001</v>
      </c>
      <c r="I263">
        <v>16.7</v>
      </c>
      <c r="J263">
        <v>18.5</v>
      </c>
      <c r="K263">
        <v>16.899999999999999</v>
      </c>
      <c r="L263">
        <v>17.399999999999999</v>
      </c>
      <c r="M263">
        <v>17.5</v>
      </c>
      <c r="N263">
        <v>19</v>
      </c>
      <c r="O263">
        <v>19.3</v>
      </c>
      <c r="P263">
        <v>18.100000000000001</v>
      </c>
      <c r="Q263">
        <v>18.5</v>
      </c>
      <c r="R263">
        <v>13.5</v>
      </c>
      <c r="S263">
        <v>15.8</v>
      </c>
      <c r="T263">
        <v>15.2</v>
      </c>
      <c r="U263">
        <v>18.7</v>
      </c>
      <c r="V263">
        <v>11.3</v>
      </c>
      <c r="W263">
        <v>14.8</v>
      </c>
      <c r="X263">
        <v>14.5</v>
      </c>
      <c r="Y263">
        <v>12.5</v>
      </c>
      <c r="Z263">
        <v>15.4</v>
      </c>
      <c r="AA263">
        <f>独自温度!C138</f>
        <v>30</v>
      </c>
      <c r="AB263">
        <f>独自温度!D138</f>
        <v>30</v>
      </c>
    </row>
    <row r="264" spans="1:28">
      <c r="A264" s="87" t="e" cm="1">
        <f t="array" aca="1" ref="A264" ca="1">INDIRECT(_xlfn.XLOOKUP(鶏シート!$G$13,鶏気温!$D$2:$AB$2,鶏気温!$D$3:$AB$3)&amp;(_xlfn.XLOOKUP(鶏モデル!$D272,鶏気温!$C$6:$C$461,鶏気温!$B$6:$B$461)))</f>
        <v>#N/A</v>
      </c>
      <c r="B264">
        <v>264</v>
      </c>
      <c r="C264" s="62">
        <v>46159</v>
      </c>
      <c r="D264">
        <v>15.3</v>
      </c>
      <c r="E264">
        <v>15.6</v>
      </c>
      <c r="F264">
        <v>16.3</v>
      </c>
      <c r="G264">
        <v>16.5</v>
      </c>
      <c r="H264">
        <v>16.3</v>
      </c>
      <c r="I264">
        <v>16.8</v>
      </c>
      <c r="J264">
        <v>18.7</v>
      </c>
      <c r="K264">
        <v>17</v>
      </c>
      <c r="L264">
        <v>17.600000000000001</v>
      </c>
      <c r="M264">
        <v>17.600000000000001</v>
      </c>
      <c r="N264">
        <v>19.2</v>
      </c>
      <c r="O264">
        <v>19.399999999999999</v>
      </c>
      <c r="P264">
        <v>18.3</v>
      </c>
      <c r="Q264">
        <v>18.7</v>
      </c>
      <c r="R264">
        <v>13.6</v>
      </c>
      <c r="S264">
        <v>16</v>
      </c>
      <c r="T264">
        <v>15.3</v>
      </c>
      <c r="U264">
        <v>18.899999999999999</v>
      </c>
      <c r="V264">
        <v>11.4</v>
      </c>
      <c r="W264">
        <v>14.9</v>
      </c>
      <c r="X264">
        <v>14.6</v>
      </c>
      <c r="Y264">
        <v>12.6</v>
      </c>
      <c r="Z264">
        <v>15.5</v>
      </c>
      <c r="AA264">
        <f>独自温度!C139</f>
        <v>30</v>
      </c>
      <c r="AB264">
        <f>独自温度!D139</f>
        <v>30</v>
      </c>
    </row>
    <row r="265" spans="1:28">
      <c r="A265" s="87" t="e" cm="1">
        <f t="array" aca="1" ref="A265" ca="1">INDIRECT(_xlfn.XLOOKUP(鶏シート!$G$13,鶏気温!$D$2:$AB$2,鶏気温!$D$3:$AB$3)&amp;(_xlfn.XLOOKUP(鶏モデル!$D273,鶏気温!$C$6:$C$461,鶏気温!$B$6:$B$461)))</f>
        <v>#N/A</v>
      </c>
      <c r="B265">
        <v>265</v>
      </c>
      <c r="C265" s="62">
        <v>46160</v>
      </c>
      <c r="D265">
        <v>15.4</v>
      </c>
      <c r="E265">
        <v>15.7</v>
      </c>
      <c r="F265">
        <v>16.5</v>
      </c>
      <c r="G265">
        <v>16.600000000000001</v>
      </c>
      <c r="H265">
        <v>16.399999999999999</v>
      </c>
      <c r="I265">
        <v>17</v>
      </c>
      <c r="J265">
        <v>18.8</v>
      </c>
      <c r="K265">
        <v>17.2</v>
      </c>
      <c r="L265">
        <v>17.8</v>
      </c>
      <c r="M265">
        <v>17.8</v>
      </c>
      <c r="N265">
        <v>19.3</v>
      </c>
      <c r="O265">
        <v>19.600000000000001</v>
      </c>
      <c r="P265">
        <v>18.399999999999999</v>
      </c>
      <c r="Q265">
        <v>18.8</v>
      </c>
      <c r="R265">
        <v>13.7</v>
      </c>
      <c r="S265">
        <v>16.100000000000001</v>
      </c>
      <c r="T265">
        <v>15.5</v>
      </c>
      <c r="U265">
        <v>19.100000000000001</v>
      </c>
      <c r="V265">
        <v>11.6</v>
      </c>
      <c r="W265">
        <v>15.1</v>
      </c>
      <c r="X265">
        <v>14.8</v>
      </c>
      <c r="Y265">
        <v>12.8</v>
      </c>
      <c r="Z265">
        <v>15.7</v>
      </c>
      <c r="AA265">
        <f>独自温度!C140</f>
        <v>30</v>
      </c>
      <c r="AB265">
        <f>独自温度!D140</f>
        <v>30</v>
      </c>
    </row>
    <row r="266" spans="1:28">
      <c r="A266" s="87" t="e" cm="1">
        <f t="array" aca="1" ref="A266" ca="1">INDIRECT(_xlfn.XLOOKUP(鶏シート!$G$13,鶏気温!$D$2:$AB$2,鶏気温!$D$3:$AB$3)&amp;(_xlfn.XLOOKUP(鶏モデル!$D274,鶏気温!$C$6:$C$461,鶏気温!$B$6:$B$461)))</f>
        <v>#N/A</v>
      </c>
      <c r="B266">
        <v>266</v>
      </c>
      <c r="C266" s="62">
        <v>46161</v>
      </c>
      <c r="D266">
        <v>15.6</v>
      </c>
      <c r="E266">
        <v>15.9</v>
      </c>
      <c r="F266">
        <v>16.600000000000001</v>
      </c>
      <c r="G266">
        <v>16.8</v>
      </c>
      <c r="H266">
        <v>16.600000000000001</v>
      </c>
      <c r="I266">
        <v>17.100000000000001</v>
      </c>
      <c r="J266">
        <v>19</v>
      </c>
      <c r="K266">
        <v>17.3</v>
      </c>
      <c r="L266">
        <v>18</v>
      </c>
      <c r="M266">
        <v>17.899999999999999</v>
      </c>
      <c r="N266">
        <v>19.5</v>
      </c>
      <c r="O266">
        <v>19.8</v>
      </c>
      <c r="P266">
        <v>18.600000000000001</v>
      </c>
      <c r="Q266">
        <v>19</v>
      </c>
      <c r="R266">
        <v>13.9</v>
      </c>
      <c r="S266">
        <v>16.3</v>
      </c>
      <c r="T266">
        <v>15.6</v>
      </c>
      <c r="U266">
        <v>19.2</v>
      </c>
      <c r="V266">
        <v>11.7</v>
      </c>
      <c r="W266">
        <v>15.2</v>
      </c>
      <c r="X266">
        <v>14.9</v>
      </c>
      <c r="Y266">
        <v>12.9</v>
      </c>
      <c r="Z266">
        <v>15.8</v>
      </c>
      <c r="AA266">
        <f>独自温度!C141</f>
        <v>30</v>
      </c>
      <c r="AB266">
        <f>独自温度!D141</f>
        <v>30</v>
      </c>
    </row>
    <row r="267" spans="1:28">
      <c r="A267" s="87" t="e" cm="1">
        <f t="array" aca="1" ref="A267" ca="1">INDIRECT(_xlfn.XLOOKUP(鶏シート!$G$13,鶏気温!$D$2:$AB$2,鶏気温!$D$3:$AB$3)&amp;(_xlfn.XLOOKUP(鶏モデル!$D275,鶏気温!$C$6:$C$461,鶏気温!$B$6:$B$461)))</f>
        <v>#N/A</v>
      </c>
      <c r="B267">
        <v>267</v>
      </c>
      <c r="C267" s="62">
        <v>46162</v>
      </c>
      <c r="D267">
        <v>15.7</v>
      </c>
      <c r="E267">
        <v>16.100000000000001</v>
      </c>
      <c r="F267">
        <v>16.8</v>
      </c>
      <c r="G267">
        <v>17</v>
      </c>
      <c r="H267">
        <v>16.7</v>
      </c>
      <c r="I267">
        <v>17.3</v>
      </c>
      <c r="J267">
        <v>19.2</v>
      </c>
      <c r="K267">
        <v>17.5</v>
      </c>
      <c r="L267">
        <v>18.2</v>
      </c>
      <c r="M267">
        <v>18.100000000000001</v>
      </c>
      <c r="N267">
        <v>19.7</v>
      </c>
      <c r="O267">
        <v>19.899999999999999</v>
      </c>
      <c r="P267">
        <v>18.7</v>
      </c>
      <c r="Q267">
        <v>19.100000000000001</v>
      </c>
      <c r="R267">
        <v>14</v>
      </c>
      <c r="S267">
        <v>16.399999999999999</v>
      </c>
      <c r="T267">
        <v>15.8</v>
      </c>
      <c r="U267">
        <v>19.399999999999999</v>
      </c>
      <c r="V267">
        <v>11.9</v>
      </c>
      <c r="W267">
        <v>15.4</v>
      </c>
      <c r="X267">
        <v>15.1</v>
      </c>
      <c r="Y267">
        <v>13.1</v>
      </c>
      <c r="Z267">
        <v>16</v>
      </c>
      <c r="AA267">
        <f>独自温度!C142</f>
        <v>30</v>
      </c>
      <c r="AB267">
        <f>独自温度!D142</f>
        <v>30</v>
      </c>
    </row>
    <row r="268" spans="1:28">
      <c r="A268" s="87" t="e" cm="1">
        <f t="array" aca="1" ref="A268" ca="1">INDIRECT(_xlfn.XLOOKUP(鶏シート!$G$13,鶏気温!$D$2:$AB$2,鶏気温!$D$3:$AB$3)&amp;(_xlfn.XLOOKUP(鶏モデル!$D276,鶏気温!$C$6:$C$461,鶏気温!$B$6:$B$461)))</f>
        <v>#N/A</v>
      </c>
      <c r="B268">
        <v>268</v>
      </c>
      <c r="C268" s="62">
        <v>46163</v>
      </c>
      <c r="D268">
        <v>15.9</v>
      </c>
      <c r="E268">
        <v>16.2</v>
      </c>
      <c r="F268">
        <v>16.899999999999999</v>
      </c>
      <c r="G268">
        <v>17.100000000000001</v>
      </c>
      <c r="H268">
        <v>16.899999999999999</v>
      </c>
      <c r="I268">
        <v>17.399999999999999</v>
      </c>
      <c r="J268">
        <v>19.3</v>
      </c>
      <c r="K268">
        <v>17.600000000000001</v>
      </c>
      <c r="L268">
        <v>18.399999999999999</v>
      </c>
      <c r="M268">
        <v>18.3</v>
      </c>
      <c r="N268">
        <v>19.899999999999999</v>
      </c>
      <c r="O268">
        <v>20.100000000000001</v>
      </c>
      <c r="P268">
        <v>18.899999999999999</v>
      </c>
      <c r="Q268">
        <v>19.3</v>
      </c>
      <c r="R268">
        <v>14.2</v>
      </c>
      <c r="S268">
        <v>16.600000000000001</v>
      </c>
      <c r="T268">
        <v>15.9</v>
      </c>
      <c r="U268">
        <v>19.600000000000001</v>
      </c>
      <c r="V268">
        <v>12</v>
      </c>
      <c r="W268">
        <v>15.5</v>
      </c>
      <c r="X268">
        <v>15.2</v>
      </c>
      <c r="Y268">
        <v>13.2</v>
      </c>
      <c r="Z268">
        <v>16.100000000000001</v>
      </c>
      <c r="AA268">
        <f>独自温度!C143</f>
        <v>30</v>
      </c>
      <c r="AB268">
        <f>独自温度!D143</f>
        <v>30</v>
      </c>
    </row>
    <row r="269" spans="1:28">
      <c r="A269" s="87" t="e" cm="1">
        <f t="array" aca="1" ref="A269" ca="1">INDIRECT(_xlfn.XLOOKUP(鶏シート!$G$13,鶏気温!$D$2:$AB$2,鶏気温!$D$3:$AB$3)&amp;(_xlfn.XLOOKUP(鶏モデル!$D277,鶏気温!$C$6:$C$461,鶏気温!$B$6:$B$461)))</f>
        <v>#N/A</v>
      </c>
      <c r="B269">
        <v>269</v>
      </c>
      <c r="C269" s="62">
        <v>46164</v>
      </c>
      <c r="D269">
        <v>16</v>
      </c>
      <c r="E269">
        <v>16.399999999999999</v>
      </c>
      <c r="F269">
        <v>17.100000000000001</v>
      </c>
      <c r="G269">
        <v>17.3</v>
      </c>
      <c r="H269">
        <v>17</v>
      </c>
      <c r="I269">
        <v>17.600000000000001</v>
      </c>
      <c r="J269">
        <v>19.5</v>
      </c>
      <c r="K269">
        <v>17.7</v>
      </c>
      <c r="L269">
        <v>18.600000000000001</v>
      </c>
      <c r="M269">
        <v>18.399999999999999</v>
      </c>
      <c r="N269">
        <v>20</v>
      </c>
      <c r="O269">
        <v>20.2</v>
      </c>
      <c r="P269">
        <v>19</v>
      </c>
      <c r="Q269">
        <v>19.399999999999999</v>
      </c>
      <c r="R269">
        <v>14.3</v>
      </c>
      <c r="S269">
        <v>16.7</v>
      </c>
      <c r="T269">
        <v>16.100000000000001</v>
      </c>
      <c r="U269">
        <v>19.7</v>
      </c>
      <c r="V269">
        <v>12.1</v>
      </c>
      <c r="W269">
        <v>15.6</v>
      </c>
      <c r="X269">
        <v>15.4</v>
      </c>
      <c r="Y269">
        <v>13.4</v>
      </c>
      <c r="Z269">
        <v>16.3</v>
      </c>
      <c r="AA269">
        <f>独自温度!C144</f>
        <v>30</v>
      </c>
      <c r="AB269">
        <f>独自温度!D144</f>
        <v>30</v>
      </c>
    </row>
    <row r="270" spans="1:28">
      <c r="A270" s="87" t="e" cm="1">
        <f t="array" aca="1" ref="A270" ca="1">INDIRECT(_xlfn.XLOOKUP(鶏シート!$G$13,鶏気温!$D$2:$AB$2,鶏気温!$D$3:$AB$3)&amp;(_xlfn.XLOOKUP(鶏モデル!$D278,鶏気温!$C$6:$C$461,鶏気温!$B$6:$B$461)))</f>
        <v>#N/A</v>
      </c>
      <c r="B270">
        <v>270</v>
      </c>
      <c r="C270" s="62">
        <v>46165</v>
      </c>
      <c r="D270">
        <v>16.2</v>
      </c>
      <c r="E270">
        <v>16.5</v>
      </c>
      <c r="F270">
        <v>17.2</v>
      </c>
      <c r="G270">
        <v>17.399999999999999</v>
      </c>
      <c r="H270">
        <v>17.100000000000001</v>
      </c>
      <c r="I270">
        <v>17.7</v>
      </c>
      <c r="J270">
        <v>19.600000000000001</v>
      </c>
      <c r="K270">
        <v>17.899999999999999</v>
      </c>
      <c r="L270">
        <v>18.7</v>
      </c>
      <c r="M270">
        <v>18.600000000000001</v>
      </c>
      <c r="N270">
        <v>20.2</v>
      </c>
      <c r="O270">
        <v>20.399999999999999</v>
      </c>
      <c r="P270">
        <v>19.2</v>
      </c>
      <c r="Q270">
        <v>19.600000000000001</v>
      </c>
      <c r="R270">
        <v>14.4</v>
      </c>
      <c r="S270">
        <v>16.899999999999999</v>
      </c>
      <c r="T270">
        <v>16.2</v>
      </c>
      <c r="U270">
        <v>19.899999999999999</v>
      </c>
      <c r="V270">
        <v>12.3</v>
      </c>
      <c r="W270">
        <v>15.8</v>
      </c>
      <c r="X270">
        <v>15.5</v>
      </c>
      <c r="Y270">
        <v>13.5</v>
      </c>
      <c r="Z270">
        <v>16.399999999999999</v>
      </c>
      <c r="AA270">
        <f>独自温度!C145</f>
        <v>30</v>
      </c>
      <c r="AB270">
        <f>独自温度!D145</f>
        <v>30</v>
      </c>
    </row>
    <row r="271" spans="1:28">
      <c r="A271" s="87" t="e" cm="1">
        <f t="array" aca="1" ref="A271" ca="1">INDIRECT(_xlfn.XLOOKUP(鶏シート!$G$13,鶏気温!$D$2:$AB$2,鶏気温!$D$3:$AB$3)&amp;(_xlfn.XLOOKUP(鶏モデル!$D279,鶏気温!$C$6:$C$461,鶏気温!$B$6:$B$461)))</f>
        <v>#N/A</v>
      </c>
      <c r="B271">
        <v>271</v>
      </c>
      <c r="C271" s="62">
        <v>46166</v>
      </c>
      <c r="D271">
        <v>16.3</v>
      </c>
      <c r="E271">
        <v>16.600000000000001</v>
      </c>
      <c r="F271">
        <v>17.399999999999999</v>
      </c>
      <c r="G271">
        <v>17.600000000000001</v>
      </c>
      <c r="H271">
        <v>17.3</v>
      </c>
      <c r="I271">
        <v>17.899999999999999</v>
      </c>
      <c r="J271">
        <v>19.8</v>
      </c>
      <c r="K271">
        <v>18</v>
      </c>
      <c r="L271">
        <v>18.8</v>
      </c>
      <c r="M271">
        <v>18.7</v>
      </c>
      <c r="N271">
        <v>20.3</v>
      </c>
      <c r="O271">
        <v>20.5</v>
      </c>
      <c r="P271">
        <v>19.3</v>
      </c>
      <c r="Q271">
        <v>19.7</v>
      </c>
      <c r="R271">
        <v>14.6</v>
      </c>
      <c r="S271">
        <v>17</v>
      </c>
      <c r="T271">
        <v>16.399999999999999</v>
      </c>
      <c r="U271">
        <v>20</v>
      </c>
      <c r="V271">
        <v>12.4</v>
      </c>
      <c r="W271">
        <v>15.9</v>
      </c>
      <c r="X271">
        <v>15.7</v>
      </c>
      <c r="Y271">
        <v>13.6</v>
      </c>
      <c r="Z271">
        <v>16.600000000000001</v>
      </c>
      <c r="AA271">
        <f>独自温度!C146</f>
        <v>30</v>
      </c>
      <c r="AB271">
        <f>独自温度!D146</f>
        <v>30</v>
      </c>
    </row>
    <row r="272" spans="1:28">
      <c r="A272" s="87" t="e" cm="1">
        <f t="array" aca="1" ref="A272" ca="1">INDIRECT(_xlfn.XLOOKUP(鶏シート!$G$13,鶏気温!$D$2:$AB$2,鶏気温!$D$3:$AB$3)&amp;(_xlfn.XLOOKUP(鶏モデル!$D280,鶏気温!$C$6:$C$461,鶏気温!$B$6:$B$461)))</f>
        <v>#N/A</v>
      </c>
      <c r="B272">
        <v>272</v>
      </c>
      <c r="C272" s="62">
        <v>46167</v>
      </c>
      <c r="D272">
        <v>16.5</v>
      </c>
      <c r="E272">
        <v>16.8</v>
      </c>
      <c r="F272">
        <v>17.5</v>
      </c>
      <c r="G272">
        <v>17.7</v>
      </c>
      <c r="H272">
        <v>17.399999999999999</v>
      </c>
      <c r="I272">
        <v>18</v>
      </c>
      <c r="J272">
        <v>19.899999999999999</v>
      </c>
      <c r="K272">
        <v>18.2</v>
      </c>
      <c r="L272">
        <v>19</v>
      </c>
      <c r="M272">
        <v>18.899999999999999</v>
      </c>
      <c r="N272">
        <v>20.5</v>
      </c>
      <c r="O272">
        <v>20.7</v>
      </c>
      <c r="P272">
        <v>19.5</v>
      </c>
      <c r="Q272">
        <v>19.8</v>
      </c>
      <c r="R272">
        <v>14.7</v>
      </c>
      <c r="S272">
        <v>17.100000000000001</v>
      </c>
      <c r="T272">
        <v>16.5</v>
      </c>
      <c r="U272">
        <v>20.2</v>
      </c>
      <c r="V272">
        <v>12.5</v>
      </c>
      <c r="W272">
        <v>16</v>
      </c>
      <c r="X272">
        <v>15.8</v>
      </c>
      <c r="Y272">
        <v>13.8</v>
      </c>
      <c r="Z272">
        <v>16.7</v>
      </c>
      <c r="AA272">
        <f>独自温度!C147</f>
        <v>30</v>
      </c>
      <c r="AB272">
        <f>独自温度!D147</f>
        <v>30</v>
      </c>
    </row>
    <row r="273" spans="1:28">
      <c r="A273" s="87" t="e" cm="1">
        <f t="array" aca="1" ref="A273" ca="1">INDIRECT(_xlfn.XLOOKUP(鶏シート!$G$13,鶏気温!$D$2:$AB$2,鶏気温!$D$3:$AB$3)&amp;(_xlfn.XLOOKUP(鶏モデル!$D281,鶏気温!$C$6:$C$461,鶏気温!$B$6:$B$461)))</f>
        <v>#N/A</v>
      </c>
      <c r="B273">
        <v>273</v>
      </c>
      <c r="C273" s="62">
        <v>46168</v>
      </c>
      <c r="D273">
        <v>16.600000000000001</v>
      </c>
      <c r="E273">
        <v>16.899999999999999</v>
      </c>
      <c r="F273">
        <v>17.600000000000001</v>
      </c>
      <c r="G273">
        <v>17.8</v>
      </c>
      <c r="H273">
        <v>17.5</v>
      </c>
      <c r="I273">
        <v>18.2</v>
      </c>
      <c r="J273">
        <v>20</v>
      </c>
      <c r="K273">
        <v>18.3</v>
      </c>
      <c r="L273">
        <v>19.100000000000001</v>
      </c>
      <c r="M273">
        <v>19</v>
      </c>
      <c r="N273">
        <v>20.6</v>
      </c>
      <c r="O273">
        <v>20.8</v>
      </c>
      <c r="P273">
        <v>19.600000000000001</v>
      </c>
      <c r="Q273">
        <v>20</v>
      </c>
      <c r="R273">
        <v>14.8</v>
      </c>
      <c r="S273">
        <v>17.2</v>
      </c>
      <c r="T273">
        <v>16.600000000000001</v>
      </c>
      <c r="U273">
        <v>20.3</v>
      </c>
      <c r="V273">
        <v>12.6</v>
      </c>
      <c r="W273">
        <v>16.2</v>
      </c>
      <c r="X273">
        <v>15.9</v>
      </c>
      <c r="Y273">
        <v>13.9</v>
      </c>
      <c r="Z273">
        <v>16.8</v>
      </c>
      <c r="AA273">
        <f>独自温度!C148</f>
        <v>30</v>
      </c>
      <c r="AB273">
        <f>独自温度!D148</f>
        <v>30</v>
      </c>
    </row>
    <row r="274" spans="1:28">
      <c r="A274" s="87" t="e" cm="1">
        <f t="array" aca="1" ref="A274" ca="1">INDIRECT(_xlfn.XLOOKUP(鶏シート!$G$13,鶏気温!$D$2:$AB$2,鶏気温!$D$3:$AB$3)&amp;(_xlfn.XLOOKUP(鶏モデル!$D282,鶏気温!$C$6:$C$461,鶏気温!$B$6:$B$461)))</f>
        <v>#N/A</v>
      </c>
      <c r="B274">
        <v>274</v>
      </c>
      <c r="C274" s="62">
        <v>46169</v>
      </c>
      <c r="D274">
        <v>16.7</v>
      </c>
      <c r="E274">
        <v>17</v>
      </c>
      <c r="F274">
        <v>17.8</v>
      </c>
      <c r="G274">
        <v>18</v>
      </c>
      <c r="H274">
        <v>17.7</v>
      </c>
      <c r="I274">
        <v>18.3</v>
      </c>
      <c r="J274">
        <v>20.2</v>
      </c>
      <c r="K274">
        <v>18.399999999999999</v>
      </c>
      <c r="L274">
        <v>19.2</v>
      </c>
      <c r="M274">
        <v>19.2</v>
      </c>
      <c r="N274">
        <v>20.7</v>
      </c>
      <c r="O274">
        <v>20.9</v>
      </c>
      <c r="P274">
        <v>19.7</v>
      </c>
      <c r="Q274">
        <v>20.100000000000001</v>
      </c>
      <c r="R274">
        <v>14.9</v>
      </c>
      <c r="S274">
        <v>17.399999999999999</v>
      </c>
      <c r="T274">
        <v>16.8</v>
      </c>
      <c r="U274">
        <v>20.399999999999999</v>
      </c>
      <c r="V274">
        <v>12.8</v>
      </c>
      <c r="W274">
        <v>16.3</v>
      </c>
      <c r="X274">
        <v>16.100000000000001</v>
      </c>
      <c r="Y274">
        <v>14</v>
      </c>
      <c r="Z274">
        <v>16.899999999999999</v>
      </c>
      <c r="AA274">
        <f>独自温度!C149</f>
        <v>30</v>
      </c>
      <c r="AB274">
        <f>独自温度!D149</f>
        <v>30</v>
      </c>
    </row>
    <row r="275" spans="1:28">
      <c r="A275" s="87" t="e" cm="1">
        <f t="array" aca="1" ref="A275" ca="1">INDIRECT(_xlfn.XLOOKUP(鶏シート!$G$13,鶏気温!$D$2:$AB$2,鶏気温!$D$3:$AB$3)&amp;(_xlfn.XLOOKUP(鶏モデル!$D283,鶏気温!$C$6:$C$461,鶏気温!$B$6:$B$461)))</f>
        <v>#N/A</v>
      </c>
      <c r="B275">
        <v>275</v>
      </c>
      <c r="C275" s="62">
        <v>46170</v>
      </c>
      <c r="D275">
        <v>16.899999999999999</v>
      </c>
      <c r="E275">
        <v>17.2</v>
      </c>
      <c r="F275">
        <v>17.899999999999999</v>
      </c>
      <c r="G275">
        <v>18.100000000000001</v>
      </c>
      <c r="H275">
        <v>17.8</v>
      </c>
      <c r="I275">
        <v>18.399999999999999</v>
      </c>
      <c r="J275">
        <v>20.3</v>
      </c>
      <c r="K275">
        <v>18.5</v>
      </c>
      <c r="L275">
        <v>19.3</v>
      </c>
      <c r="M275">
        <v>19.3</v>
      </c>
      <c r="N275">
        <v>20.8</v>
      </c>
      <c r="O275">
        <v>21.1</v>
      </c>
      <c r="P275">
        <v>19.8</v>
      </c>
      <c r="Q275">
        <v>20.2</v>
      </c>
      <c r="R275">
        <v>15.1</v>
      </c>
      <c r="S275">
        <v>17.5</v>
      </c>
      <c r="T275">
        <v>16.899999999999999</v>
      </c>
      <c r="U275">
        <v>20.5</v>
      </c>
      <c r="V275">
        <v>12.9</v>
      </c>
      <c r="W275">
        <v>16.399999999999999</v>
      </c>
      <c r="X275">
        <v>16.2</v>
      </c>
      <c r="Y275">
        <v>14.1</v>
      </c>
      <c r="Z275">
        <v>17</v>
      </c>
      <c r="AA275">
        <f>独自温度!C150</f>
        <v>30</v>
      </c>
      <c r="AB275">
        <f>独自温度!D150</f>
        <v>30</v>
      </c>
    </row>
    <row r="276" spans="1:28">
      <c r="A276" s="87" t="e" cm="1">
        <f t="array" aca="1" ref="A276" ca="1">INDIRECT(_xlfn.XLOOKUP(鶏シート!$G$13,鶏気温!$D$2:$AB$2,鶏気温!$D$3:$AB$3)&amp;(_xlfn.XLOOKUP(鶏モデル!$D284,鶏気温!$C$6:$C$461,鶏気温!$B$6:$B$461)))</f>
        <v>#N/A</v>
      </c>
      <c r="B276">
        <v>276</v>
      </c>
      <c r="C276" s="62">
        <v>46171</v>
      </c>
      <c r="D276">
        <v>17</v>
      </c>
      <c r="E276">
        <v>17.3</v>
      </c>
      <c r="F276">
        <v>18</v>
      </c>
      <c r="G276">
        <v>18.2</v>
      </c>
      <c r="H276">
        <v>17.899999999999999</v>
      </c>
      <c r="I276">
        <v>18.5</v>
      </c>
      <c r="J276">
        <v>20.399999999999999</v>
      </c>
      <c r="K276">
        <v>18.600000000000001</v>
      </c>
      <c r="L276">
        <v>19.3</v>
      </c>
      <c r="M276">
        <v>19.399999999999999</v>
      </c>
      <c r="N276">
        <v>21</v>
      </c>
      <c r="O276">
        <v>21.2</v>
      </c>
      <c r="P276">
        <v>20</v>
      </c>
      <c r="Q276">
        <v>20.399999999999999</v>
      </c>
      <c r="R276">
        <v>15.2</v>
      </c>
      <c r="S276">
        <v>17.600000000000001</v>
      </c>
      <c r="T276">
        <v>17</v>
      </c>
      <c r="U276">
        <v>20.7</v>
      </c>
      <c r="V276">
        <v>13</v>
      </c>
      <c r="W276">
        <v>16.600000000000001</v>
      </c>
      <c r="X276">
        <v>16.3</v>
      </c>
      <c r="Y276">
        <v>14.2</v>
      </c>
      <c r="Z276">
        <v>17.100000000000001</v>
      </c>
      <c r="AA276">
        <f>独自温度!C151</f>
        <v>30</v>
      </c>
      <c r="AB276">
        <f>独自温度!D151</f>
        <v>30</v>
      </c>
    </row>
    <row r="277" spans="1:28">
      <c r="A277" s="87" t="e" cm="1">
        <f t="array" aca="1" ref="A277" ca="1">INDIRECT(_xlfn.XLOOKUP(鶏シート!$G$13,鶏気温!$D$2:$AB$2,鶏気温!$D$3:$AB$3)&amp;(_xlfn.XLOOKUP(鶏モデル!$D285,鶏気温!$C$6:$C$461,鶏気温!$B$6:$B$461)))</f>
        <v>#N/A</v>
      </c>
      <c r="B277">
        <v>277</v>
      </c>
      <c r="C277" s="62">
        <v>46172</v>
      </c>
      <c r="D277">
        <v>17.2</v>
      </c>
      <c r="E277">
        <v>17.399999999999999</v>
      </c>
      <c r="F277">
        <v>18.100000000000001</v>
      </c>
      <c r="G277">
        <v>18.399999999999999</v>
      </c>
      <c r="H277">
        <v>18</v>
      </c>
      <c r="I277">
        <v>18.7</v>
      </c>
      <c r="J277">
        <v>20.6</v>
      </c>
      <c r="K277">
        <v>18.8</v>
      </c>
      <c r="L277">
        <v>19.399999999999999</v>
      </c>
      <c r="M277">
        <v>19.5</v>
      </c>
      <c r="N277">
        <v>21.1</v>
      </c>
      <c r="O277">
        <v>21.3</v>
      </c>
      <c r="P277">
        <v>20.100000000000001</v>
      </c>
      <c r="Q277">
        <v>20.5</v>
      </c>
      <c r="R277">
        <v>15.3</v>
      </c>
      <c r="S277">
        <v>17.7</v>
      </c>
      <c r="T277">
        <v>17.2</v>
      </c>
      <c r="U277">
        <v>20.8</v>
      </c>
      <c r="V277">
        <v>13.2</v>
      </c>
      <c r="W277">
        <v>16.7</v>
      </c>
      <c r="X277">
        <v>16.5</v>
      </c>
      <c r="Y277">
        <v>14.4</v>
      </c>
      <c r="Z277">
        <v>17.2</v>
      </c>
      <c r="AA277">
        <f>独自温度!C152</f>
        <v>30</v>
      </c>
      <c r="AB277">
        <f>独自温度!D152</f>
        <v>30</v>
      </c>
    </row>
    <row r="278" spans="1:28">
      <c r="A278" s="87" t="e" cm="1">
        <f t="array" aca="1" ref="A278" ca="1">INDIRECT(_xlfn.XLOOKUP(鶏シート!$G$13,鶏気温!$D$2:$AB$2,鶏気温!$D$3:$AB$3)&amp;(_xlfn.XLOOKUP(鶏モデル!$D286,鶏気温!$C$6:$C$461,鶏気温!$B$6:$B$461)))</f>
        <v>#N/A</v>
      </c>
      <c r="B278">
        <v>278</v>
      </c>
      <c r="C278" s="62">
        <v>46173</v>
      </c>
      <c r="D278">
        <v>17.3</v>
      </c>
      <c r="E278">
        <v>17.600000000000001</v>
      </c>
      <c r="F278">
        <v>18.3</v>
      </c>
      <c r="G278">
        <v>18.5</v>
      </c>
      <c r="H278">
        <v>18.2</v>
      </c>
      <c r="I278">
        <v>18.8</v>
      </c>
      <c r="J278">
        <v>20.7</v>
      </c>
      <c r="K278">
        <v>18.899999999999999</v>
      </c>
      <c r="L278">
        <v>19.5</v>
      </c>
      <c r="M278">
        <v>19.600000000000001</v>
      </c>
      <c r="N278">
        <v>21.2</v>
      </c>
      <c r="O278">
        <v>21.4</v>
      </c>
      <c r="P278">
        <v>20.2</v>
      </c>
      <c r="Q278">
        <v>20.6</v>
      </c>
      <c r="R278">
        <v>15.4</v>
      </c>
      <c r="S278">
        <v>17.899999999999999</v>
      </c>
      <c r="T278">
        <v>17.3</v>
      </c>
      <c r="U278">
        <v>20.9</v>
      </c>
      <c r="V278">
        <v>13.3</v>
      </c>
      <c r="W278">
        <v>16.8</v>
      </c>
      <c r="X278">
        <v>16.600000000000001</v>
      </c>
      <c r="Y278">
        <v>14.5</v>
      </c>
      <c r="Z278">
        <v>17.399999999999999</v>
      </c>
      <c r="AA278">
        <f>独自温度!C153</f>
        <v>30</v>
      </c>
      <c r="AB278">
        <f>独自温度!D153</f>
        <v>30</v>
      </c>
    </row>
    <row r="279" spans="1:28">
      <c r="A279" s="87" t="e" cm="1">
        <f t="array" aca="1" ref="A279" ca="1">INDIRECT(_xlfn.XLOOKUP(鶏シート!$G$13,鶏気温!$D$2:$AB$2,鶏気温!$D$3:$AB$3)&amp;(_xlfn.XLOOKUP(鶏モデル!$D287,鶏気温!$C$6:$C$461,鶏気温!$B$6:$B$461)))</f>
        <v>#N/A</v>
      </c>
      <c r="B279">
        <v>279</v>
      </c>
      <c r="C279" s="62">
        <v>46174</v>
      </c>
      <c r="D279">
        <v>17.5</v>
      </c>
      <c r="E279">
        <v>17.7</v>
      </c>
      <c r="F279">
        <v>18.399999999999999</v>
      </c>
      <c r="G279">
        <v>18.600000000000001</v>
      </c>
      <c r="H279">
        <v>18.3</v>
      </c>
      <c r="I279">
        <v>18.899999999999999</v>
      </c>
      <c r="J279">
        <v>20.8</v>
      </c>
      <c r="K279">
        <v>19</v>
      </c>
      <c r="L279">
        <v>19.600000000000001</v>
      </c>
      <c r="M279">
        <v>19.8</v>
      </c>
      <c r="N279">
        <v>21.3</v>
      </c>
      <c r="O279">
        <v>21.5</v>
      </c>
      <c r="P279">
        <v>20.3</v>
      </c>
      <c r="Q279">
        <v>20.7</v>
      </c>
      <c r="R279">
        <v>15.6</v>
      </c>
      <c r="S279">
        <v>18</v>
      </c>
      <c r="T279">
        <v>17.399999999999999</v>
      </c>
      <c r="U279">
        <v>21</v>
      </c>
      <c r="V279">
        <v>13.4</v>
      </c>
      <c r="W279">
        <v>17</v>
      </c>
      <c r="X279">
        <v>16.8</v>
      </c>
      <c r="Y279">
        <v>14.6</v>
      </c>
      <c r="Z279">
        <v>17.5</v>
      </c>
      <c r="AA279">
        <f>独自温度!C154</f>
        <v>30</v>
      </c>
      <c r="AB279">
        <f>独自温度!D154</f>
        <v>30</v>
      </c>
    </row>
    <row r="280" spans="1:28">
      <c r="A280" s="87" t="e" cm="1">
        <f t="array" aca="1" ref="A280" ca="1">INDIRECT(_xlfn.XLOOKUP(鶏シート!$G$13,鶏気温!$D$2:$AB$2,鶏気温!$D$3:$AB$3)&amp;(_xlfn.XLOOKUP(鶏モデル!$D288,鶏気温!$C$6:$C$461,鶏気温!$B$6:$B$461)))</f>
        <v>#N/A</v>
      </c>
      <c r="B280">
        <v>280</v>
      </c>
      <c r="C280" s="62">
        <v>46175</v>
      </c>
      <c r="D280">
        <v>17.600000000000001</v>
      </c>
      <c r="E280">
        <v>17.899999999999999</v>
      </c>
      <c r="F280">
        <v>18.5</v>
      </c>
      <c r="G280">
        <v>18.8</v>
      </c>
      <c r="H280">
        <v>18.399999999999999</v>
      </c>
      <c r="I280">
        <v>19.100000000000001</v>
      </c>
      <c r="J280">
        <v>20.9</v>
      </c>
      <c r="K280">
        <v>19.100000000000001</v>
      </c>
      <c r="L280">
        <v>19.600000000000001</v>
      </c>
      <c r="M280">
        <v>19.899999999999999</v>
      </c>
      <c r="N280">
        <v>21.4</v>
      </c>
      <c r="O280">
        <v>21.6</v>
      </c>
      <c r="P280">
        <v>20.5</v>
      </c>
      <c r="Q280">
        <v>20.8</v>
      </c>
      <c r="R280">
        <v>15.7</v>
      </c>
      <c r="S280">
        <v>18.100000000000001</v>
      </c>
      <c r="T280">
        <v>17.600000000000001</v>
      </c>
      <c r="U280">
        <v>21.1</v>
      </c>
      <c r="V280">
        <v>13.6</v>
      </c>
      <c r="W280">
        <v>17.100000000000001</v>
      </c>
      <c r="X280">
        <v>16.899999999999999</v>
      </c>
      <c r="Y280">
        <v>14.8</v>
      </c>
      <c r="Z280">
        <v>17.600000000000001</v>
      </c>
      <c r="AA280">
        <f>独自温度!C155</f>
        <v>30</v>
      </c>
      <c r="AB280">
        <f>独自温度!D155</f>
        <v>30</v>
      </c>
    </row>
    <row r="281" spans="1:28">
      <c r="A281" s="87" t="e" cm="1">
        <f t="array" aca="1" ref="A281" ca="1">INDIRECT(_xlfn.XLOOKUP(鶏シート!$G$13,鶏気温!$D$2:$AB$2,鶏気温!$D$3:$AB$3)&amp;(_xlfn.XLOOKUP(鶏モデル!$D289,鶏気温!$C$6:$C$461,鶏気温!$B$6:$B$461)))</f>
        <v>#N/A</v>
      </c>
      <c r="B281">
        <v>281</v>
      </c>
      <c r="C281" s="62">
        <v>46176</v>
      </c>
      <c r="D281">
        <v>17.8</v>
      </c>
      <c r="E281">
        <v>18</v>
      </c>
      <c r="F281">
        <v>18.7</v>
      </c>
      <c r="G281">
        <v>18.899999999999999</v>
      </c>
      <c r="H281">
        <v>18.600000000000001</v>
      </c>
      <c r="I281">
        <v>19.2</v>
      </c>
      <c r="J281">
        <v>21</v>
      </c>
      <c r="K281">
        <v>19.3</v>
      </c>
      <c r="L281">
        <v>19.7</v>
      </c>
      <c r="M281">
        <v>20</v>
      </c>
      <c r="N281">
        <v>21.5</v>
      </c>
      <c r="O281">
        <v>21.7</v>
      </c>
      <c r="P281">
        <v>20.6</v>
      </c>
      <c r="Q281">
        <v>21</v>
      </c>
      <c r="R281">
        <v>15.9</v>
      </c>
      <c r="S281">
        <v>18.3</v>
      </c>
      <c r="T281">
        <v>17.7</v>
      </c>
      <c r="U281">
        <v>21.2</v>
      </c>
      <c r="V281">
        <v>13.8</v>
      </c>
      <c r="W281">
        <v>17.3</v>
      </c>
      <c r="X281">
        <v>17.100000000000001</v>
      </c>
      <c r="Y281">
        <v>14.9</v>
      </c>
      <c r="Z281">
        <v>17.7</v>
      </c>
      <c r="AA281">
        <f>独自温度!C156</f>
        <v>30</v>
      </c>
      <c r="AB281">
        <f>独自温度!D156</f>
        <v>30</v>
      </c>
    </row>
    <row r="282" spans="1:28">
      <c r="A282" s="87" t="e" cm="1">
        <f t="array" aca="1" ref="A282" ca="1">INDIRECT(_xlfn.XLOOKUP(鶏シート!$G$13,鶏気温!$D$2:$AB$2,鶏気温!$D$3:$AB$3)&amp;(_xlfn.XLOOKUP(鶏モデル!$D290,鶏気温!$C$6:$C$461,鶏気温!$B$6:$B$461)))</f>
        <v>#N/A</v>
      </c>
      <c r="B282">
        <v>282</v>
      </c>
      <c r="C282" s="62">
        <v>46177</v>
      </c>
      <c r="D282">
        <v>17.899999999999999</v>
      </c>
      <c r="E282">
        <v>18.2</v>
      </c>
      <c r="F282">
        <v>18.8</v>
      </c>
      <c r="G282">
        <v>19.100000000000001</v>
      </c>
      <c r="H282">
        <v>18.7</v>
      </c>
      <c r="I282">
        <v>19.3</v>
      </c>
      <c r="J282">
        <v>21.2</v>
      </c>
      <c r="K282">
        <v>19.399999999999999</v>
      </c>
      <c r="L282">
        <v>19.8</v>
      </c>
      <c r="M282">
        <v>20.100000000000001</v>
      </c>
      <c r="N282">
        <v>21.6</v>
      </c>
      <c r="O282">
        <v>21.8</v>
      </c>
      <c r="P282">
        <v>20.7</v>
      </c>
      <c r="Q282">
        <v>21.1</v>
      </c>
      <c r="R282">
        <v>16</v>
      </c>
      <c r="S282">
        <v>18.399999999999999</v>
      </c>
      <c r="T282">
        <v>17.899999999999999</v>
      </c>
      <c r="U282">
        <v>21.4</v>
      </c>
      <c r="V282">
        <v>13.9</v>
      </c>
      <c r="W282">
        <v>17.399999999999999</v>
      </c>
      <c r="X282">
        <v>17.2</v>
      </c>
      <c r="Y282">
        <v>15.1</v>
      </c>
      <c r="Z282">
        <v>17.899999999999999</v>
      </c>
      <c r="AA282">
        <f>独自温度!C157</f>
        <v>30</v>
      </c>
      <c r="AB282">
        <f>独自温度!D157</f>
        <v>30</v>
      </c>
    </row>
    <row r="283" spans="1:28">
      <c r="A283" s="87" t="e" cm="1">
        <f t="array" aca="1" ref="A283" ca="1">INDIRECT(_xlfn.XLOOKUP(鶏シート!$G$13,鶏気温!$D$2:$AB$2,鶏気温!$D$3:$AB$3)&amp;(_xlfn.XLOOKUP(鶏モデル!$D291,鶏気温!$C$6:$C$461,鶏気温!$B$6:$B$461)))</f>
        <v>#N/A</v>
      </c>
      <c r="B283">
        <v>283</v>
      </c>
      <c r="C283" s="62">
        <v>46178</v>
      </c>
      <c r="D283">
        <v>18.100000000000001</v>
      </c>
      <c r="E283">
        <v>18.3</v>
      </c>
      <c r="F283">
        <v>18.899999999999999</v>
      </c>
      <c r="G283">
        <v>19.2</v>
      </c>
      <c r="H283">
        <v>18.8</v>
      </c>
      <c r="I283">
        <v>19.5</v>
      </c>
      <c r="J283">
        <v>21.3</v>
      </c>
      <c r="K283">
        <v>19.5</v>
      </c>
      <c r="L283">
        <v>19.899999999999999</v>
      </c>
      <c r="M283">
        <v>20.2</v>
      </c>
      <c r="N283">
        <v>21.7</v>
      </c>
      <c r="O283">
        <v>22</v>
      </c>
      <c r="P283">
        <v>20.8</v>
      </c>
      <c r="Q283">
        <v>21.2</v>
      </c>
      <c r="R283">
        <v>16.2</v>
      </c>
      <c r="S283">
        <v>18.600000000000001</v>
      </c>
      <c r="T283">
        <v>18</v>
      </c>
      <c r="U283">
        <v>21.5</v>
      </c>
      <c r="V283">
        <v>14.1</v>
      </c>
      <c r="W283">
        <v>17.600000000000001</v>
      </c>
      <c r="X283">
        <v>17.399999999999999</v>
      </c>
      <c r="Y283">
        <v>15.2</v>
      </c>
      <c r="Z283">
        <v>18</v>
      </c>
      <c r="AA283">
        <f>独自温度!C158</f>
        <v>30</v>
      </c>
      <c r="AB283">
        <f>独自温度!D158</f>
        <v>30</v>
      </c>
    </row>
    <row r="284" spans="1:28">
      <c r="A284" s="87" t="e" cm="1">
        <f t="array" aca="1" ref="A284" ca="1">INDIRECT(_xlfn.XLOOKUP(鶏シート!$G$13,鶏気温!$D$2:$AB$2,鶏気温!$D$3:$AB$3)&amp;(_xlfn.XLOOKUP(鶏モデル!$D292,鶏気温!$C$6:$C$461,鶏気温!$B$6:$B$461)))</f>
        <v>#N/A</v>
      </c>
      <c r="B284">
        <v>284</v>
      </c>
      <c r="C284" s="62">
        <v>46179</v>
      </c>
      <c r="D284">
        <v>18.2</v>
      </c>
      <c r="E284">
        <v>18.5</v>
      </c>
      <c r="F284">
        <v>19.100000000000001</v>
      </c>
      <c r="G284">
        <v>19.3</v>
      </c>
      <c r="H284">
        <v>19</v>
      </c>
      <c r="I284">
        <v>19.600000000000001</v>
      </c>
      <c r="J284">
        <v>21.4</v>
      </c>
      <c r="K284">
        <v>19.7</v>
      </c>
      <c r="L284">
        <v>20</v>
      </c>
      <c r="M284">
        <v>20.399999999999999</v>
      </c>
      <c r="N284">
        <v>21.8</v>
      </c>
      <c r="O284">
        <v>22.1</v>
      </c>
      <c r="P284">
        <v>21</v>
      </c>
      <c r="Q284">
        <v>21.3</v>
      </c>
      <c r="R284">
        <v>16.3</v>
      </c>
      <c r="S284">
        <v>18.7</v>
      </c>
      <c r="T284">
        <v>18.2</v>
      </c>
      <c r="U284">
        <v>21.6</v>
      </c>
      <c r="V284">
        <v>14.2</v>
      </c>
      <c r="W284">
        <v>17.7</v>
      </c>
      <c r="X284">
        <v>17.5</v>
      </c>
      <c r="Y284">
        <v>15.4</v>
      </c>
      <c r="Z284">
        <v>18.100000000000001</v>
      </c>
      <c r="AA284">
        <f>独自温度!C159</f>
        <v>30</v>
      </c>
      <c r="AB284">
        <f>独自温度!D159</f>
        <v>30</v>
      </c>
    </row>
    <row r="285" spans="1:28">
      <c r="A285" s="87" t="e" cm="1">
        <f t="array" aca="1" ref="A285" ca="1">INDIRECT(_xlfn.XLOOKUP(鶏シート!$G$13,鶏気温!$D$2:$AB$2,鶏気温!$D$3:$AB$3)&amp;(_xlfn.XLOOKUP(鶏モデル!$D293,鶏気温!$C$6:$C$461,鶏気温!$B$6:$B$461)))</f>
        <v>#N/A</v>
      </c>
      <c r="B285">
        <v>285</v>
      </c>
      <c r="C285" s="62">
        <v>46180</v>
      </c>
      <c r="D285">
        <v>18.399999999999999</v>
      </c>
      <c r="E285">
        <v>18.600000000000001</v>
      </c>
      <c r="F285">
        <v>19.2</v>
      </c>
      <c r="G285">
        <v>19.5</v>
      </c>
      <c r="H285">
        <v>19.100000000000001</v>
      </c>
      <c r="I285">
        <v>19.8</v>
      </c>
      <c r="J285">
        <v>21.5</v>
      </c>
      <c r="K285">
        <v>19.8</v>
      </c>
      <c r="L285">
        <v>20.100000000000001</v>
      </c>
      <c r="M285">
        <v>20.5</v>
      </c>
      <c r="N285">
        <v>22</v>
      </c>
      <c r="O285">
        <v>22.2</v>
      </c>
      <c r="P285">
        <v>21.1</v>
      </c>
      <c r="Q285">
        <v>21.5</v>
      </c>
      <c r="R285">
        <v>16.5</v>
      </c>
      <c r="S285">
        <v>18.8</v>
      </c>
      <c r="T285">
        <v>18.3</v>
      </c>
      <c r="U285">
        <v>21.7</v>
      </c>
      <c r="V285">
        <v>14.4</v>
      </c>
      <c r="W285">
        <v>17.899999999999999</v>
      </c>
      <c r="X285">
        <v>17.7</v>
      </c>
      <c r="Y285">
        <v>15.5</v>
      </c>
      <c r="Z285">
        <v>18.3</v>
      </c>
      <c r="AA285">
        <f>独自温度!C160</f>
        <v>30</v>
      </c>
      <c r="AB285">
        <f>独自温度!D160</f>
        <v>30</v>
      </c>
    </row>
    <row r="286" spans="1:28">
      <c r="A286" s="87" t="e" cm="1">
        <f t="array" aca="1" ref="A286" ca="1">INDIRECT(_xlfn.XLOOKUP(鶏シート!$G$13,鶏気温!$D$2:$AB$2,鶏気温!$D$3:$AB$3)&amp;(_xlfn.XLOOKUP(鶏モデル!$D294,鶏気温!$C$6:$C$461,鶏気温!$B$6:$B$461)))</f>
        <v>#N/A</v>
      </c>
      <c r="B286">
        <v>286</v>
      </c>
      <c r="C286" s="62">
        <v>46181</v>
      </c>
      <c r="D286">
        <v>18.5</v>
      </c>
      <c r="E286">
        <v>18.8</v>
      </c>
      <c r="F286">
        <v>19.399999999999999</v>
      </c>
      <c r="G286">
        <v>19.600000000000001</v>
      </c>
      <c r="H286">
        <v>19.3</v>
      </c>
      <c r="I286">
        <v>19.899999999999999</v>
      </c>
      <c r="J286">
        <v>21.7</v>
      </c>
      <c r="K286">
        <v>19.899999999999999</v>
      </c>
      <c r="L286">
        <v>20.2</v>
      </c>
      <c r="M286">
        <v>20.6</v>
      </c>
      <c r="N286">
        <v>22.1</v>
      </c>
      <c r="O286">
        <v>22.3</v>
      </c>
      <c r="P286">
        <v>21.2</v>
      </c>
      <c r="Q286">
        <v>21.6</v>
      </c>
      <c r="R286">
        <v>16.600000000000001</v>
      </c>
      <c r="S286">
        <v>19</v>
      </c>
      <c r="T286">
        <v>18.399999999999999</v>
      </c>
      <c r="U286">
        <v>21.8</v>
      </c>
      <c r="V286">
        <v>14.6</v>
      </c>
      <c r="W286">
        <v>18</v>
      </c>
      <c r="X286">
        <v>17.8</v>
      </c>
      <c r="Y286">
        <v>15.7</v>
      </c>
      <c r="Z286">
        <v>18.399999999999999</v>
      </c>
      <c r="AA286">
        <f>独自温度!C161</f>
        <v>30</v>
      </c>
      <c r="AB286">
        <f>独自温度!D161</f>
        <v>30</v>
      </c>
    </row>
    <row r="287" spans="1:28">
      <c r="A287" s="87" t="e" cm="1">
        <f t="array" aca="1" ref="A287" ca="1">INDIRECT(_xlfn.XLOOKUP(鶏シート!$G$13,鶏気温!$D$2:$AB$2,鶏気温!$D$3:$AB$3)&amp;(_xlfn.XLOOKUP(鶏モデル!$D295,鶏気温!$C$6:$C$461,鶏気温!$B$6:$B$461)))</f>
        <v>#N/A</v>
      </c>
      <c r="B287">
        <v>287</v>
      </c>
      <c r="C287" s="62">
        <v>46182</v>
      </c>
      <c r="D287">
        <v>18.7</v>
      </c>
      <c r="E287">
        <v>18.899999999999999</v>
      </c>
      <c r="F287">
        <v>19.5</v>
      </c>
      <c r="G287">
        <v>19.8</v>
      </c>
      <c r="H287">
        <v>19.399999999999999</v>
      </c>
      <c r="I287">
        <v>20</v>
      </c>
      <c r="J287">
        <v>21.8</v>
      </c>
      <c r="K287">
        <v>20.100000000000001</v>
      </c>
      <c r="L287">
        <v>20.3</v>
      </c>
      <c r="M287">
        <v>20.7</v>
      </c>
      <c r="N287">
        <v>22.2</v>
      </c>
      <c r="O287">
        <v>22.4</v>
      </c>
      <c r="P287">
        <v>21.3</v>
      </c>
      <c r="Q287">
        <v>21.7</v>
      </c>
      <c r="R287">
        <v>16.8</v>
      </c>
      <c r="S287">
        <v>19.100000000000001</v>
      </c>
      <c r="T287">
        <v>18.600000000000001</v>
      </c>
      <c r="U287">
        <v>22</v>
      </c>
      <c r="V287">
        <v>14.7</v>
      </c>
      <c r="W287">
        <v>18.2</v>
      </c>
      <c r="X287">
        <v>18</v>
      </c>
      <c r="Y287">
        <v>15.9</v>
      </c>
      <c r="Z287">
        <v>18.600000000000001</v>
      </c>
      <c r="AA287">
        <f>独自温度!C162</f>
        <v>30</v>
      </c>
      <c r="AB287">
        <f>独自温度!D162</f>
        <v>30</v>
      </c>
    </row>
    <row r="288" spans="1:28">
      <c r="A288" s="87" t="e" cm="1">
        <f t="array" aca="1" ref="A288" ca="1">INDIRECT(_xlfn.XLOOKUP(鶏シート!$G$13,鶏気温!$D$2:$AB$2,鶏気温!$D$3:$AB$3)&amp;(_xlfn.XLOOKUP(鶏モデル!$D296,鶏気温!$C$6:$C$461,鶏気温!$B$6:$B$461)))</f>
        <v>#N/A</v>
      </c>
      <c r="B288">
        <v>288</v>
      </c>
      <c r="C288" s="62">
        <v>46183</v>
      </c>
      <c r="D288">
        <v>18.8</v>
      </c>
      <c r="E288">
        <v>19.100000000000001</v>
      </c>
      <c r="F288">
        <v>19.600000000000001</v>
      </c>
      <c r="G288">
        <v>19.899999999999999</v>
      </c>
      <c r="H288">
        <v>19.5</v>
      </c>
      <c r="I288">
        <v>20.2</v>
      </c>
      <c r="J288">
        <v>21.9</v>
      </c>
      <c r="K288">
        <v>20.2</v>
      </c>
      <c r="L288">
        <v>20.399999999999999</v>
      </c>
      <c r="M288">
        <v>20.8</v>
      </c>
      <c r="N288">
        <v>22.3</v>
      </c>
      <c r="O288">
        <v>22.5</v>
      </c>
      <c r="P288">
        <v>21.5</v>
      </c>
      <c r="Q288">
        <v>21.8</v>
      </c>
      <c r="R288">
        <v>16.899999999999999</v>
      </c>
      <c r="S288">
        <v>19.3</v>
      </c>
      <c r="T288">
        <v>18.7</v>
      </c>
      <c r="U288">
        <v>22.1</v>
      </c>
      <c r="V288">
        <v>14.9</v>
      </c>
      <c r="W288">
        <v>18.3</v>
      </c>
      <c r="X288">
        <v>18.100000000000001</v>
      </c>
      <c r="Y288">
        <v>16</v>
      </c>
      <c r="Z288">
        <v>18.7</v>
      </c>
      <c r="AA288">
        <f>独自温度!C163</f>
        <v>30</v>
      </c>
      <c r="AB288">
        <f>独自温度!D163</f>
        <v>30</v>
      </c>
    </row>
    <row r="289" spans="1:28">
      <c r="A289" s="87" t="e" cm="1">
        <f t="array" aca="1" ref="A289" ca="1">INDIRECT(_xlfn.XLOOKUP(鶏シート!$G$13,鶏気温!$D$2:$AB$2,鶏気温!$D$3:$AB$3)&amp;(_xlfn.XLOOKUP(鶏モデル!$D297,鶏気温!$C$6:$C$461,鶏気温!$B$6:$B$461)))</f>
        <v>#N/A</v>
      </c>
      <c r="B289">
        <v>289</v>
      </c>
      <c r="C289" s="62">
        <v>46184</v>
      </c>
      <c r="D289">
        <v>18.899999999999999</v>
      </c>
      <c r="E289">
        <v>19.2</v>
      </c>
      <c r="F289">
        <v>19.8</v>
      </c>
      <c r="G289">
        <v>20</v>
      </c>
      <c r="H289">
        <v>19.7</v>
      </c>
      <c r="I289">
        <v>20.3</v>
      </c>
      <c r="J289">
        <v>22</v>
      </c>
      <c r="K289">
        <v>20.3</v>
      </c>
      <c r="L289">
        <v>20.5</v>
      </c>
      <c r="M289">
        <v>21</v>
      </c>
      <c r="N289">
        <v>22.4</v>
      </c>
      <c r="O289">
        <v>22.6</v>
      </c>
      <c r="P289">
        <v>21.6</v>
      </c>
      <c r="Q289">
        <v>22</v>
      </c>
      <c r="R289">
        <v>17</v>
      </c>
      <c r="S289">
        <v>19.399999999999999</v>
      </c>
      <c r="T289">
        <v>18.8</v>
      </c>
      <c r="U289">
        <v>22.2</v>
      </c>
      <c r="V289">
        <v>15.1</v>
      </c>
      <c r="W289">
        <v>18.5</v>
      </c>
      <c r="X289">
        <v>18.3</v>
      </c>
      <c r="Y289">
        <v>16.2</v>
      </c>
      <c r="Z289">
        <v>18.8</v>
      </c>
      <c r="AA289">
        <f>独自温度!C164</f>
        <v>30</v>
      </c>
      <c r="AB289">
        <f>独自温度!D164</f>
        <v>30</v>
      </c>
    </row>
    <row r="290" spans="1:28">
      <c r="A290" s="87" t="e" cm="1">
        <f t="array" aca="1" ref="A290" ca="1">INDIRECT(_xlfn.XLOOKUP(鶏シート!$G$13,鶏気温!$D$2:$AB$2,鶏気温!$D$3:$AB$3)&amp;(_xlfn.XLOOKUP(鶏モデル!$D298,鶏気温!$C$6:$C$461,鶏気温!$B$6:$B$461)))</f>
        <v>#N/A</v>
      </c>
      <c r="B290">
        <v>290</v>
      </c>
      <c r="C290" s="62">
        <v>46185</v>
      </c>
      <c r="D290">
        <v>19</v>
      </c>
      <c r="E290">
        <v>19.3</v>
      </c>
      <c r="F290">
        <v>19.899999999999999</v>
      </c>
      <c r="G290">
        <v>20.100000000000001</v>
      </c>
      <c r="H290">
        <v>19.8</v>
      </c>
      <c r="I290">
        <v>20.399999999999999</v>
      </c>
      <c r="J290">
        <v>22.1</v>
      </c>
      <c r="K290">
        <v>20.399999999999999</v>
      </c>
      <c r="L290">
        <v>20.6</v>
      </c>
      <c r="M290">
        <v>21.1</v>
      </c>
      <c r="N290">
        <v>22.5</v>
      </c>
      <c r="O290">
        <v>22.7</v>
      </c>
      <c r="P290">
        <v>21.7</v>
      </c>
      <c r="Q290">
        <v>22.1</v>
      </c>
      <c r="R290">
        <v>17.100000000000001</v>
      </c>
      <c r="S290">
        <v>19.600000000000001</v>
      </c>
      <c r="T290">
        <v>18.899999999999999</v>
      </c>
      <c r="U290">
        <v>22.3</v>
      </c>
      <c r="V290">
        <v>15.2</v>
      </c>
      <c r="W290">
        <v>18.600000000000001</v>
      </c>
      <c r="X290">
        <v>18.399999999999999</v>
      </c>
      <c r="Y290">
        <v>16.3</v>
      </c>
      <c r="Z290">
        <v>18.899999999999999</v>
      </c>
      <c r="AA290">
        <f>独自温度!C165</f>
        <v>30</v>
      </c>
      <c r="AB290">
        <f>独自温度!D165</f>
        <v>30</v>
      </c>
    </row>
    <row r="291" spans="1:28">
      <c r="A291" s="87" t="e" cm="1">
        <f t="array" aca="1" ref="A291" ca="1">INDIRECT(_xlfn.XLOOKUP(鶏シート!$G$13,鶏気温!$D$2:$AB$2,鶏気温!$D$3:$AB$3)&amp;(_xlfn.XLOOKUP(鶏モデル!$D299,鶏気温!$C$6:$C$461,鶏気温!$B$6:$B$461)))</f>
        <v>#N/A</v>
      </c>
      <c r="B291">
        <v>291</v>
      </c>
      <c r="C291" s="62">
        <v>46186</v>
      </c>
      <c r="D291">
        <v>19.100000000000001</v>
      </c>
      <c r="E291">
        <v>19.399999999999999</v>
      </c>
      <c r="F291">
        <v>20</v>
      </c>
      <c r="G291">
        <v>20.3</v>
      </c>
      <c r="H291">
        <v>19.899999999999999</v>
      </c>
      <c r="I291">
        <v>20.5</v>
      </c>
      <c r="J291">
        <v>22.2</v>
      </c>
      <c r="K291">
        <v>20.5</v>
      </c>
      <c r="L291">
        <v>20.7</v>
      </c>
      <c r="M291">
        <v>21.2</v>
      </c>
      <c r="N291">
        <v>22.7</v>
      </c>
      <c r="O291">
        <v>22.8</v>
      </c>
      <c r="P291">
        <v>21.8</v>
      </c>
      <c r="Q291">
        <v>22.2</v>
      </c>
      <c r="R291">
        <v>17.3</v>
      </c>
      <c r="S291">
        <v>19.7</v>
      </c>
      <c r="T291">
        <v>19.100000000000001</v>
      </c>
      <c r="U291">
        <v>22.4</v>
      </c>
      <c r="V291">
        <v>15.4</v>
      </c>
      <c r="W291">
        <v>18.7</v>
      </c>
      <c r="X291">
        <v>18.5</v>
      </c>
      <c r="Y291">
        <v>16.399999999999999</v>
      </c>
      <c r="Z291">
        <v>19.100000000000001</v>
      </c>
      <c r="AA291">
        <f>独自温度!C166</f>
        <v>30</v>
      </c>
      <c r="AB291">
        <f>独自温度!D166</f>
        <v>30</v>
      </c>
    </row>
    <row r="292" spans="1:28">
      <c r="A292" s="87" t="e" cm="1">
        <f t="array" aca="1" ref="A292" ca="1">INDIRECT(_xlfn.XLOOKUP(鶏シート!$G$13,鶏気温!$D$2:$AB$2,鶏気温!$D$3:$AB$3)&amp;(_xlfn.XLOOKUP(鶏モデル!$D300,鶏気温!$C$6:$C$461,鶏気温!$B$6:$B$461)))</f>
        <v>#N/A</v>
      </c>
      <c r="B292">
        <v>292</v>
      </c>
      <c r="C292" s="62">
        <v>46187</v>
      </c>
      <c r="D292">
        <v>19.2</v>
      </c>
      <c r="E292">
        <v>19.600000000000001</v>
      </c>
      <c r="F292">
        <v>20.100000000000001</v>
      </c>
      <c r="G292">
        <v>20.399999999999999</v>
      </c>
      <c r="H292">
        <v>20</v>
      </c>
      <c r="I292">
        <v>20.7</v>
      </c>
      <c r="J292">
        <v>22.3</v>
      </c>
      <c r="K292">
        <v>20.7</v>
      </c>
      <c r="L292">
        <v>20.8</v>
      </c>
      <c r="M292">
        <v>21.3</v>
      </c>
      <c r="N292">
        <v>22.8</v>
      </c>
      <c r="O292">
        <v>23</v>
      </c>
      <c r="P292">
        <v>21.9</v>
      </c>
      <c r="Q292">
        <v>22.3</v>
      </c>
      <c r="R292">
        <v>17.399999999999999</v>
      </c>
      <c r="S292">
        <v>19.8</v>
      </c>
      <c r="T292">
        <v>19.2</v>
      </c>
      <c r="U292">
        <v>22.5</v>
      </c>
      <c r="V292">
        <v>15.5</v>
      </c>
      <c r="W292">
        <v>18.8</v>
      </c>
      <c r="X292">
        <v>18.600000000000001</v>
      </c>
      <c r="Y292">
        <v>16.600000000000001</v>
      </c>
      <c r="Z292">
        <v>19.2</v>
      </c>
      <c r="AA292">
        <f>独自温度!C167</f>
        <v>30</v>
      </c>
      <c r="AB292">
        <f>独自温度!D167</f>
        <v>30</v>
      </c>
    </row>
    <row r="293" spans="1:28">
      <c r="A293" s="87" t="e" cm="1">
        <f t="array" aca="1" ref="A293" ca="1">INDIRECT(_xlfn.XLOOKUP(鶏シート!$G$13,鶏気温!$D$2:$AB$2,鶏気温!$D$3:$AB$3)&amp;(_xlfn.XLOOKUP(鶏モデル!$D301,鶏気温!$C$6:$C$461,鶏気温!$B$6:$B$461)))</f>
        <v>#N/A</v>
      </c>
      <c r="B293">
        <v>293</v>
      </c>
      <c r="C293" s="62">
        <v>46188</v>
      </c>
      <c r="D293">
        <v>19.399999999999999</v>
      </c>
      <c r="E293">
        <v>19.7</v>
      </c>
      <c r="F293">
        <v>20.2</v>
      </c>
      <c r="G293">
        <v>20.5</v>
      </c>
      <c r="H293">
        <v>20.100000000000001</v>
      </c>
      <c r="I293">
        <v>20.8</v>
      </c>
      <c r="J293">
        <v>22.4</v>
      </c>
      <c r="K293">
        <v>20.8</v>
      </c>
      <c r="L293">
        <v>20.9</v>
      </c>
      <c r="M293">
        <v>21.4</v>
      </c>
      <c r="N293">
        <v>22.9</v>
      </c>
      <c r="O293">
        <v>23.1</v>
      </c>
      <c r="P293">
        <v>22</v>
      </c>
      <c r="Q293">
        <v>22.4</v>
      </c>
      <c r="R293">
        <v>17.5</v>
      </c>
      <c r="S293">
        <v>19.899999999999999</v>
      </c>
      <c r="T293">
        <v>19.3</v>
      </c>
      <c r="U293">
        <v>22.7</v>
      </c>
      <c r="V293">
        <v>15.7</v>
      </c>
      <c r="W293">
        <v>18.899999999999999</v>
      </c>
      <c r="X293">
        <v>18.7</v>
      </c>
      <c r="Y293">
        <v>16.7</v>
      </c>
      <c r="Z293">
        <v>19.3</v>
      </c>
      <c r="AA293">
        <f>独自温度!C168</f>
        <v>30</v>
      </c>
      <c r="AB293">
        <f>独自温度!D168</f>
        <v>30</v>
      </c>
    </row>
    <row r="294" spans="1:28">
      <c r="A294" s="87" t="e" cm="1">
        <f t="array" aca="1" ref="A294" ca="1">INDIRECT(_xlfn.XLOOKUP(鶏シート!$G$13,鶏気温!$D$2:$AB$2,鶏気温!$D$3:$AB$3)&amp;(_xlfn.XLOOKUP(鶏モデル!$D302,鶏気温!$C$6:$C$461,鶏気温!$B$6:$B$461)))</f>
        <v>#N/A</v>
      </c>
      <c r="B294">
        <v>294</v>
      </c>
      <c r="C294" s="62">
        <v>46189</v>
      </c>
      <c r="D294">
        <v>19.5</v>
      </c>
      <c r="E294">
        <v>19.8</v>
      </c>
      <c r="F294">
        <v>20.3</v>
      </c>
      <c r="G294">
        <v>20.6</v>
      </c>
      <c r="H294">
        <v>20.3</v>
      </c>
      <c r="I294">
        <v>20.9</v>
      </c>
      <c r="J294">
        <v>22.5</v>
      </c>
      <c r="K294">
        <v>20.9</v>
      </c>
      <c r="L294">
        <v>21</v>
      </c>
      <c r="M294">
        <v>21.6</v>
      </c>
      <c r="N294">
        <v>23</v>
      </c>
      <c r="O294">
        <v>23.2</v>
      </c>
      <c r="P294">
        <v>22.1</v>
      </c>
      <c r="Q294">
        <v>22.5</v>
      </c>
      <c r="R294">
        <v>17.600000000000001</v>
      </c>
      <c r="S294">
        <v>20</v>
      </c>
      <c r="T294">
        <v>19.399999999999999</v>
      </c>
      <c r="U294">
        <v>22.8</v>
      </c>
      <c r="V294">
        <v>15.9</v>
      </c>
      <c r="W294">
        <v>19</v>
      </c>
      <c r="X294">
        <v>18.899999999999999</v>
      </c>
      <c r="Y294">
        <v>16.8</v>
      </c>
      <c r="Z294">
        <v>19.5</v>
      </c>
      <c r="AA294">
        <f>独自温度!C169</f>
        <v>30</v>
      </c>
      <c r="AB294">
        <f>独自温度!D169</f>
        <v>30</v>
      </c>
    </row>
    <row r="295" spans="1:28">
      <c r="A295" s="87" t="e" cm="1">
        <f t="array" aca="1" ref="A295" ca="1">INDIRECT(_xlfn.XLOOKUP(鶏シート!$G$13,鶏気温!$D$2:$AB$2,鶏気温!$D$3:$AB$3)&amp;(_xlfn.XLOOKUP(鶏モデル!$D303,鶏気温!$C$6:$C$461,鶏気温!$B$6:$B$461)))</f>
        <v>#N/A</v>
      </c>
      <c r="B295">
        <v>295</v>
      </c>
      <c r="C295" s="62">
        <v>46190</v>
      </c>
      <c r="D295">
        <v>19.600000000000001</v>
      </c>
      <c r="E295">
        <v>19.899999999999999</v>
      </c>
      <c r="F295">
        <v>20.399999999999999</v>
      </c>
      <c r="G295">
        <v>20.7</v>
      </c>
      <c r="H295">
        <v>20.399999999999999</v>
      </c>
      <c r="I295">
        <v>21</v>
      </c>
      <c r="J295">
        <v>22.6</v>
      </c>
      <c r="K295">
        <v>21</v>
      </c>
      <c r="L295">
        <v>21.1</v>
      </c>
      <c r="M295">
        <v>21.7</v>
      </c>
      <c r="N295">
        <v>23.1</v>
      </c>
      <c r="O295">
        <v>23.3</v>
      </c>
      <c r="P295">
        <v>22.2</v>
      </c>
      <c r="Q295">
        <v>22.6</v>
      </c>
      <c r="R295">
        <v>17.7</v>
      </c>
      <c r="S295">
        <v>20.2</v>
      </c>
      <c r="T295">
        <v>19.5</v>
      </c>
      <c r="U295">
        <v>22.9</v>
      </c>
      <c r="V295">
        <v>16</v>
      </c>
      <c r="W295">
        <v>19.2</v>
      </c>
      <c r="X295">
        <v>19</v>
      </c>
      <c r="Y295">
        <v>17</v>
      </c>
      <c r="Z295">
        <v>19.600000000000001</v>
      </c>
      <c r="AA295">
        <f>独自温度!C170</f>
        <v>30</v>
      </c>
      <c r="AB295">
        <f>独自温度!D170</f>
        <v>30</v>
      </c>
    </row>
    <row r="296" spans="1:28">
      <c r="A296" s="87" t="e" cm="1">
        <f t="array" aca="1" ref="A296" ca="1">INDIRECT(_xlfn.XLOOKUP(鶏シート!$G$13,鶏気温!$D$2:$AB$2,鶏気温!$D$3:$AB$3)&amp;(_xlfn.XLOOKUP(鶏モデル!$D304,鶏気温!$C$6:$C$461,鶏気温!$B$6:$B$461)))</f>
        <v>#N/A</v>
      </c>
      <c r="B296">
        <v>296</v>
      </c>
      <c r="C296" s="62">
        <v>46191</v>
      </c>
      <c r="D296">
        <v>19.7</v>
      </c>
      <c r="E296">
        <v>20</v>
      </c>
      <c r="F296">
        <v>20.5</v>
      </c>
      <c r="G296">
        <v>20.8</v>
      </c>
      <c r="H296">
        <v>20.5</v>
      </c>
      <c r="I296">
        <v>21.1</v>
      </c>
      <c r="J296">
        <v>22.7</v>
      </c>
      <c r="K296">
        <v>21.1</v>
      </c>
      <c r="L296">
        <v>21.2</v>
      </c>
      <c r="M296">
        <v>21.8</v>
      </c>
      <c r="N296">
        <v>23.2</v>
      </c>
      <c r="O296">
        <v>23.4</v>
      </c>
      <c r="P296">
        <v>22.3</v>
      </c>
      <c r="Q296">
        <v>22.8</v>
      </c>
      <c r="R296">
        <v>17.8</v>
      </c>
      <c r="S296">
        <v>20.3</v>
      </c>
      <c r="T296">
        <v>19.600000000000001</v>
      </c>
      <c r="U296">
        <v>22.9</v>
      </c>
      <c r="V296">
        <v>16.2</v>
      </c>
      <c r="W296">
        <v>19.3</v>
      </c>
      <c r="X296">
        <v>19.100000000000001</v>
      </c>
      <c r="Y296">
        <v>17.100000000000001</v>
      </c>
      <c r="Z296">
        <v>19.7</v>
      </c>
      <c r="AA296">
        <f>独自温度!C171</f>
        <v>30</v>
      </c>
      <c r="AB296">
        <f>独自温度!D171</f>
        <v>30</v>
      </c>
    </row>
    <row r="297" spans="1:28">
      <c r="A297" s="87" t="e" cm="1">
        <f t="array" aca="1" ref="A297" ca="1">INDIRECT(_xlfn.XLOOKUP(鶏シート!$G$13,鶏気温!$D$2:$AB$2,鶏気温!$D$3:$AB$3)&amp;(_xlfn.XLOOKUP(鶏モデル!$D305,鶏気温!$C$6:$C$461,鶏気温!$B$6:$B$461)))</f>
        <v>#N/A</v>
      </c>
      <c r="B297">
        <v>297</v>
      </c>
      <c r="C297" s="62">
        <v>46192</v>
      </c>
      <c r="D297">
        <v>19.8</v>
      </c>
      <c r="E297">
        <v>20.100000000000001</v>
      </c>
      <c r="F297">
        <v>20.6</v>
      </c>
      <c r="G297">
        <v>20.9</v>
      </c>
      <c r="H297">
        <v>20.6</v>
      </c>
      <c r="I297">
        <v>21.2</v>
      </c>
      <c r="J297">
        <v>22.9</v>
      </c>
      <c r="K297">
        <v>21.2</v>
      </c>
      <c r="L297">
        <v>21.3</v>
      </c>
      <c r="M297">
        <v>21.9</v>
      </c>
      <c r="N297">
        <v>23.3</v>
      </c>
      <c r="O297">
        <v>23.5</v>
      </c>
      <c r="P297">
        <v>22.4</v>
      </c>
      <c r="Q297">
        <v>22.9</v>
      </c>
      <c r="R297">
        <v>17.899999999999999</v>
      </c>
      <c r="S297">
        <v>20.399999999999999</v>
      </c>
      <c r="T297">
        <v>19.7</v>
      </c>
      <c r="U297">
        <v>23</v>
      </c>
      <c r="V297">
        <v>16.3</v>
      </c>
      <c r="W297">
        <v>19.399999999999999</v>
      </c>
      <c r="X297">
        <v>19.2</v>
      </c>
      <c r="Y297">
        <v>17.2</v>
      </c>
      <c r="Z297">
        <v>19.8</v>
      </c>
      <c r="AA297">
        <f>独自温度!C172</f>
        <v>30</v>
      </c>
      <c r="AB297">
        <f>独自温度!D172</f>
        <v>30</v>
      </c>
    </row>
    <row r="298" spans="1:28">
      <c r="A298" s="87" t="e" cm="1">
        <f t="array" aca="1" ref="A298" ca="1">INDIRECT(_xlfn.XLOOKUP(鶏シート!$G$13,鶏気温!$D$2:$AB$2,鶏気温!$D$3:$AB$3)&amp;(_xlfn.XLOOKUP(鶏モデル!$D306,鶏気温!$C$6:$C$461,鶏気温!$B$6:$B$461)))</f>
        <v>#N/A</v>
      </c>
      <c r="B298">
        <v>298</v>
      </c>
      <c r="C298" s="62">
        <v>46193</v>
      </c>
      <c r="D298">
        <v>19.899999999999999</v>
      </c>
      <c r="E298">
        <v>20.3</v>
      </c>
      <c r="F298">
        <v>20.7</v>
      </c>
      <c r="G298">
        <v>21.1</v>
      </c>
      <c r="H298">
        <v>20.7</v>
      </c>
      <c r="I298">
        <v>21.3</v>
      </c>
      <c r="J298">
        <v>23</v>
      </c>
      <c r="K298">
        <v>21.3</v>
      </c>
      <c r="L298">
        <v>21.4</v>
      </c>
      <c r="M298">
        <v>22</v>
      </c>
      <c r="N298">
        <v>23.4</v>
      </c>
      <c r="O298">
        <v>23.6</v>
      </c>
      <c r="P298">
        <v>22.5</v>
      </c>
      <c r="Q298">
        <v>23</v>
      </c>
      <c r="R298">
        <v>18</v>
      </c>
      <c r="S298">
        <v>20.5</v>
      </c>
      <c r="T298">
        <v>19.8</v>
      </c>
      <c r="U298">
        <v>23.1</v>
      </c>
      <c r="V298">
        <v>16.5</v>
      </c>
      <c r="W298">
        <v>19.5</v>
      </c>
      <c r="X298">
        <v>19.399999999999999</v>
      </c>
      <c r="Y298">
        <v>17.399999999999999</v>
      </c>
      <c r="Z298">
        <v>19.899999999999999</v>
      </c>
      <c r="AA298">
        <f>独自温度!C173</f>
        <v>30</v>
      </c>
      <c r="AB298">
        <f>独自温度!D173</f>
        <v>30</v>
      </c>
    </row>
    <row r="299" spans="1:28">
      <c r="A299" s="87" t="e" cm="1">
        <f t="array" aca="1" ref="A299" ca="1">INDIRECT(_xlfn.XLOOKUP(鶏シート!$G$13,鶏気温!$D$2:$AB$2,鶏気温!$D$3:$AB$3)&amp;(_xlfn.XLOOKUP(鶏モデル!$D307,鶏気温!$C$6:$C$461,鶏気温!$B$6:$B$461)))</f>
        <v>#N/A</v>
      </c>
      <c r="B299">
        <v>299</v>
      </c>
      <c r="C299" s="62">
        <v>46194</v>
      </c>
      <c r="D299">
        <v>20</v>
      </c>
      <c r="E299">
        <v>20.399999999999999</v>
      </c>
      <c r="F299">
        <v>20.8</v>
      </c>
      <c r="G299">
        <v>21.2</v>
      </c>
      <c r="H299">
        <v>20.8</v>
      </c>
      <c r="I299">
        <v>21.4</v>
      </c>
      <c r="J299">
        <v>23.1</v>
      </c>
      <c r="K299">
        <v>21.4</v>
      </c>
      <c r="L299">
        <v>21.5</v>
      </c>
      <c r="M299">
        <v>22.1</v>
      </c>
      <c r="N299">
        <v>23.6</v>
      </c>
      <c r="O299">
        <v>23.7</v>
      </c>
      <c r="P299">
        <v>22.6</v>
      </c>
      <c r="Q299">
        <v>23.1</v>
      </c>
      <c r="R299">
        <v>18.100000000000001</v>
      </c>
      <c r="S299">
        <v>20.6</v>
      </c>
      <c r="T299">
        <v>20</v>
      </c>
      <c r="U299">
        <v>23.2</v>
      </c>
      <c r="V299">
        <v>16.600000000000001</v>
      </c>
      <c r="W299">
        <v>19.600000000000001</v>
      </c>
      <c r="X299">
        <v>19.5</v>
      </c>
      <c r="Y299">
        <v>17.5</v>
      </c>
      <c r="Z299">
        <v>20.100000000000001</v>
      </c>
      <c r="AA299">
        <f>独自温度!C174</f>
        <v>30</v>
      </c>
      <c r="AB299">
        <f>独自温度!D174</f>
        <v>30</v>
      </c>
    </row>
    <row r="300" spans="1:28">
      <c r="A300" s="87" t="e" cm="1">
        <f t="array" aca="1" ref="A300" ca="1">INDIRECT(_xlfn.XLOOKUP(鶏シート!$G$13,鶏気温!$D$2:$AB$2,鶏気温!$D$3:$AB$3)&amp;(_xlfn.XLOOKUP(鶏モデル!$D308,鶏気温!$C$6:$C$461,鶏気温!$B$6:$B$461)))</f>
        <v>#N/A</v>
      </c>
      <c r="B300">
        <v>300</v>
      </c>
      <c r="C300" s="62">
        <v>46195</v>
      </c>
      <c r="D300">
        <v>20.100000000000001</v>
      </c>
      <c r="E300">
        <v>20.5</v>
      </c>
      <c r="F300">
        <v>20.9</v>
      </c>
      <c r="G300">
        <v>21.3</v>
      </c>
      <c r="H300">
        <v>20.9</v>
      </c>
      <c r="I300">
        <v>21.5</v>
      </c>
      <c r="J300">
        <v>23.2</v>
      </c>
      <c r="K300">
        <v>21.6</v>
      </c>
      <c r="L300">
        <v>21.7</v>
      </c>
      <c r="M300">
        <v>22.3</v>
      </c>
      <c r="N300">
        <v>23.7</v>
      </c>
      <c r="O300">
        <v>23.9</v>
      </c>
      <c r="P300">
        <v>22.7</v>
      </c>
      <c r="Q300">
        <v>23.2</v>
      </c>
      <c r="R300">
        <v>18.3</v>
      </c>
      <c r="S300">
        <v>20.7</v>
      </c>
      <c r="T300">
        <v>20.100000000000001</v>
      </c>
      <c r="U300">
        <v>23.4</v>
      </c>
      <c r="V300">
        <v>16.8</v>
      </c>
      <c r="W300">
        <v>19.8</v>
      </c>
      <c r="X300">
        <v>19.600000000000001</v>
      </c>
      <c r="Y300">
        <v>17.600000000000001</v>
      </c>
      <c r="Z300">
        <v>20.2</v>
      </c>
      <c r="AA300">
        <f>独自温度!C175</f>
        <v>30</v>
      </c>
      <c r="AB300">
        <f>独自温度!D175</f>
        <v>30</v>
      </c>
    </row>
    <row r="301" spans="1:28">
      <c r="A301" s="87" t="e" cm="1">
        <f t="array" aca="1" ref="A301" ca="1">INDIRECT(_xlfn.XLOOKUP(鶏シート!$G$13,鶏気温!$D$2:$AB$2,鶏気温!$D$3:$AB$3)&amp;(_xlfn.XLOOKUP(鶏モデル!$D309,鶏気温!$C$6:$C$461,鶏気温!$B$6:$B$461)))</f>
        <v>#N/A</v>
      </c>
      <c r="B301">
        <v>301</v>
      </c>
      <c r="C301" s="62">
        <v>46196</v>
      </c>
      <c r="D301">
        <v>20.3</v>
      </c>
      <c r="E301">
        <v>20.7</v>
      </c>
      <c r="F301">
        <v>21</v>
      </c>
      <c r="G301">
        <v>21.4</v>
      </c>
      <c r="H301">
        <v>21</v>
      </c>
      <c r="I301">
        <v>21.6</v>
      </c>
      <c r="J301">
        <v>23.4</v>
      </c>
      <c r="K301">
        <v>21.7</v>
      </c>
      <c r="L301">
        <v>21.8</v>
      </c>
      <c r="M301">
        <v>22.4</v>
      </c>
      <c r="N301">
        <v>23.8</v>
      </c>
      <c r="O301">
        <v>24</v>
      </c>
      <c r="P301">
        <v>22.8</v>
      </c>
      <c r="Q301">
        <v>23.4</v>
      </c>
      <c r="R301">
        <v>18.399999999999999</v>
      </c>
      <c r="S301">
        <v>20.8</v>
      </c>
      <c r="T301">
        <v>20.2</v>
      </c>
      <c r="U301">
        <v>23.5</v>
      </c>
      <c r="V301">
        <v>17</v>
      </c>
      <c r="W301">
        <v>19.899999999999999</v>
      </c>
      <c r="X301">
        <v>19.8</v>
      </c>
      <c r="Y301">
        <v>17.8</v>
      </c>
      <c r="Z301">
        <v>20.3</v>
      </c>
      <c r="AA301">
        <f>独自温度!C176</f>
        <v>30</v>
      </c>
      <c r="AB301">
        <f>独自温度!D176</f>
        <v>30</v>
      </c>
    </row>
    <row r="302" spans="1:28">
      <c r="A302" s="87" t="e" cm="1">
        <f t="array" aca="1" ref="A302" ca="1">INDIRECT(_xlfn.XLOOKUP(鶏シート!$G$13,鶏気温!$D$2:$AB$2,鶏気温!$D$3:$AB$3)&amp;(_xlfn.XLOOKUP(鶏モデル!$D310,鶏気温!$C$6:$C$461,鶏気温!$B$6:$B$461)))</f>
        <v>#N/A</v>
      </c>
      <c r="B302">
        <v>302</v>
      </c>
      <c r="C302" s="62">
        <v>46197</v>
      </c>
      <c r="D302">
        <v>20.399999999999999</v>
      </c>
      <c r="E302">
        <v>20.8</v>
      </c>
      <c r="F302">
        <v>21.1</v>
      </c>
      <c r="G302">
        <v>21.6</v>
      </c>
      <c r="H302">
        <v>21.1</v>
      </c>
      <c r="I302">
        <v>21.7</v>
      </c>
      <c r="J302">
        <v>23.5</v>
      </c>
      <c r="K302">
        <v>21.8</v>
      </c>
      <c r="L302">
        <v>22</v>
      </c>
      <c r="M302">
        <v>22.6</v>
      </c>
      <c r="N302">
        <v>24</v>
      </c>
      <c r="O302">
        <v>24.1</v>
      </c>
      <c r="P302">
        <v>22.9</v>
      </c>
      <c r="Q302">
        <v>23.5</v>
      </c>
      <c r="R302">
        <v>18.5</v>
      </c>
      <c r="S302">
        <v>20.9</v>
      </c>
      <c r="T302">
        <v>20.3</v>
      </c>
      <c r="U302">
        <v>23.6</v>
      </c>
      <c r="V302">
        <v>17.100000000000001</v>
      </c>
      <c r="W302">
        <v>20.100000000000001</v>
      </c>
      <c r="X302">
        <v>19.899999999999999</v>
      </c>
      <c r="Y302">
        <v>17.899999999999999</v>
      </c>
      <c r="Z302">
        <v>20.5</v>
      </c>
      <c r="AA302">
        <f>独自温度!C177</f>
        <v>30</v>
      </c>
      <c r="AB302">
        <f>独自温度!D177</f>
        <v>30</v>
      </c>
    </row>
    <row r="303" spans="1:28">
      <c r="A303" s="87" t="e" cm="1">
        <f t="array" aca="1" ref="A303" ca="1">INDIRECT(_xlfn.XLOOKUP(鶏シート!$G$13,鶏気温!$D$2:$AB$2,鶏気温!$D$3:$AB$3)&amp;(_xlfn.XLOOKUP(鶏モデル!$D311,鶏気温!$C$6:$C$461,鶏気温!$B$6:$B$461)))</f>
        <v>#N/A</v>
      </c>
      <c r="B303">
        <v>303</v>
      </c>
      <c r="C303" s="62">
        <v>46198</v>
      </c>
      <c r="D303">
        <v>20.5</v>
      </c>
      <c r="E303">
        <v>21</v>
      </c>
      <c r="F303">
        <v>21.3</v>
      </c>
      <c r="G303">
        <v>21.7</v>
      </c>
      <c r="H303">
        <v>21.3</v>
      </c>
      <c r="I303">
        <v>21.8</v>
      </c>
      <c r="J303">
        <v>23.7</v>
      </c>
      <c r="K303">
        <v>22</v>
      </c>
      <c r="L303">
        <v>22.1</v>
      </c>
      <c r="M303">
        <v>22.7</v>
      </c>
      <c r="N303">
        <v>24.1</v>
      </c>
      <c r="O303">
        <v>24.3</v>
      </c>
      <c r="P303">
        <v>23.1</v>
      </c>
      <c r="Q303">
        <v>23.7</v>
      </c>
      <c r="R303">
        <v>18.7</v>
      </c>
      <c r="S303">
        <v>21.1</v>
      </c>
      <c r="T303">
        <v>20.399999999999999</v>
      </c>
      <c r="U303">
        <v>23.7</v>
      </c>
      <c r="V303">
        <v>17.3</v>
      </c>
      <c r="W303">
        <v>20.2</v>
      </c>
      <c r="X303">
        <v>20.100000000000001</v>
      </c>
      <c r="Y303">
        <v>18.100000000000001</v>
      </c>
      <c r="Z303">
        <v>20.6</v>
      </c>
      <c r="AA303">
        <f>独自温度!C178</f>
        <v>30</v>
      </c>
      <c r="AB303">
        <f>独自温度!D178</f>
        <v>30</v>
      </c>
    </row>
    <row r="304" spans="1:28">
      <c r="A304" s="87" t="e" cm="1">
        <f t="array" aca="1" ref="A304" ca="1">INDIRECT(_xlfn.XLOOKUP(鶏シート!$G$13,鶏気温!$D$2:$AB$2,鶏気温!$D$3:$AB$3)&amp;(_xlfn.XLOOKUP(鶏モデル!$D312,鶏気温!$C$6:$C$461,鶏気温!$B$6:$B$461)))</f>
        <v>#N/A</v>
      </c>
      <c r="B304">
        <v>304</v>
      </c>
      <c r="C304" s="62">
        <v>46199</v>
      </c>
      <c r="D304">
        <v>20.7</v>
      </c>
      <c r="E304">
        <v>21.1</v>
      </c>
      <c r="F304">
        <v>21.4</v>
      </c>
      <c r="G304">
        <v>21.8</v>
      </c>
      <c r="H304">
        <v>21.4</v>
      </c>
      <c r="I304">
        <v>21.9</v>
      </c>
      <c r="J304">
        <v>23.8</v>
      </c>
      <c r="K304">
        <v>22.1</v>
      </c>
      <c r="L304">
        <v>22.3</v>
      </c>
      <c r="M304">
        <v>22.9</v>
      </c>
      <c r="N304">
        <v>24.3</v>
      </c>
      <c r="O304">
        <v>24.4</v>
      </c>
      <c r="P304">
        <v>23.2</v>
      </c>
      <c r="Q304">
        <v>23.9</v>
      </c>
      <c r="R304">
        <v>18.8</v>
      </c>
      <c r="S304">
        <v>21.2</v>
      </c>
      <c r="T304">
        <v>20.5</v>
      </c>
      <c r="U304">
        <v>23.9</v>
      </c>
      <c r="V304">
        <v>17.5</v>
      </c>
      <c r="W304">
        <v>20.399999999999999</v>
      </c>
      <c r="X304">
        <v>20.3</v>
      </c>
      <c r="Y304">
        <v>18.3</v>
      </c>
      <c r="Z304">
        <v>20.8</v>
      </c>
      <c r="AA304">
        <f>独自温度!C179</f>
        <v>30</v>
      </c>
      <c r="AB304">
        <f>独自温度!D179</f>
        <v>30</v>
      </c>
    </row>
    <row r="305" spans="1:28">
      <c r="A305" s="87" t="e" cm="1">
        <f t="array" aca="1" ref="A305" ca="1">INDIRECT(_xlfn.XLOOKUP(鶏シート!$G$13,鶏気温!$D$2:$AB$2,鶏気温!$D$3:$AB$3)&amp;(_xlfn.XLOOKUP(鶏モデル!$D313,鶏気温!$C$6:$C$461,鶏気温!$B$6:$B$461)))</f>
        <v>#N/A</v>
      </c>
      <c r="B305">
        <v>305</v>
      </c>
      <c r="C305" s="62">
        <v>46200</v>
      </c>
      <c r="D305">
        <v>20.8</v>
      </c>
      <c r="E305">
        <v>21.3</v>
      </c>
      <c r="F305">
        <v>21.5</v>
      </c>
      <c r="G305">
        <v>22</v>
      </c>
      <c r="H305">
        <v>21.5</v>
      </c>
      <c r="I305">
        <v>22.1</v>
      </c>
      <c r="J305">
        <v>24</v>
      </c>
      <c r="K305">
        <v>22.3</v>
      </c>
      <c r="L305">
        <v>22.4</v>
      </c>
      <c r="M305">
        <v>23</v>
      </c>
      <c r="N305">
        <v>24.4</v>
      </c>
      <c r="O305">
        <v>24.6</v>
      </c>
      <c r="P305">
        <v>23.4</v>
      </c>
      <c r="Q305">
        <v>24</v>
      </c>
      <c r="R305">
        <v>19</v>
      </c>
      <c r="S305">
        <v>21.4</v>
      </c>
      <c r="T305">
        <v>20.7</v>
      </c>
      <c r="U305">
        <v>24</v>
      </c>
      <c r="V305">
        <v>17.600000000000001</v>
      </c>
      <c r="W305">
        <v>20.5</v>
      </c>
      <c r="X305">
        <v>20.399999999999999</v>
      </c>
      <c r="Y305">
        <v>18.399999999999999</v>
      </c>
      <c r="Z305">
        <v>20.9</v>
      </c>
      <c r="AA305">
        <f>独自温度!C180</f>
        <v>30</v>
      </c>
      <c r="AB305">
        <f>独自温度!D180</f>
        <v>30</v>
      </c>
    </row>
    <row r="306" spans="1:28">
      <c r="A306" s="87" t="e" cm="1">
        <f t="array" aca="1" ref="A306" ca="1">INDIRECT(_xlfn.XLOOKUP(鶏シート!$G$13,鶏気温!$D$2:$AB$2,鶏気温!$D$3:$AB$3)&amp;(_xlfn.XLOOKUP(鶏モデル!$D314,鶏気温!$C$6:$C$461,鶏気温!$B$6:$B$461)))</f>
        <v>#N/A</v>
      </c>
      <c r="B306">
        <v>306</v>
      </c>
      <c r="C306" s="62">
        <v>46201</v>
      </c>
      <c r="D306">
        <v>21</v>
      </c>
      <c r="E306">
        <v>21.4</v>
      </c>
      <c r="F306">
        <v>21.6</v>
      </c>
      <c r="G306">
        <v>22.1</v>
      </c>
      <c r="H306">
        <v>21.7</v>
      </c>
      <c r="I306">
        <v>22.2</v>
      </c>
      <c r="J306">
        <v>24.1</v>
      </c>
      <c r="K306">
        <v>22.5</v>
      </c>
      <c r="L306">
        <v>22.6</v>
      </c>
      <c r="M306">
        <v>23.2</v>
      </c>
      <c r="N306">
        <v>24.6</v>
      </c>
      <c r="O306">
        <v>24.8</v>
      </c>
      <c r="P306">
        <v>23.5</v>
      </c>
      <c r="Q306">
        <v>24.2</v>
      </c>
      <c r="R306">
        <v>19.100000000000001</v>
      </c>
      <c r="S306">
        <v>21.5</v>
      </c>
      <c r="T306">
        <v>20.8</v>
      </c>
      <c r="U306">
        <v>24.2</v>
      </c>
      <c r="V306">
        <v>17.8</v>
      </c>
      <c r="W306">
        <v>20.7</v>
      </c>
      <c r="X306">
        <v>20.6</v>
      </c>
      <c r="Y306">
        <v>18.600000000000001</v>
      </c>
      <c r="Z306">
        <v>21</v>
      </c>
      <c r="AA306">
        <f>独自温度!C181</f>
        <v>30</v>
      </c>
      <c r="AB306">
        <f>独自温度!D181</f>
        <v>30</v>
      </c>
    </row>
    <row r="307" spans="1:28">
      <c r="A307" s="87" t="e" cm="1">
        <f t="array" aca="1" ref="A307" ca="1">INDIRECT(_xlfn.XLOOKUP(鶏シート!$G$13,鶏気温!$D$2:$AB$2,鶏気温!$D$3:$AB$3)&amp;(_xlfn.XLOOKUP(鶏モデル!$D315,鶏気温!$C$6:$C$461,鶏気温!$B$6:$B$461)))</f>
        <v>#N/A</v>
      </c>
      <c r="B307">
        <v>307</v>
      </c>
      <c r="C307" s="62">
        <v>46202</v>
      </c>
      <c r="D307">
        <v>21.1</v>
      </c>
      <c r="E307">
        <v>21.6</v>
      </c>
      <c r="F307">
        <v>21.8</v>
      </c>
      <c r="G307">
        <v>22.3</v>
      </c>
      <c r="H307">
        <v>21.8</v>
      </c>
      <c r="I307">
        <v>22.3</v>
      </c>
      <c r="J307">
        <v>24.3</v>
      </c>
      <c r="K307">
        <v>22.6</v>
      </c>
      <c r="L307">
        <v>22.7</v>
      </c>
      <c r="M307">
        <v>23.4</v>
      </c>
      <c r="N307">
        <v>24.7</v>
      </c>
      <c r="O307">
        <v>24.9</v>
      </c>
      <c r="P307">
        <v>23.7</v>
      </c>
      <c r="Q307">
        <v>24.3</v>
      </c>
      <c r="R307">
        <v>19.2</v>
      </c>
      <c r="S307">
        <v>21.6</v>
      </c>
      <c r="T307">
        <v>20.9</v>
      </c>
      <c r="U307">
        <v>24.3</v>
      </c>
      <c r="V307">
        <v>18</v>
      </c>
      <c r="W307">
        <v>20.8</v>
      </c>
      <c r="X307">
        <v>20.7</v>
      </c>
      <c r="Y307">
        <v>18.7</v>
      </c>
      <c r="Z307">
        <v>21.2</v>
      </c>
      <c r="AA307">
        <f>独自温度!C182</f>
        <v>30</v>
      </c>
      <c r="AB307">
        <f>独自温度!D182</f>
        <v>30</v>
      </c>
    </row>
    <row r="308" spans="1:28">
      <c r="A308" s="87" t="e" cm="1">
        <f t="array" aca="1" ref="A308" ca="1">INDIRECT(_xlfn.XLOOKUP(鶏シート!$G$13,鶏気温!$D$2:$AB$2,鶏気温!$D$3:$AB$3)&amp;(_xlfn.XLOOKUP(鶏モデル!$D316,鶏気温!$C$6:$C$461,鶏気温!$B$6:$B$461)))</f>
        <v>#N/A</v>
      </c>
      <c r="B308">
        <v>308</v>
      </c>
      <c r="C308" s="62">
        <v>46203</v>
      </c>
      <c r="D308">
        <v>21.3</v>
      </c>
      <c r="E308">
        <v>21.7</v>
      </c>
      <c r="F308">
        <v>21.9</v>
      </c>
      <c r="G308">
        <v>22.4</v>
      </c>
      <c r="H308">
        <v>22</v>
      </c>
      <c r="I308">
        <v>22.4</v>
      </c>
      <c r="J308">
        <v>24.4</v>
      </c>
      <c r="K308">
        <v>22.8</v>
      </c>
      <c r="L308">
        <v>22.9</v>
      </c>
      <c r="M308">
        <v>23.5</v>
      </c>
      <c r="N308">
        <v>24.9</v>
      </c>
      <c r="O308">
        <v>25.1</v>
      </c>
      <c r="P308">
        <v>23.8</v>
      </c>
      <c r="Q308">
        <v>24.5</v>
      </c>
      <c r="R308">
        <v>19.399999999999999</v>
      </c>
      <c r="S308">
        <v>21.8</v>
      </c>
      <c r="T308">
        <v>21.1</v>
      </c>
      <c r="U308">
        <v>24.5</v>
      </c>
      <c r="V308">
        <v>18.100000000000001</v>
      </c>
      <c r="W308">
        <v>21</v>
      </c>
      <c r="X308">
        <v>20.9</v>
      </c>
      <c r="Y308">
        <v>18.899999999999999</v>
      </c>
      <c r="Z308">
        <v>21.3</v>
      </c>
      <c r="AA308">
        <f>独自温度!C183</f>
        <v>30</v>
      </c>
      <c r="AB308">
        <f>独自温度!D183</f>
        <v>30</v>
      </c>
    </row>
    <row r="309" spans="1:28">
      <c r="A309" s="87" t="e" cm="1">
        <f t="array" aca="1" ref="A309" ca="1">INDIRECT(_xlfn.XLOOKUP(鶏シート!$G$13,鶏気温!$D$2:$AB$2,鶏気温!$D$3:$AB$3)&amp;(_xlfn.XLOOKUP(鶏モデル!$D317,鶏気温!$C$6:$C$461,鶏気温!$B$6:$B$461)))</f>
        <v>#N/A</v>
      </c>
      <c r="B309">
        <v>309</v>
      </c>
      <c r="C309" s="62">
        <v>46204</v>
      </c>
      <c r="D309">
        <v>21.4</v>
      </c>
      <c r="E309">
        <v>21.9</v>
      </c>
      <c r="F309">
        <v>22</v>
      </c>
      <c r="G309">
        <v>22.5</v>
      </c>
      <c r="H309">
        <v>22.1</v>
      </c>
      <c r="I309">
        <v>22.5</v>
      </c>
      <c r="J309">
        <v>24.6</v>
      </c>
      <c r="K309">
        <v>22.9</v>
      </c>
      <c r="L309">
        <v>23</v>
      </c>
      <c r="M309">
        <v>23.7</v>
      </c>
      <c r="N309">
        <v>25</v>
      </c>
      <c r="O309">
        <v>25.2</v>
      </c>
      <c r="P309">
        <v>23.9</v>
      </c>
      <c r="Q309">
        <v>24.6</v>
      </c>
      <c r="R309">
        <v>19.5</v>
      </c>
      <c r="S309">
        <v>21.9</v>
      </c>
      <c r="T309">
        <v>21.2</v>
      </c>
      <c r="U309">
        <v>24.6</v>
      </c>
      <c r="V309">
        <v>18.3</v>
      </c>
      <c r="W309">
        <v>21.1</v>
      </c>
      <c r="X309">
        <v>21</v>
      </c>
      <c r="Y309">
        <v>19</v>
      </c>
      <c r="Z309">
        <v>21.5</v>
      </c>
      <c r="AA309">
        <f>独自温度!C184</f>
        <v>30</v>
      </c>
      <c r="AB309">
        <f>独自温度!D184</f>
        <v>30</v>
      </c>
    </row>
    <row r="310" spans="1:28">
      <c r="A310" s="87" t="e" cm="1">
        <f t="array" aca="1" ref="A310" ca="1">INDIRECT(_xlfn.XLOOKUP(鶏シート!$G$13,鶏気温!$D$2:$AB$2,鶏気温!$D$3:$AB$3)&amp;(_xlfn.XLOOKUP(鶏モデル!$D318,鶏気温!$C$6:$C$461,鶏気温!$B$6:$B$461)))</f>
        <v>#N/A</v>
      </c>
      <c r="B310">
        <v>310</v>
      </c>
      <c r="C310" s="62">
        <v>46205</v>
      </c>
      <c r="D310">
        <v>21.6</v>
      </c>
      <c r="E310">
        <v>22</v>
      </c>
      <c r="F310">
        <v>22.1</v>
      </c>
      <c r="G310">
        <v>22.7</v>
      </c>
      <c r="H310">
        <v>22.2</v>
      </c>
      <c r="I310">
        <v>22.7</v>
      </c>
      <c r="J310">
        <v>24.7</v>
      </c>
      <c r="K310">
        <v>23</v>
      </c>
      <c r="L310">
        <v>23.2</v>
      </c>
      <c r="M310">
        <v>23.8</v>
      </c>
      <c r="N310">
        <v>25.2</v>
      </c>
      <c r="O310">
        <v>25.3</v>
      </c>
      <c r="P310">
        <v>24.1</v>
      </c>
      <c r="Q310">
        <v>24.8</v>
      </c>
      <c r="R310">
        <v>19.600000000000001</v>
      </c>
      <c r="S310">
        <v>22.1</v>
      </c>
      <c r="T310">
        <v>21.3</v>
      </c>
      <c r="U310">
        <v>24.7</v>
      </c>
      <c r="V310">
        <v>18.399999999999999</v>
      </c>
      <c r="W310">
        <v>21.3</v>
      </c>
      <c r="X310">
        <v>21.2</v>
      </c>
      <c r="Y310">
        <v>19.100000000000001</v>
      </c>
      <c r="Z310">
        <v>21.6</v>
      </c>
      <c r="AA310">
        <f>独自温度!C185</f>
        <v>30</v>
      </c>
      <c r="AB310">
        <f>独自温度!D185</f>
        <v>30</v>
      </c>
    </row>
    <row r="311" spans="1:28">
      <c r="A311" s="87" t="e" cm="1">
        <f t="array" aca="1" ref="A311" ca="1">INDIRECT(_xlfn.XLOOKUP(鶏シート!$G$13,鶏気温!$D$2:$AB$2,鶏気温!$D$3:$AB$3)&amp;(_xlfn.XLOOKUP(鶏モデル!$D319,鶏気温!$C$6:$C$461,鶏気温!$B$6:$B$461)))</f>
        <v>#N/A</v>
      </c>
      <c r="B311">
        <v>311</v>
      </c>
      <c r="C311" s="62">
        <v>46206</v>
      </c>
      <c r="D311">
        <v>21.7</v>
      </c>
      <c r="E311">
        <v>22.1</v>
      </c>
      <c r="F311">
        <v>22.3</v>
      </c>
      <c r="G311">
        <v>22.8</v>
      </c>
      <c r="H311">
        <v>22.4</v>
      </c>
      <c r="I311">
        <v>22.8</v>
      </c>
      <c r="J311">
        <v>24.8</v>
      </c>
      <c r="K311">
        <v>23.2</v>
      </c>
      <c r="L311">
        <v>23.3</v>
      </c>
      <c r="M311">
        <v>23.9</v>
      </c>
      <c r="N311">
        <v>25.3</v>
      </c>
      <c r="O311">
        <v>25.5</v>
      </c>
      <c r="P311">
        <v>24.2</v>
      </c>
      <c r="Q311">
        <v>24.9</v>
      </c>
      <c r="R311">
        <v>19.8</v>
      </c>
      <c r="S311">
        <v>22.2</v>
      </c>
      <c r="T311">
        <v>21.4</v>
      </c>
      <c r="U311">
        <v>24.9</v>
      </c>
      <c r="V311">
        <v>18.600000000000001</v>
      </c>
      <c r="W311">
        <v>21.4</v>
      </c>
      <c r="X311">
        <v>21.3</v>
      </c>
      <c r="Y311">
        <v>19.3</v>
      </c>
      <c r="Z311">
        <v>21.8</v>
      </c>
      <c r="AA311">
        <f>独自温度!C186</f>
        <v>30</v>
      </c>
      <c r="AB311">
        <f>独自温度!D186</f>
        <v>30</v>
      </c>
    </row>
    <row r="312" spans="1:28">
      <c r="A312" s="87" t="e" cm="1">
        <f t="array" aca="1" ref="A312" ca="1">INDIRECT(_xlfn.XLOOKUP(鶏シート!$G$13,鶏気温!$D$2:$AB$2,鶏気温!$D$3:$AB$3)&amp;(_xlfn.XLOOKUP(鶏モデル!$D320,鶏気温!$C$6:$C$461,鶏気温!$B$6:$B$461)))</f>
        <v>#N/A</v>
      </c>
      <c r="B312">
        <v>312</v>
      </c>
      <c r="C312" s="62">
        <v>46207</v>
      </c>
      <c r="D312">
        <v>21.8</v>
      </c>
      <c r="E312">
        <v>22.3</v>
      </c>
      <c r="F312">
        <v>22.4</v>
      </c>
      <c r="G312">
        <v>22.9</v>
      </c>
      <c r="H312">
        <v>22.5</v>
      </c>
      <c r="I312">
        <v>22.9</v>
      </c>
      <c r="J312">
        <v>25</v>
      </c>
      <c r="K312">
        <v>23.3</v>
      </c>
      <c r="L312">
        <v>23.4</v>
      </c>
      <c r="M312">
        <v>24.1</v>
      </c>
      <c r="N312">
        <v>25.5</v>
      </c>
      <c r="O312">
        <v>25.6</v>
      </c>
      <c r="P312">
        <v>24.3</v>
      </c>
      <c r="Q312">
        <v>25</v>
      </c>
      <c r="R312">
        <v>19.899999999999999</v>
      </c>
      <c r="S312">
        <v>22.3</v>
      </c>
      <c r="T312">
        <v>21.6</v>
      </c>
      <c r="U312">
        <v>25</v>
      </c>
      <c r="V312">
        <v>18.7</v>
      </c>
      <c r="W312">
        <v>21.5</v>
      </c>
      <c r="X312">
        <v>21.4</v>
      </c>
      <c r="Y312">
        <v>19.399999999999999</v>
      </c>
      <c r="Z312">
        <v>21.9</v>
      </c>
      <c r="AA312">
        <f>独自温度!C187</f>
        <v>30</v>
      </c>
      <c r="AB312">
        <f>独自温度!D187</f>
        <v>30</v>
      </c>
    </row>
    <row r="313" spans="1:28">
      <c r="A313" s="87" t="e" cm="1">
        <f t="array" aca="1" ref="A313" ca="1">INDIRECT(_xlfn.XLOOKUP(鶏シート!$G$13,鶏気温!$D$2:$AB$2,鶏気温!$D$3:$AB$3)&amp;(_xlfn.XLOOKUP(鶏モデル!$D321,鶏気温!$C$6:$C$461,鶏気温!$B$6:$B$461)))</f>
        <v>#N/A</v>
      </c>
      <c r="B313">
        <v>313</v>
      </c>
      <c r="C313" s="62">
        <v>46208</v>
      </c>
      <c r="D313">
        <v>21.9</v>
      </c>
      <c r="E313">
        <v>22.4</v>
      </c>
      <c r="F313">
        <v>22.5</v>
      </c>
      <c r="G313">
        <v>23.1</v>
      </c>
      <c r="H313">
        <v>22.6</v>
      </c>
      <c r="I313">
        <v>23</v>
      </c>
      <c r="J313">
        <v>25.1</v>
      </c>
      <c r="K313">
        <v>23.4</v>
      </c>
      <c r="L313">
        <v>23.6</v>
      </c>
      <c r="M313">
        <v>24.2</v>
      </c>
      <c r="N313">
        <v>25.6</v>
      </c>
      <c r="O313">
        <v>25.7</v>
      </c>
      <c r="P313">
        <v>24.4</v>
      </c>
      <c r="Q313">
        <v>25.2</v>
      </c>
      <c r="R313">
        <v>20</v>
      </c>
      <c r="S313">
        <v>22.5</v>
      </c>
      <c r="T313">
        <v>21.7</v>
      </c>
      <c r="U313">
        <v>25.1</v>
      </c>
      <c r="V313">
        <v>18.8</v>
      </c>
      <c r="W313">
        <v>21.6</v>
      </c>
      <c r="X313">
        <v>21.5</v>
      </c>
      <c r="Y313">
        <v>19.5</v>
      </c>
      <c r="Z313">
        <v>22</v>
      </c>
      <c r="AA313">
        <f>独自温度!C188</f>
        <v>30</v>
      </c>
      <c r="AB313">
        <f>独自温度!D188</f>
        <v>30</v>
      </c>
    </row>
    <row r="314" spans="1:28">
      <c r="A314" s="87" t="e" cm="1">
        <f t="array" aca="1" ref="A314" ca="1">INDIRECT(_xlfn.XLOOKUP(鶏シート!$G$13,鶏気温!$D$2:$AB$2,鶏気温!$D$3:$AB$3)&amp;(_xlfn.XLOOKUP(鶏モデル!$D322,鶏気温!$C$6:$C$461,鶏気温!$B$6:$B$461)))</f>
        <v>#N/A</v>
      </c>
      <c r="B314">
        <v>314</v>
      </c>
      <c r="C314" s="62">
        <v>46209</v>
      </c>
      <c r="D314">
        <v>22</v>
      </c>
      <c r="E314">
        <v>22.5</v>
      </c>
      <c r="F314">
        <v>22.6</v>
      </c>
      <c r="G314">
        <v>23.2</v>
      </c>
      <c r="H314">
        <v>22.7</v>
      </c>
      <c r="I314">
        <v>23.1</v>
      </c>
      <c r="J314">
        <v>25.2</v>
      </c>
      <c r="K314">
        <v>23.5</v>
      </c>
      <c r="L314">
        <v>23.7</v>
      </c>
      <c r="M314">
        <v>24.3</v>
      </c>
      <c r="N314">
        <v>25.7</v>
      </c>
      <c r="O314">
        <v>25.8</v>
      </c>
      <c r="P314">
        <v>24.6</v>
      </c>
      <c r="Q314">
        <v>25.3</v>
      </c>
      <c r="R314">
        <v>20.100000000000001</v>
      </c>
      <c r="S314">
        <v>22.6</v>
      </c>
      <c r="T314">
        <v>21.8</v>
      </c>
      <c r="U314">
        <v>25.2</v>
      </c>
      <c r="V314">
        <v>18.899999999999999</v>
      </c>
      <c r="W314">
        <v>21.7</v>
      </c>
      <c r="X314">
        <v>21.7</v>
      </c>
      <c r="Y314">
        <v>19.600000000000001</v>
      </c>
      <c r="Z314">
        <v>22.2</v>
      </c>
      <c r="AA314">
        <f>独自温度!C189</f>
        <v>30</v>
      </c>
      <c r="AB314">
        <f>独自温度!D189</f>
        <v>30</v>
      </c>
    </row>
    <row r="315" spans="1:28">
      <c r="A315" s="87" t="e" cm="1">
        <f t="array" aca="1" ref="A315" ca="1">INDIRECT(_xlfn.XLOOKUP(鶏シート!$G$13,鶏気温!$D$2:$AB$2,鶏気温!$D$3:$AB$3)&amp;(_xlfn.XLOOKUP(鶏モデル!$D323,鶏気温!$C$6:$C$461,鶏気温!$B$6:$B$461)))</f>
        <v>#N/A</v>
      </c>
      <c r="B315">
        <v>315</v>
      </c>
      <c r="C315" s="62">
        <v>46210</v>
      </c>
      <c r="D315">
        <v>22.2</v>
      </c>
      <c r="E315">
        <v>22.6</v>
      </c>
      <c r="F315">
        <v>22.7</v>
      </c>
      <c r="G315">
        <v>23.3</v>
      </c>
      <c r="H315">
        <v>22.9</v>
      </c>
      <c r="I315">
        <v>23.2</v>
      </c>
      <c r="J315">
        <v>25.3</v>
      </c>
      <c r="K315">
        <v>23.6</v>
      </c>
      <c r="L315">
        <v>23.9</v>
      </c>
      <c r="M315">
        <v>24.5</v>
      </c>
      <c r="N315">
        <v>25.8</v>
      </c>
      <c r="O315">
        <v>26</v>
      </c>
      <c r="P315">
        <v>24.7</v>
      </c>
      <c r="Q315">
        <v>25.4</v>
      </c>
      <c r="R315">
        <v>20.2</v>
      </c>
      <c r="S315">
        <v>22.7</v>
      </c>
      <c r="T315">
        <v>21.9</v>
      </c>
      <c r="U315">
        <v>25.4</v>
      </c>
      <c r="V315">
        <v>19.100000000000001</v>
      </c>
      <c r="W315">
        <v>21.9</v>
      </c>
      <c r="X315">
        <v>21.8</v>
      </c>
      <c r="Y315">
        <v>19.7</v>
      </c>
      <c r="Z315">
        <v>22.3</v>
      </c>
      <c r="AA315">
        <f>独自温度!C190</f>
        <v>30</v>
      </c>
      <c r="AB315">
        <f>独自温度!D190</f>
        <v>30</v>
      </c>
    </row>
    <row r="316" spans="1:28">
      <c r="A316" s="87" t="e" cm="1">
        <f t="array" aca="1" ref="A316" ca="1">INDIRECT(_xlfn.XLOOKUP(鶏シート!$G$13,鶏気温!$D$2:$AB$2,鶏気温!$D$3:$AB$3)&amp;(_xlfn.XLOOKUP(鶏モデル!$D324,鶏気温!$C$6:$C$461,鶏気温!$B$6:$B$461)))</f>
        <v>#N/A</v>
      </c>
      <c r="B316">
        <v>316</v>
      </c>
      <c r="C316" s="62">
        <v>46211</v>
      </c>
      <c r="D316">
        <v>22.3</v>
      </c>
      <c r="E316">
        <v>22.7</v>
      </c>
      <c r="F316">
        <v>22.9</v>
      </c>
      <c r="G316">
        <v>23.4</v>
      </c>
      <c r="H316">
        <v>23</v>
      </c>
      <c r="I316">
        <v>23.3</v>
      </c>
      <c r="J316">
        <v>25.4</v>
      </c>
      <c r="K316">
        <v>23.8</v>
      </c>
      <c r="L316">
        <v>24</v>
      </c>
      <c r="M316">
        <v>24.6</v>
      </c>
      <c r="N316">
        <v>26</v>
      </c>
      <c r="O316">
        <v>26.1</v>
      </c>
      <c r="P316">
        <v>24.8</v>
      </c>
      <c r="Q316">
        <v>25.5</v>
      </c>
      <c r="R316">
        <v>20.3</v>
      </c>
      <c r="S316">
        <v>22.8</v>
      </c>
      <c r="T316">
        <v>22</v>
      </c>
      <c r="U316">
        <v>25.5</v>
      </c>
      <c r="V316">
        <v>19.2</v>
      </c>
      <c r="W316">
        <v>21.9</v>
      </c>
      <c r="X316">
        <v>21.9</v>
      </c>
      <c r="Y316">
        <v>19.8</v>
      </c>
      <c r="Z316">
        <v>22.4</v>
      </c>
      <c r="AA316">
        <f>独自温度!C191</f>
        <v>30</v>
      </c>
      <c r="AB316">
        <f>独自温度!D191</f>
        <v>30</v>
      </c>
    </row>
    <row r="317" spans="1:28">
      <c r="A317" s="87" t="e" cm="1">
        <f t="array" aca="1" ref="A317" ca="1">INDIRECT(_xlfn.XLOOKUP(鶏シート!$G$13,鶏気温!$D$2:$AB$2,鶏気温!$D$3:$AB$3)&amp;(_xlfn.XLOOKUP(鶏モデル!$D325,鶏気温!$C$6:$C$461,鶏気温!$B$6:$B$461)))</f>
        <v>#N/A</v>
      </c>
      <c r="B317">
        <v>317</v>
      </c>
      <c r="C317" s="62">
        <v>46212</v>
      </c>
      <c r="D317">
        <v>22.3</v>
      </c>
      <c r="E317">
        <v>22.8</v>
      </c>
      <c r="F317">
        <v>23</v>
      </c>
      <c r="G317">
        <v>23.5</v>
      </c>
      <c r="H317">
        <v>23.1</v>
      </c>
      <c r="I317">
        <v>23.4</v>
      </c>
      <c r="J317">
        <v>25.5</v>
      </c>
      <c r="K317">
        <v>23.9</v>
      </c>
      <c r="L317">
        <v>24.2</v>
      </c>
      <c r="M317">
        <v>24.7</v>
      </c>
      <c r="N317">
        <v>26.1</v>
      </c>
      <c r="O317">
        <v>26.2</v>
      </c>
      <c r="P317">
        <v>24.9</v>
      </c>
      <c r="Q317">
        <v>25.6</v>
      </c>
      <c r="R317">
        <v>20.399999999999999</v>
      </c>
      <c r="S317">
        <v>22.9</v>
      </c>
      <c r="T317">
        <v>22.1</v>
      </c>
      <c r="U317">
        <v>25.6</v>
      </c>
      <c r="V317">
        <v>19.3</v>
      </c>
      <c r="W317">
        <v>22</v>
      </c>
      <c r="X317">
        <v>22</v>
      </c>
      <c r="Y317">
        <v>19.899999999999999</v>
      </c>
      <c r="Z317">
        <v>22.5</v>
      </c>
      <c r="AA317">
        <f>独自温度!C192</f>
        <v>30</v>
      </c>
      <c r="AB317">
        <f>独自温度!D192</f>
        <v>30</v>
      </c>
    </row>
    <row r="318" spans="1:28">
      <c r="A318" s="87" t="e" cm="1">
        <f t="array" aca="1" ref="A318" ca="1">INDIRECT(_xlfn.XLOOKUP(鶏シート!$G$13,鶏気温!$D$2:$AB$2,鶏気温!$D$3:$AB$3)&amp;(_xlfn.XLOOKUP(鶏モデル!$D326,鶏気温!$C$6:$C$461,鶏気温!$B$6:$B$461)))</f>
        <v>#N/A</v>
      </c>
      <c r="B318">
        <v>318</v>
      </c>
      <c r="C318" s="62">
        <v>46213</v>
      </c>
      <c r="D318">
        <v>22.4</v>
      </c>
      <c r="E318">
        <v>22.9</v>
      </c>
      <c r="F318">
        <v>23.1</v>
      </c>
      <c r="G318">
        <v>23.6</v>
      </c>
      <c r="H318">
        <v>23.2</v>
      </c>
      <c r="I318">
        <v>23.5</v>
      </c>
      <c r="J318">
        <v>25.7</v>
      </c>
      <c r="K318">
        <v>24</v>
      </c>
      <c r="L318">
        <v>24.4</v>
      </c>
      <c r="M318">
        <v>24.8</v>
      </c>
      <c r="N318">
        <v>26.2</v>
      </c>
      <c r="O318">
        <v>26.3</v>
      </c>
      <c r="P318">
        <v>25</v>
      </c>
      <c r="Q318">
        <v>25.8</v>
      </c>
      <c r="R318">
        <v>20.5</v>
      </c>
      <c r="S318">
        <v>23.1</v>
      </c>
      <c r="T318">
        <v>22.2</v>
      </c>
      <c r="U318">
        <v>25.7</v>
      </c>
      <c r="V318">
        <v>19.399999999999999</v>
      </c>
      <c r="W318">
        <v>22.1</v>
      </c>
      <c r="X318">
        <v>22.1</v>
      </c>
      <c r="Y318">
        <v>20</v>
      </c>
      <c r="Z318">
        <v>22.7</v>
      </c>
      <c r="AA318">
        <f>独自温度!C193</f>
        <v>30</v>
      </c>
      <c r="AB318">
        <f>独自温度!D193</f>
        <v>30</v>
      </c>
    </row>
    <row r="319" spans="1:28">
      <c r="A319" s="87" t="e" cm="1">
        <f t="array" aca="1" ref="A319" ca="1">INDIRECT(_xlfn.XLOOKUP(鶏シート!$G$13,鶏気温!$D$2:$AB$2,鶏気温!$D$3:$AB$3)&amp;(_xlfn.XLOOKUP(鶏モデル!$D327,鶏気温!$C$6:$C$461,鶏気温!$B$6:$B$461)))</f>
        <v>#N/A</v>
      </c>
      <c r="B319">
        <v>319</v>
      </c>
      <c r="C319" s="62">
        <v>46214</v>
      </c>
      <c r="D319">
        <v>22.5</v>
      </c>
      <c r="E319">
        <v>23</v>
      </c>
      <c r="F319">
        <v>23.2</v>
      </c>
      <c r="G319">
        <v>23.8</v>
      </c>
      <c r="H319">
        <v>23.3</v>
      </c>
      <c r="I319">
        <v>23.7</v>
      </c>
      <c r="J319">
        <v>25.8</v>
      </c>
      <c r="K319">
        <v>24.1</v>
      </c>
      <c r="L319">
        <v>24.5</v>
      </c>
      <c r="M319">
        <v>24.9</v>
      </c>
      <c r="N319">
        <v>26.3</v>
      </c>
      <c r="O319">
        <v>26.4</v>
      </c>
      <c r="P319">
        <v>25.1</v>
      </c>
      <c r="Q319">
        <v>25.9</v>
      </c>
      <c r="R319">
        <v>20.6</v>
      </c>
      <c r="S319">
        <v>23.2</v>
      </c>
      <c r="T319">
        <v>22.4</v>
      </c>
      <c r="U319">
        <v>25.9</v>
      </c>
      <c r="V319">
        <v>19.5</v>
      </c>
      <c r="W319">
        <v>22.2</v>
      </c>
      <c r="X319">
        <v>22.2</v>
      </c>
      <c r="Y319">
        <v>20.100000000000001</v>
      </c>
      <c r="Z319">
        <v>22.8</v>
      </c>
      <c r="AA319">
        <f>独自温度!C194</f>
        <v>30</v>
      </c>
      <c r="AB319">
        <f>独自温度!D194</f>
        <v>30</v>
      </c>
    </row>
    <row r="320" spans="1:28">
      <c r="A320" s="87" t="e" cm="1">
        <f t="array" aca="1" ref="A320" ca="1">INDIRECT(_xlfn.XLOOKUP(鶏シート!$G$13,鶏気温!$D$2:$AB$2,鶏気温!$D$3:$AB$3)&amp;(_xlfn.XLOOKUP(鶏モデル!$D328,鶏気温!$C$6:$C$461,鶏気温!$B$6:$B$461)))</f>
        <v>#N/A</v>
      </c>
      <c r="B320">
        <v>320</v>
      </c>
      <c r="C320" s="62">
        <v>46215</v>
      </c>
      <c r="D320">
        <v>22.6</v>
      </c>
      <c r="E320">
        <v>23.1</v>
      </c>
      <c r="F320">
        <v>23.3</v>
      </c>
      <c r="G320">
        <v>23.9</v>
      </c>
      <c r="H320">
        <v>23.4</v>
      </c>
      <c r="I320">
        <v>23.8</v>
      </c>
      <c r="J320">
        <v>25.9</v>
      </c>
      <c r="K320">
        <v>24.2</v>
      </c>
      <c r="L320">
        <v>24.7</v>
      </c>
      <c r="M320">
        <v>25.1</v>
      </c>
      <c r="N320">
        <v>26.5</v>
      </c>
      <c r="O320">
        <v>26.6</v>
      </c>
      <c r="P320">
        <v>25.2</v>
      </c>
      <c r="Q320">
        <v>26</v>
      </c>
      <c r="R320">
        <v>20.7</v>
      </c>
      <c r="S320">
        <v>23.3</v>
      </c>
      <c r="T320">
        <v>22.5</v>
      </c>
      <c r="U320">
        <v>26</v>
      </c>
      <c r="V320">
        <v>19.600000000000001</v>
      </c>
      <c r="W320">
        <v>22.3</v>
      </c>
      <c r="X320">
        <v>22.2</v>
      </c>
      <c r="Y320">
        <v>20.2</v>
      </c>
      <c r="Z320">
        <v>22.9</v>
      </c>
      <c r="AA320">
        <f>独自温度!C195</f>
        <v>30</v>
      </c>
      <c r="AB320">
        <f>独自温度!D195</f>
        <v>30</v>
      </c>
    </row>
    <row r="321" spans="1:28">
      <c r="A321" s="87" t="e" cm="1">
        <f t="array" aca="1" ref="A321" ca="1">INDIRECT(_xlfn.XLOOKUP(鶏シート!$G$13,鶏気温!$D$2:$AB$2,鶏気温!$D$3:$AB$3)&amp;(_xlfn.XLOOKUP(鶏モデル!$D329,鶏気温!$C$6:$C$461,鶏気温!$B$6:$B$461)))</f>
        <v>#N/A</v>
      </c>
      <c r="B321">
        <v>321</v>
      </c>
      <c r="C321" s="62">
        <v>46216</v>
      </c>
      <c r="D321">
        <v>22.7</v>
      </c>
      <c r="E321">
        <v>23.2</v>
      </c>
      <c r="F321">
        <v>23.4</v>
      </c>
      <c r="G321">
        <v>24</v>
      </c>
      <c r="H321">
        <v>23.5</v>
      </c>
      <c r="I321">
        <v>23.9</v>
      </c>
      <c r="J321">
        <v>26</v>
      </c>
      <c r="K321">
        <v>24.3</v>
      </c>
      <c r="L321">
        <v>24.8</v>
      </c>
      <c r="M321">
        <v>25.2</v>
      </c>
      <c r="N321">
        <v>26.6</v>
      </c>
      <c r="O321">
        <v>26.7</v>
      </c>
      <c r="P321">
        <v>25.4</v>
      </c>
      <c r="Q321">
        <v>26.1</v>
      </c>
      <c r="R321">
        <v>20.8</v>
      </c>
      <c r="S321">
        <v>23.4</v>
      </c>
      <c r="T321">
        <v>22.6</v>
      </c>
      <c r="U321">
        <v>26.1</v>
      </c>
      <c r="V321">
        <v>19.600000000000001</v>
      </c>
      <c r="W321">
        <v>22.4</v>
      </c>
      <c r="X321">
        <v>22.3</v>
      </c>
      <c r="Y321">
        <v>20.3</v>
      </c>
      <c r="Z321">
        <v>23</v>
      </c>
      <c r="AA321">
        <f>独自温度!C196</f>
        <v>30</v>
      </c>
      <c r="AB321">
        <f>独自温度!D196</f>
        <v>30</v>
      </c>
    </row>
    <row r="322" spans="1:28">
      <c r="A322" s="87" t="e" cm="1">
        <f t="array" aca="1" ref="A322" ca="1">INDIRECT(_xlfn.XLOOKUP(鶏シート!$G$13,鶏気温!$D$2:$AB$2,鶏気温!$D$3:$AB$3)&amp;(_xlfn.XLOOKUP(鶏モデル!$D330,鶏気温!$C$6:$C$461,鶏気温!$B$6:$B$461)))</f>
        <v>#N/A</v>
      </c>
      <c r="B322">
        <v>322</v>
      </c>
      <c r="C322" s="62">
        <v>46217</v>
      </c>
      <c r="D322">
        <v>22.8</v>
      </c>
      <c r="E322">
        <v>23.3</v>
      </c>
      <c r="F322">
        <v>23.5</v>
      </c>
      <c r="G322">
        <v>24.1</v>
      </c>
      <c r="H322">
        <v>23.6</v>
      </c>
      <c r="I322">
        <v>24</v>
      </c>
      <c r="J322">
        <v>26.1</v>
      </c>
      <c r="K322">
        <v>24.4</v>
      </c>
      <c r="L322">
        <v>25</v>
      </c>
      <c r="M322">
        <v>25.3</v>
      </c>
      <c r="N322">
        <v>26.7</v>
      </c>
      <c r="O322">
        <v>26.8</v>
      </c>
      <c r="P322">
        <v>25.5</v>
      </c>
      <c r="Q322">
        <v>26.2</v>
      </c>
      <c r="R322">
        <v>20.9</v>
      </c>
      <c r="S322">
        <v>23.5</v>
      </c>
      <c r="T322">
        <v>22.7</v>
      </c>
      <c r="U322">
        <v>26.2</v>
      </c>
      <c r="V322">
        <v>19.7</v>
      </c>
      <c r="W322">
        <v>22.5</v>
      </c>
      <c r="X322">
        <v>22.4</v>
      </c>
      <c r="Y322">
        <v>20.399999999999999</v>
      </c>
      <c r="Z322">
        <v>23.1</v>
      </c>
      <c r="AA322">
        <f>独自温度!C197</f>
        <v>30</v>
      </c>
      <c r="AB322">
        <f>独自温度!D197</f>
        <v>30</v>
      </c>
    </row>
    <row r="323" spans="1:28">
      <c r="A323" s="87" t="e" cm="1">
        <f t="array" aca="1" ref="A323" ca="1">INDIRECT(_xlfn.XLOOKUP(鶏シート!$G$13,鶏気温!$D$2:$AB$2,鶏気温!$D$3:$AB$3)&amp;(_xlfn.XLOOKUP(鶏モデル!$D331,鶏気温!$C$6:$C$461,鶏気温!$B$6:$B$461)))</f>
        <v>#N/A</v>
      </c>
      <c r="B323">
        <v>323</v>
      </c>
      <c r="C323" s="62">
        <v>46218</v>
      </c>
      <c r="D323">
        <v>22.9</v>
      </c>
      <c r="E323">
        <v>23.4</v>
      </c>
      <c r="F323">
        <v>23.6</v>
      </c>
      <c r="G323">
        <v>24.2</v>
      </c>
      <c r="H323">
        <v>23.7</v>
      </c>
      <c r="I323">
        <v>24.1</v>
      </c>
      <c r="J323">
        <v>26.2</v>
      </c>
      <c r="K323">
        <v>24.5</v>
      </c>
      <c r="L323">
        <v>25.1</v>
      </c>
      <c r="M323">
        <v>25.4</v>
      </c>
      <c r="N323">
        <v>26.8</v>
      </c>
      <c r="O323">
        <v>26.9</v>
      </c>
      <c r="P323">
        <v>25.6</v>
      </c>
      <c r="Q323">
        <v>26.3</v>
      </c>
      <c r="R323">
        <v>21</v>
      </c>
      <c r="S323">
        <v>23.6</v>
      </c>
      <c r="T323">
        <v>22.8</v>
      </c>
      <c r="U323">
        <v>26.3</v>
      </c>
      <c r="V323">
        <v>19.8</v>
      </c>
      <c r="W323">
        <v>22.6</v>
      </c>
      <c r="X323">
        <v>22.5</v>
      </c>
      <c r="Y323">
        <v>20.5</v>
      </c>
      <c r="Z323">
        <v>23.2</v>
      </c>
      <c r="AA323">
        <f>独自温度!C198</f>
        <v>30</v>
      </c>
      <c r="AB323">
        <f>独自温度!D198</f>
        <v>30</v>
      </c>
    </row>
    <row r="324" spans="1:28">
      <c r="A324" s="87" t="e" cm="1">
        <f t="array" aca="1" ref="A324" ca="1">INDIRECT(_xlfn.XLOOKUP(鶏シート!$G$13,鶏気温!$D$2:$AB$2,鶏気温!$D$3:$AB$3)&amp;(_xlfn.XLOOKUP(鶏モデル!$D332,鶏気温!$C$6:$C$461,鶏気温!$B$6:$B$461)))</f>
        <v>#N/A</v>
      </c>
      <c r="B324">
        <v>324</v>
      </c>
      <c r="C324" s="62">
        <v>46219</v>
      </c>
      <c r="D324">
        <v>23</v>
      </c>
      <c r="E324">
        <v>23.5</v>
      </c>
      <c r="F324">
        <v>23.7</v>
      </c>
      <c r="G324">
        <v>24.3</v>
      </c>
      <c r="H324">
        <v>23.8</v>
      </c>
      <c r="I324">
        <v>24.2</v>
      </c>
      <c r="J324">
        <v>26.3</v>
      </c>
      <c r="K324">
        <v>24.6</v>
      </c>
      <c r="L324">
        <v>25.2</v>
      </c>
      <c r="M324">
        <v>25.5</v>
      </c>
      <c r="N324">
        <v>26.9</v>
      </c>
      <c r="O324">
        <v>27</v>
      </c>
      <c r="P324">
        <v>25.7</v>
      </c>
      <c r="Q324">
        <v>26.4</v>
      </c>
      <c r="R324">
        <v>21.1</v>
      </c>
      <c r="S324">
        <v>23.7</v>
      </c>
      <c r="T324">
        <v>22.9</v>
      </c>
      <c r="U324">
        <v>26.5</v>
      </c>
      <c r="V324">
        <v>19.899999999999999</v>
      </c>
      <c r="W324">
        <v>22.7</v>
      </c>
      <c r="X324">
        <v>22.6</v>
      </c>
      <c r="Y324">
        <v>20.5</v>
      </c>
      <c r="Z324">
        <v>23.3</v>
      </c>
      <c r="AA324">
        <f>独自温度!C199</f>
        <v>30</v>
      </c>
      <c r="AB324">
        <f>独自温度!D199</f>
        <v>30</v>
      </c>
    </row>
    <row r="325" spans="1:28">
      <c r="A325" s="87" t="e" cm="1">
        <f t="array" aca="1" ref="A325" ca="1">INDIRECT(_xlfn.XLOOKUP(鶏シート!$G$13,鶏気温!$D$2:$AB$2,鶏気温!$D$3:$AB$3)&amp;(_xlfn.XLOOKUP(鶏モデル!$D333,鶏気温!$C$6:$C$461,鶏気温!$B$6:$B$461)))</f>
        <v>#N/A</v>
      </c>
      <c r="B325">
        <v>325</v>
      </c>
      <c r="C325" s="62">
        <v>46220</v>
      </c>
      <c r="D325">
        <v>23.2</v>
      </c>
      <c r="E325">
        <v>23.6</v>
      </c>
      <c r="F325">
        <v>23.8</v>
      </c>
      <c r="G325">
        <v>24.4</v>
      </c>
      <c r="H325">
        <v>23.9</v>
      </c>
      <c r="I325">
        <v>24.3</v>
      </c>
      <c r="J325">
        <v>26.4</v>
      </c>
      <c r="K325">
        <v>24.7</v>
      </c>
      <c r="L325">
        <v>25.3</v>
      </c>
      <c r="M325">
        <v>25.6</v>
      </c>
      <c r="N325">
        <v>27.1</v>
      </c>
      <c r="O325">
        <v>27.1</v>
      </c>
      <c r="P325">
        <v>25.8</v>
      </c>
      <c r="Q325">
        <v>26.5</v>
      </c>
      <c r="R325">
        <v>21.2</v>
      </c>
      <c r="S325">
        <v>23.8</v>
      </c>
      <c r="T325">
        <v>23</v>
      </c>
      <c r="U325">
        <v>26.6</v>
      </c>
      <c r="V325">
        <v>20</v>
      </c>
      <c r="W325">
        <v>22.8</v>
      </c>
      <c r="X325">
        <v>22.7</v>
      </c>
      <c r="Y325">
        <v>20.6</v>
      </c>
      <c r="Z325">
        <v>23.4</v>
      </c>
      <c r="AA325">
        <f>独自温度!C200</f>
        <v>30</v>
      </c>
      <c r="AB325">
        <f>独自温度!D200</f>
        <v>30</v>
      </c>
    </row>
    <row r="326" spans="1:28">
      <c r="A326" s="87" t="e" cm="1">
        <f t="array" aca="1" ref="A326" ca="1">INDIRECT(_xlfn.XLOOKUP(鶏シート!$G$13,鶏気温!$D$2:$AB$2,鶏気温!$D$3:$AB$3)&amp;(_xlfn.XLOOKUP(鶏モデル!$D334,鶏気温!$C$6:$C$461,鶏気温!$B$6:$B$461)))</f>
        <v>#N/A</v>
      </c>
      <c r="B326">
        <v>326</v>
      </c>
      <c r="C326" s="62">
        <v>46221</v>
      </c>
      <c r="D326">
        <v>23.3</v>
      </c>
      <c r="E326">
        <v>23.7</v>
      </c>
      <c r="F326">
        <v>24</v>
      </c>
      <c r="G326">
        <v>24.5</v>
      </c>
      <c r="H326">
        <v>24.1</v>
      </c>
      <c r="I326">
        <v>24.4</v>
      </c>
      <c r="J326">
        <v>26.5</v>
      </c>
      <c r="K326">
        <v>24.8</v>
      </c>
      <c r="L326">
        <v>25.4</v>
      </c>
      <c r="M326">
        <v>25.7</v>
      </c>
      <c r="N326">
        <v>27.2</v>
      </c>
      <c r="O326">
        <v>27.3</v>
      </c>
      <c r="P326">
        <v>25.9</v>
      </c>
      <c r="Q326">
        <v>26.6</v>
      </c>
      <c r="R326">
        <v>21.3</v>
      </c>
      <c r="S326">
        <v>23.9</v>
      </c>
      <c r="T326">
        <v>23.1</v>
      </c>
      <c r="U326">
        <v>26.7</v>
      </c>
      <c r="V326">
        <v>20.100000000000001</v>
      </c>
      <c r="W326">
        <v>22.9</v>
      </c>
      <c r="X326">
        <v>22.8</v>
      </c>
      <c r="Y326">
        <v>20.7</v>
      </c>
      <c r="Z326">
        <v>23.5</v>
      </c>
      <c r="AA326">
        <f>独自温度!C201</f>
        <v>30</v>
      </c>
      <c r="AB326">
        <f>独自温度!D201</f>
        <v>30</v>
      </c>
    </row>
    <row r="327" spans="1:28">
      <c r="A327" s="87" t="e" cm="1">
        <f t="array" aca="1" ref="A327" ca="1">INDIRECT(_xlfn.XLOOKUP(鶏シート!$G$13,鶏気温!$D$2:$AB$2,鶏気温!$D$3:$AB$3)&amp;(_xlfn.XLOOKUP(鶏モデル!$D335,鶏気温!$C$6:$C$461,鶏気温!$B$6:$B$461)))</f>
        <v>#N/A</v>
      </c>
      <c r="B327">
        <v>327</v>
      </c>
      <c r="C327" s="62">
        <v>46222</v>
      </c>
      <c r="D327">
        <v>23.4</v>
      </c>
      <c r="E327">
        <v>23.8</v>
      </c>
      <c r="F327">
        <v>24.1</v>
      </c>
      <c r="G327">
        <v>24.7</v>
      </c>
      <c r="H327">
        <v>24.2</v>
      </c>
      <c r="I327">
        <v>24.5</v>
      </c>
      <c r="J327">
        <v>26.7</v>
      </c>
      <c r="K327">
        <v>24.9</v>
      </c>
      <c r="L327">
        <v>25.5</v>
      </c>
      <c r="M327">
        <v>25.8</v>
      </c>
      <c r="N327">
        <v>27.3</v>
      </c>
      <c r="O327">
        <v>27.4</v>
      </c>
      <c r="P327">
        <v>26.1</v>
      </c>
      <c r="Q327">
        <v>26.8</v>
      </c>
      <c r="R327">
        <v>21.4</v>
      </c>
      <c r="S327">
        <v>24</v>
      </c>
      <c r="T327">
        <v>23.2</v>
      </c>
      <c r="U327">
        <v>26.8</v>
      </c>
      <c r="V327">
        <v>20.2</v>
      </c>
      <c r="W327">
        <v>23</v>
      </c>
      <c r="X327">
        <v>22.9</v>
      </c>
      <c r="Y327">
        <v>20.8</v>
      </c>
      <c r="Z327">
        <v>23.6</v>
      </c>
      <c r="AA327">
        <f>独自温度!C202</f>
        <v>30</v>
      </c>
      <c r="AB327">
        <f>独自温度!D202</f>
        <v>30</v>
      </c>
    </row>
    <row r="328" spans="1:28">
      <c r="A328" s="87" t="e" cm="1">
        <f t="array" aca="1" ref="A328" ca="1">INDIRECT(_xlfn.XLOOKUP(鶏シート!$G$13,鶏気温!$D$2:$AB$2,鶏気温!$D$3:$AB$3)&amp;(_xlfn.XLOOKUP(鶏モデル!$D336,鶏気温!$C$6:$C$461,鶏気温!$B$6:$B$461)))</f>
        <v>#N/A</v>
      </c>
      <c r="B328">
        <v>328</v>
      </c>
      <c r="C328" s="62">
        <v>46223</v>
      </c>
      <c r="D328">
        <v>23.5</v>
      </c>
      <c r="E328">
        <v>23.9</v>
      </c>
      <c r="F328">
        <v>24.2</v>
      </c>
      <c r="G328">
        <v>24.8</v>
      </c>
      <c r="H328">
        <v>24.3</v>
      </c>
      <c r="I328">
        <v>24.7</v>
      </c>
      <c r="J328">
        <v>26.8</v>
      </c>
      <c r="K328">
        <v>25</v>
      </c>
      <c r="L328">
        <v>25.6</v>
      </c>
      <c r="M328">
        <v>26</v>
      </c>
      <c r="N328">
        <v>27.4</v>
      </c>
      <c r="O328">
        <v>27.5</v>
      </c>
      <c r="P328">
        <v>26.2</v>
      </c>
      <c r="Q328">
        <v>26.9</v>
      </c>
      <c r="R328">
        <v>21.5</v>
      </c>
      <c r="S328">
        <v>24.1</v>
      </c>
      <c r="T328">
        <v>23.4</v>
      </c>
      <c r="U328">
        <v>26.9</v>
      </c>
      <c r="V328">
        <v>20.2</v>
      </c>
      <c r="W328">
        <v>23.1</v>
      </c>
      <c r="X328">
        <v>23</v>
      </c>
      <c r="Y328">
        <v>20.9</v>
      </c>
      <c r="Z328">
        <v>23.6</v>
      </c>
      <c r="AA328">
        <f>独自温度!C203</f>
        <v>30</v>
      </c>
      <c r="AB328">
        <f>独自温度!D203</f>
        <v>30</v>
      </c>
    </row>
    <row r="329" spans="1:28">
      <c r="A329" s="87" t="e" cm="1">
        <f t="array" aca="1" ref="A329" ca="1">INDIRECT(_xlfn.XLOOKUP(鶏シート!$G$13,鶏気温!$D$2:$AB$2,鶏気温!$D$3:$AB$3)&amp;(_xlfn.XLOOKUP(鶏モデル!$D337,鶏気温!$C$6:$C$461,鶏気温!$B$6:$B$461)))</f>
        <v>#N/A</v>
      </c>
      <c r="B329">
        <v>329</v>
      </c>
      <c r="C329" s="62">
        <v>46224</v>
      </c>
      <c r="D329">
        <v>23.6</v>
      </c>
      <c r="E329">
        <v>24</v>
      </c>
      <c r="F329">
        <v>24.3</v>
      </c>
      <c r="G329">
        <v>24.9</v>
      </c>
      <c r="H329">
        <v>24.4</v>
      </c>
      <c r="I329">
        <v>24.8</v>
      </c>
      <c r="J329">
        <v>26.9</v>
      </c>
      <c r="K329">
        <v>25.1</v>
      </c>
      <c r="L329">
        <v>25.6</v>
      </c>
      <c r="M329">
        <v>26.1</v>
      </c>
      <c r="N329">
        <v>27.5</v>
      </c>
      <c r="O329">
        <v>27.6</v>
      </c>
      <c r="P329">
        <v>26.3</v>
      </c>
      <c r="Q329">
        <v>27</v>
      </c>
      <c r="R329">
        <v>21.7</v>
      </c>
      <c r="S329">
        <v>24.2</v>
      </c>
      <c r="T329">
        <v>23.5</v>
      </c>
      <c r="U329">
        <v>27.1</v>
      </c>
      <c r="V329">
        <v>20.3</v>
      </c>
      <c r="W329">
        <v>23.2</v>
      </c>
      <c r="X329">
        <v>23.1</v>
      </c>
      <c r="Y329">
        <v>21</v>
      </c>
      <c r="Z329">
        <v>23.7</v>
      </c>
      <c r="AA329">
        <f>独自温度!C204</f>
        <v>30</v>
      </c>
      <c r="AB329">
        <f>独自温度!D204</f>
        <v>30</v>
      </c>
    </row>
    <row r="330" spans="1:28">
      <c r="A330" s="87" t="e" cm="1">
        <f t="array" aca="1" ref="A330" ca="1">INDIRECT(_xlfn.XLOOKUP(鶏シート!$G$13,鶏気温!$D$2:$AB$2,鶏気温!$D$3:$AB$3)&amp;(_xlfn.XLOOKUP(鶏モデル!$D338,鶏気温!$C$6:$C$461,鶏気温!$B$6:$B$461)))</f>
        <v>#N/A</v>
      </c>
      <c r="B330">
        <v>330</v>
      </c>
      <c r="C330" s="62">
        <v>46225</v>
      </c>
      <c r="D330">
        <v>23.7</v>
      </c>
      <c r="E330">
        <v>24.2</v>
      </c>
      <c r="F330">
        <v>24.4</v>
      </c>
      <c r="G330">
        <v>25</v>
      </c>
      <c r="H330">
        <v>24.5</v>
      </c>
      <c r="I330">
        <v>24.9</v>
      </c>
      <c r="J330">
        <v>27</v>
      </c>
      <c r="K330">
        <v>25.3</v>
      </c>
      <c r="L330">
        <v>25.7</v>
      </c>
      <c r="M330">
        <v>26.2</v>
      </c>
      <c r="N330">
        <v>27.6</v>
      </c>
      <c r="O330">
        <v>27.7</v>
      </c>
      <c r="P330">
        <v>26.4</v>
      </c>
      <c r="Q330">
        <v>27.1</v>
      </c>
      <c r="R330">
        <v>21.8</v>
      </c>
      <c r="S330">
        <v>24.3</v>
      </c>
      <c r="T330">
        <v>23.6</v>
      </c>
      <c r="U330">
        <v>27.2</v>
      </c>
      <c r="V330">
        <v>20.399999999999999</v>
      </c>
      <c r="W330">
        <v>23.3</v>
      </c>
      <c r="X330">
        <v>23.2</v>
      </c>
      <c r="Y330">
        <v>21.1</v>
      </c>
      <c r="Z330">
        <v>23.8</v>
      </c>
      <c r="AA330">
        <f>独自温度!C205</f>
        <v>30</v>
      </c>
      <c r="AB330">
        <f>独自温度!D205</f>
        <v>30</v>
      </c>
    </row>
    <row r="331" spans="1:28">
      <c r="A331" s="87" t="e" cm="1">
        <f t="array" aca="1" ref="A331" ca="1">INDIRECT(_xlfn.XLOOKUP(鶏シート!$G$13,鶏気温!$D$2:$AB$2,鶏気温!$D$3:$AB$3)&amp;(_xlfn.XLOOKUP(鶏モデル!$D339,鶏気温!$C$6:$C$461,鶏気温!$B$6:$B$461)))</f>
        <v>#N/A</v>
      </c>
      <c r="B331">
        <v>331</v>
      </c>
      <c r="C331" s="62">
        <v>46226</v>
      </c>
      <c r="D331">
        <v>23.9</v>
      </c>
      <c r="E331">
        <v>24.3</v>
      </c>
      <c r="F331">
        <v>24.5</v>
      </c>
      <c r="G331">
        <v>25.1</v>
      </c>
      <c r="H331">
        <v>24.6</v>
      </c>
      <c r="I331">
        <v>25</v>
      </c>
      <c r="J331">
        <v>27.1</v>
      </c>
      <c r="K331">
        <v>25.4</v>
      </c>
      <c r="L331">
        <v>25.7</v>
      </c>
      <c r="M331">
        <v>26.3</v>
      </c>
      <c r="N331">
        <v>27.7</v>
      </c>
      <c r="O331">
        <v>27.9</v>
      </c>
      <c r="P331">
        <v>26.5</v>
      </c>
      <c r="Q331">
        <v>27.2</v>
      </c>
      <c r="R331">
        <v>21.9</v>
      </c>
      <c r="S331">
        <v>24.4</v>
      </c>
      <c r="T331">
        <v>23.7</v>
      </c>
      <c r="U331">
        <v>27.3</v>
      </c>
      <c r="V331">
        <v>20.5</v>
      </c>
      <c r="W331">
        <v>23.4</v>
      </c>
      <c r="X331">
        <v>23.3</v>
      </c>
      <c r="Y331">
        <v>21.2</v>
      </c>
      <c r="Z331">
        <v>23.8</v>
      </c>
      <c r="AA331">
        <f>独自温度!C206</f>
        <v>30</v>
      </c>
      <c r="AB331">
        <f>独自温度!D206</f>
        <v>30</v>
      </c>
    </row>
    <row r="332" spans="1:28">
      <c r="A332" s="87" t="e" cm="1">
        <f t="array" aca="1" ref="A332" ca="1">INDIRECT(_xlfn.XLOOKUP(鶏シート!$G$13,鶏気温!$D$2:$AB$2,鶏気温!$D$3:$AB$3)&amp;(_xlfn.XLOOKUP(鶏モデル!$D340,鶏気温!$C$6:$C$461,鶏気温!$B$6:$B$461)))</f>
        <v>#N/A</v>
      </c>
      <c r="B332">
        <v>332</v>
      </c>
      <c r="C332" s="62">
        <v>46227</v>
      </c>
      <c r="D332">
        <v>24</v>
      </c>
      <c r="E332">
        <v>24.4</v>
      </c>
      <c r="F332">
        <v>24.6</v>
      </c>
      <c r="G332">
        <v>25.2</v>
      </c>
      <c r="H332">
        <v>24.7</v>
      </c>
      <c r="I332">
        <v>25.1</v>
      </c>
      <c r="J332">
        <v>27.2</v>
      </c>
      <c r="K332">
        <v>25.5</v>
      </c>
      <c r="L332">
        <v>25.8</v>
      </c>
      <c r="M332">
        <v>26.4</v>
      </c>
      <c r="N332">
        <v>27.8</v>
      </c>
      <c r="O332">
        <v>28</v>
      </c>
      <c r="P332">
        <v>26.7</v>
      </c>
      <c r="Q332">
        <v>27.3</v>
      </c>
      <c r="R332">
        <v>22</v>
      </c>
      <c r="S332">
        <v>24.5</v>
      </c>
      <c r="T332">
        <v>23.8</v>
      </c>
      <c r="U332">
        <v>27.4</v>
      </c>
      <c r="V332">
        <v>20.6</v>
      </c>
      <c r="W332">
        <v>23.5</v>
      </c>
      <c r="X332">
        <v>23.4</v>
      </c>
      <c r="Y332">
        <v>21.3</v>
      </c>
      <c r="Z332">
        <v>23.9</v>
      </c>
      <c r="AA332">
        <f>独自温度!C207</f>
        <v>30</v>
      </c>
      <c r="AB332">
        <f>独自温度!D207</f>
        <v>30</v>
      </c>
    </row>
    <row r="333" spans="1:28">
      <c r="A333" s="87" t="e" cm="1">
        <f t="array" aca="1" ref="A333" ca="1">INDIRECT(_xlfn.XLOOKUP(鶏シート!$G$13,鶏気温!$D$2:$AB$2,鶏気温!$D$3:$AB$3)&amp;(_xlfn.XLOOKUP(鶏モデル!$D341,鶏気温!$C$6:$C$461,鶏気温!$B$6:$B$461)))</f>
        <v>#N/A</v>
      </c>
      <c r="B333">
        <v>333</v>
      </c>
      <c r="C333" s="62">
        <v>46228</v>
      </c>
      <c r="D333">
        <v>24.1</v>
      </c>
      <c r="E333">
        <v>24.5</v>
      </c>
      <c r="F333">
        <v>24.7</v>
      </c>
      <c r="G333">
        <v>25.3</v>
      </c>
      <c r="H333">
        <v>24.8</v>
      </c>
      <c r="I333">
        <v>25.2</v>
      </c>
      <c r="J333">
        <v>27.3</v>
      </c>
      <c r="K333">
        <v>25.6</v>
      </c>
      <c r="L333">
        <v>25.9</v>
      </c>
      <c r="M333">
        <v>26.5</v>
      </c>
      <c r="N333">
        <v>28</v>
      </c>
      <c r="O333">
        <v>28.1</v>
      </c>
      <c r="P333">
        <v>26.8</v>
      </c>
      <c r="Q333">
        <v>27.4</v>
      </c>
      <c r="R333">
        <v>22.1</v>
      </c>
      <c r="S333">
        <v>24.6</v>
      </c>
      <c r="T333">
        <v>23.9</v>
      </c>
      <c r="U333">
        <v>27.5</v>
      </c>
      <c r="V333">
        <v>20.7</v>
      </c>
      <c r="W333">
        <v>23.7</v>
      </c>
      <c r="X333">
        <v>23.5</v>
      </c>
      <c r="Y333">
        <v>21.4</v>
      </c>
      <c r="Z333">
        <v>24</v>
      </c>
      <c r="AA333">
        <f>独自温度!C208</f>
        <v>30</v>
      </c>
      <c r="AB333">
        <f>独自温度!D208</f>
        <v>30</v>
      </c>
    </row>
    <row r="334" spans="1:28">
      <c r="A334" s="87" t="e" cm="1">
        <f t="array" aca="1" ref="A334" ca="1">INDIRECT(_xlfn.XLOOKUP(鶏シート!$G$13,鶏気温!$D$2:$AB$2,鶏気温!$D$3:$AB$3)&amp;(_xlfn.XLOOKUP(鶏モデル!$D342,鶏気温!$C$6:$C$461,鶏気温!$B$6:$B$461)))</f>
        <v>#N/A</v>
      </c>
      <c r="B334">
        <v>334</v>
      </c>
      <c r="C334" s="62">
        <v>46229</v>
      </c>
      <c r="D334">
        <v>24.2</v>
      </c>
      <c r="E334">
        <v>24.6</v>
      </c>
      <c r="F334">
        <v>24.8</v>
      </c>
      <c r="G334">
        <v>25.4</v>
      </c>
      <c r="H334">
        <v>24.8</v>
      </c>
      <c r="I334">
        <v>25.3</v>
      </c>
      <c r="J334">
        <v>27.4</v>
      </c>
      <c r="K334">
        <v>25.7</v>
      </c>
      <c r="L334">
        <v>26</v>
      </c>
      <c r="M334">
        <v>26.7</v>
      </c>
      <c r="N334">
        <v>28.1</v>
      </c>
      <c r="O334">
        <v>28.2</v>
      </c>
      <c r="P334">
        <v>26.9</v>
      </c>
      <c r="Q334">
        <v>27.5</v>
      </c>
      <c r="R334">
        <v>22.2</v>
      </c>
      <c r="S334">
        <v>24.6</v>
      </c>
      <c r="T334">
        <v>24</v>
      </c>
      <c r="U334">
        <v>27.6</v>
      </c>
      <c r="V334">
        <v>20.8</v>
      </c>
      <c r="W334">
        <v>23.8</v>
      </c>
      <c r="X334">
        <v>23.6</v>
      </c>
      <c r="Y334">
        <v>21.5</v>
      </c>
      <c r="Z334">
        <v>24</v>
      </c>
      <c r="AA334">
        <f>独自温度!C209</f>
        <v>30</v>
      </c>
      <c r="AB334">
        <f>独自温度!D209</f>
        <v>30</v>
      </c>
    </row>
    <row r="335" spans="1:28">
      <c r="A335" s="87" t="e" cm="1">
        <f t="array" aca="1" ref="A335" ca="1">INDIRECT(_xlfn.XLOOKUP(鶏シート!$G$13,鶏気温!$D$2:$AB$2,鶏気温!$D$3:$AB$3)&amp;(_xlfn.XLOOKUP(鶏モデル!$D343,鶏気温!$C$6:$C$461,鶏気温!$B$6:$B$461)))</f>
        <v>#N/A</v>
      </c>
      <c r="B335">
        <v>335</v>
      </c>
      <c r="C335" s="62">
        <v>46230</v>
      </c>
      <c r="D335">
        <v>24.3</v>
      </c>
      <c r="E335">
        <v>24.7</v>
      </c>
      <c r="F335">
        <v>24.9</v>
      </c>
      <c r="G335">
        <v>25.5</v>
      </c>
      <c r="H335">
        <v>24.9</v>
      </c>
      <c r="I335">
        <v>25.4</v>
      </c>
      <c r="J335">
        <v>27.5</v>
      </c>
      <c r="K335">
        <v>25.8</v>
      </c>
      <c r="L335">
        <v>26.1</v>
      </c>
      <c r="M335">
        <v>26.8</v>
      </c>
      <c r="N335">
        <v>28.2</v>
      </c>
      <c r="O335">
        <v>28.3</v>
      </c>
      <c r="P335">
        <v>27</v>
      </c>
      <c r="Q335">
        <v>27.6</v>
      </c>
      <c r="R335">
        <v>22.3</v>
      </c>
      <c r="S335">
        <v>24.7</v>
      </c>
      <c r="T335">
        <v>24.1</v>
      </c>
      <c r="U335">
        <v>27.7</v>
      </c>
      <c r="V335">
        <v>20.9</v>
      </c>
      <c r="W335">
        <v>23.9</v>
      </c>
      <c r="X335">
        <v>23.7</v>
      </c>
      <c r="Y335">
        <v>21.6</v>
      </c>
      <c r="Z335">
        <v>24.1</v>
      </c>
      <c r="AA335">
        <f>独自温度!C210</f>
        <v>30</v>
      </c>
      <c r="AB335">
        <f>独自温度!D210</f>
        <v>30</v>
      </c>
    </row>
    <row r="336" spans="1:28">
      <c r="A336" s="87" t="e" cm="1">
        <f t="array" aca="1" ref="A336" ca="1">INDIRECT(_xlfn.XLOOKUP(鶏シート!$G$13,鶏気温!$D$2:$AB$2,鶏気温!$D$3:$AB$3)&amp;(_xlfn.XLOOKUP(鶏モデル!$D344,鶏気温!$C$6:$C$461,鶏気温!$B$6:$B$461)))</f>
        <v>#N/A</v>
      </c>
      <c r="B336">
        <v>336</v>
      </c>
      <c r="C336" s="62">
        <v>46231</v>
      </c>
      <c r="D336">
        <v>24.4</v>
      </c>
      <c r="E336">
        <v>24.8</v>
      </c>
      <c r="F336">
        <v>25</v>
      </c>
      <c r="G336">
        <v>25.5</v>
      </c>
      <c r="H336">
        <v>25</v>
      </c>
      <c r="I336">
        <v>25.5</v>
      </c>
      <c r="J336">
        <v>27.6</v>
      </c>
      <c r="K336">
        <v>25.8</v>
      </c>
      <c r="L336">
        <v>26.1</v>
      </c>
      <c r="M336">
        <v>26.8</v>
      </c>
      <c r="N336">
        <v>28.3</v>
      </c>
      <c r="O336">
        <v>28.4</v>
      </c>
      <c r="P336">
        <v>27.1</v>
      </c>
      <c r="Q336">
        <v>27.7</v>
      </c>
      <c r="R336">
        <v>22.4</v>
      </c>
      <c r="S336">
        <v>24.8</v>
      </c>
      <c r="T336">
        <v>24.2</v>
      </c>
      <c r="U336">
        <v>27.8</v>
      </c>
      <c r="V336">
        <v>20.9</v>
      </c>
      <c r="W336">
        <v>24</v>
      </c>
      <c r="X336">
        <v>23.8</v>
      </c>
      <c r="Y336">
        <v>21.6</v>
      </c>
      <c r="Z336">
        <v>24.2</v>
      </c>
      <c r="AA336">
        <f>独自温度!C211</f>
        <v>30</v>
      </c>
      <c r="AB336">
        <f>独自温度!D211</f>
        <v>30</v>
      </c>
    </row>
    <row r="337" spans="1:28">
      <c r="A337" s="87" t="e" cm="1">
        <f t="array" aca="1" ref="A337" ca="1">INDIRECT(_xlfn.XLOOKUP(鶏シート!$G$13,鶏気温!$D$2:$AB$2,鶏気温!$D$3:$AB$3)&amp;(_xlfn.XLOOKUP(鶏モデル!$D345,鶏気温!$C$6:$C$461,鶏気温!$B$6:$B$461)))</f>
        <v>#N/A</v>
      </c>
      <c r="B337">
        <v>337</v>
      </c>
      <c r="C337" s="62">
        <v>46232</v>
      </c>
      <c r="D337">
        <v>24.5</v>
      </c>
      <c r="E337">
        <v>24.9</v>
      </c>
      <c r="F337">
        <v>25.1</v>
      </c>
      <c r="G337">
        <v>25.6</v>
      </c>
      <c r="H337">
        <v>25.1</v>
      </c>
      <c r="I337">
        <v>25.6</v>
      </c>
      <c r="J337">
        <v>27.7</v>
      </c>
      <c r="K337">
        <v>25.9</v>
      </c>
      <c r="L337">
        <v>26.2</v>
      </c>
      <c r="M337">
        <v>26.9</v>
      </c>
      <c r="N337">
        <v>28.4</v>
      </c>
      <c r="O337">
        <v>28.5</v>
      </c>
      <c r="P337">
        <v>27.2</v>
      </c>
      <c r="Q337">
        <v>27.8</v>
      </c>
      <c r="R337">
        <v>22.5</v>
      </c>
      <c r="S337">
        <v>24.9</v>
      </c>
      <c r="T337">
        <v>24.3</v>
      </c>
      <c r="U337">
        <v>27.9</v>
      </c>
      <c r="V337">
        <v>21</v>
      </c>
      <c r="W337">
        <v>24.1</v>
      </c>
      <c r="X337">
        <v>23.9</v>
      </c>
      <c r="Y337">
        <v>21.7</v>
      </c>
      <c r="Z337">
        <v>24.3</v>
      </c>
      <c r="AA337">
        <f>独自温度!C212</f>
        <v>30</v>
      </c>
      <c r="AB337">
        <f>独自温度!D212</f>
        <v>30</v>
      </c>
    </row>
    <row r="338" spans="1:28">
      <c r="A338" s="87" t="e" cm="1">
        <f t="array" aca="1" ref="A338" ca="1">INDIRECT(_xlfn.XLOOKUP(鶏シート!$G$13,鶏気温!$D$2:$AB$2,鶏気温!$D$3:$AB$3)&amp;(_xlfn.XLOOKUP(鶏モデル!$D346,鶏気温!$C$6:$C$461,鶏気温!$B$6:$B$461)))</f>
        <v>#N/A</v>
      </c>
      <c r="B338">
        <v>338</v>
      </c>
      <c r="C338" s="62">
        <v>46233</v>
      </c>
      <c r="D338">
        <v>24.6</v>
      </c>
      <c r="E338">
        <v>24.9</v>
      </c>
      <c r="F338">
        <v>25.2</v>
      </c>
      <c r="G338">
        <v>25.7</v>
      </c>
      <c r="H338">
        <v>25.2</v>
      </c>
      <c r="I338">
        <v>25.7</v>
      </c>
      <c r="J338">
        <v>27.8</v>
      </c>
      <c r="K338">
        <v>26</v>
      </c>
      <c r="L338">
        <v>26.3</v>
      </c>
      <c r="M338">
        <v>27</v>
      </c>
      <c r="N338">
        <v>28.4</v>
      </c>
      <c r="O338">
        <v>28.6</v>
      </c>
      <c r="P338">
        <v>27.3</v>
      </c>
      <c r="Q338">
        <v>27.9</v>
      </c>
      <c r="R338">
        <v>22.6</v>
      </c>
      <c r="S338">
        <v>24.9</v>
      </c>
      <c r="T338">
        <v>24.3</v>
      </c>
      <c r="U338">
        <v>28</v>
      </c>
      <c r="V338">
        <v>21.1</v>
      </c>
      <c r="W338">
        <v>24.1</v>
      </c>
      <c r="X338">
        <v>24</v>
      </c>
      <c r="Y338">
        <v>21.8</v>
      </c>
      <c r="Z338">
        <v>24.4</v>
      </c>
      <c r="AA338">
        <f>独自温度!C213</f>
        <v>30</v>
      </c>
      <c r="AB338">
        <f>独自温度!D213</f>
        <v>30</v>
      </c>
    </row>
    <row r="339" spans="1:28">
      <c r="A339" s="87" t="e" cm="1">
        <f t="array" aca="1" ref="A339" ca="1">INDIRECT(_xlfn.XLOOKUP(鶏シート!$G$13,鶏気温!$D$2:$AB$2,鶏気温!$D$3:$AB$3)&amp;(_xlfn.XLOOKUP(鶏モデル!$D347,鶏気温!$C$6:$C$461,鶏気温!$B$6:$B$461)))</f>
        <v>#N/A</v>
      </c>
      <c r="B339">
        <v>339</v>
      </c>
      <c r="C339" s="62">
        <v>46234</v>
      </c>
      <c r="D339">
        <v>24.7</v>
      </c>
      <c r="E339">
        <v>25</v>
      </c>
      <c r="F339">
        <v>25.2</v>
      </c>
      <c r="G339">
        <v>25.8</v>
      </c>
      <c r="H339">
        <v>25.2</v>
      </c>
      <c r="I339">
        <v>25.8</v>
      </c>
      <c r="J339">
        <v>27.9</v>
      </c>
      <c r="K339">
        <v>26.1</v>
      </c>
      <c r="L339">
        <v>26.4</v>
      </c>
      <c r="M339">
        <v>27.1</v>
      </c>
      <c r="N339">
        <v>28.5</v>
      </c>
      <c r="O339">
        <v>28.7</v>
      </c>
      <c r="P339">
        <v>27.3</v>
      </c>
      <c r="Q339">
        <v>28</v>
      </c>
      <c r="R339">
        <v>22.6</v>
      </c>
      <c r="S339">
        <v>25</v>
      </c>
      <c r="T339">
        <v>24.4</v>
      </c>
      <c r="U339">
        <v>28</v>
      </c>
      <c r="V339">
        <v>21.1</v>
      </c>
      <c r="W339">
        <v>24.2</v>
      </c>
      <c r="X339">
        <v>24</v>
      </c>
      <c r="Y339">
        <v>21.8</v>
      </c>
      <c r="Z339">
        <v>24.4</v>
      </c>
      <c r="AA339">
        <f>独自温度!C214</f>
        <v>30</v>
      </c>
      <c r="AB339">
        <f>独自温度!D214</f>
        <v>30</v>
      </c>
    </row>
    <row r="340" spans="1:28">
      <c r="A340" s="87" t="e" cm="1">
        <f t="array" aca="1" ref="A340" ca="1">INDIRECT(_xlfn.XLOOKUP(鶏シート!$G$13,鶏気温!$D$2:$AB$2,鶏気温!$D$3:$AB$3)&amp;(_xlfn.XLOOKUP(鶏モデル!$D348,鶏気温!$C$6:$C$461,鶏気温!$B$6:$B$461)))</f>
        <v>#N/A</v>
      </c>
      <c r="B340">
        <v>340</v>
      </c>
      <c r="C340" s="62">
        <v>46235</v>
      </c>
      <c r="D340">
        <v>24.8</v>
      </c>
      <c r="E340">
        <v>25.1</v>
      </c>
      <c r="F340">
        <v>25.3</v>
      </c>
      <c r="G340">
        <v>25.8</v>
      </c>
      <c r="H340">
        <v>25.3</v>
      </c>
      <c r="I340">
        <v>25.9</v>
      </c>
      <c r="J340">
        <v>28</v>
      </c>
      <c r="K340">
        <v>26.1</v>
      </c>
      <c r="L340">
        <v>26.5</v>
      </c>
      <c r="M340">
        <v>27.2</v>
      </c>
      <c r="N340">
        <v>28.6</v>
      </c>
      <c r="O340">
        <v>28.7</v>
      </c>
      <c r="P340">
        <v>27.4</v>
      </c>
      <c r="Q340">
        <v>28.1</v>
      </c>
      <c r="R340">
        <v>22.7</v>
      </c>
      <c r="S340">
        <v>25.1</v>
      </c>
      <c r="T340">
        <v>24.5</v>
      </c>
      <c r="U340">
        <v>28.1</v>
      </c>
      <c r="V340">
        <v>21.2</v>
      </c>
      <c r="W340">
        <v>24.3</v>
      </c>
      <c r="X340">
        <v>24.1</v>
      </c>
      <c r="Y340">
        <v>21.9</v>
      </c>
      <c r="Z340">
        <v>24.5</v>
      </c>
      <c r="AA340">
        <f>独自温度!C215</f>
        <v>30</v>
      </c>
      <c r="AB340">
        <f>独自温度!D215</f>
        <v>30</v>
      </c>
    </row>
    <row r="341" spans="1:28">
      <c r="A341" s="87" t="e" cm="1">
        <f t="array" aca="1" ref="A341" ca="1">INDIRECT(_xlfn.XLOOKUP(鶏シート!$G$13,鶏気温!$D$2:$AB$2,鶏気温!$D$3:$AB$3)&amp;(_xlfn.XLOOKUP(鶏モデル!$D349,鶏気温!$C$6:$C$461,鶏気温!$B$6:$B$461)))</f>
        <v>#N/A</v>
      </c>
      <c r="B341">
        <v>341</v>
      </c>
      <c r="C341" s="62">
        <v>46236</v>
      </c>
      <c r="D341">
        <v>24.8</v>
      </c>
      <c r="E341">
        <v>25.1</v>
      </c>
      <c r="F341">
        <v>25.3</v>
      </c>
      <c r="G341">
        <v>25.9</v>
      </c>
      <c r="H341">
        <v>25.4</v>
      </c>
      <c r="I341">
        <v>25.9</v>
      </c>
      <c r="J341">
        <v>28</v>
      </c>
      <c r="K341">
        <v>26.2</v>
      </c>
      <c r="L341">
        <v>26.6</v>
      </c>
      <c r="M341">
        <v>27.2</v>
      </c>
      <c r="N341">
        <v>28.6</v>
      </c>
      <c r="O341">
        <v>28.8</v>
      </c>
      <c r="P341">
        <v>27.5</v>
      </c>
      <c r="Q341">
        <v>28.1</v>
      </c>
      <c r="R341">
        <v>22.7</v>
      </c>
      <c r="S341">
        <v>25.1</v>
      </c>
      <c r="T341">
        <v>24.5</v>
      </c>
      <c r="U341">
        <v>28.1</v>
      </c>
      <c r="V341">
        <v>21.2</v>
      </c>
      <c r="W341">
        <v>24.3</v>
      </c>
      <c r="X341">
        <v>24.1</v>
      </c>
      <c r="Y341">
        <v>21.9</v>
      </c>
      <c r="Z341">
        <v>24.6</v>
      </c>
      <c r="AA341">
        <f>独自温度!C216</f>
        <v>30</v>
      </c>
      <c r="AB341">
        <f>独自温度!D216</f>
        <v>30</v>
      </c>
    </row>
    <row r="342" spans="1:28">
      <c r="A342" s="87" t="e" cm="1">
        <f t="array" aca="1" ref="A342" ca="1">INDIRECT(_xlfn.XLOOKUP(鶏シート!$G$13,鶏気温!$D$2:$AB$2,鶏気温!$D$3:$AB$3)&amp;(_xlfn.XLOOKUP(鶏モデル!$D350,鶏気温!$C$6:$C$461,鶏気温!$B$6:$B$461)))</f>
        <v>#N/A</v>
      </c>
      <c r="B342">
        <v>342</v>
      </c>
      <c r="C342" s="62">
        <v>46237</v>
      </c>
      <c r="D342">
        <v>24.9</v>
      </c>
      <c r="E342">
        <v>25.1</v>
      </c>
      <c r="F342">
        <v>25.4</v>
      </c>
      <c r="G342">
        <v>25.9</v>
      </c>
      <c r="H342">
        <v>25.4</v>
      </c>
      <c r="I342">
        <v>26</v>
      </c>
      <c r="J342">
        <v>28</v>
      </c>
      <c r="K342">
        <v>26.2</v>
      </c>
      <c r="L342">
        <v>26.6</v>
      </c>
      <c r="M342">
        <v>27.2</v>
      </c>
      <c r="N342">
        <v>28.7</v>
      </c>
      <c r="O342">
        <v>28.8</v>
      </c>
      <c r="P342">
        <v>27.5</v>
      </c>
      <c r="Q342">
        <v>28.1</v>
      </c>
      <c r="R342">
        <v>22.8</v>
      </c>
      <c r="S342">
        <v>25.1</v>
      </c>
      <c r="T342">
        <v>24.5</v>
      </c>
      <c r="U342">
        <v>28.2</v>
      </c>
      <c r="V342">
        <v>21.2</v>
      </c>
      <c r="W342">
        <v>24.3</v>
      </c>
      <c r="X342">
        <v>24.1</v>
      </c>
      <c r="Y342">
        <v>21.9</v>
      </c>
      <c r="Z342">
        <v>24.6</v>
      </c>
      <c r="AA342">
        <f>独自温度!C217</f>
        <v>30</v>
      </c>
      <c r="AB342">
        <f>独自温度!D217</f>
        <v>30</v>
      </c>
    </row>
    <row r="343" spans="1:28">
      <c r="A343" s="87" t="e" cm="1">
        <f t="array" aca="1" ref="A343" ca="1">INDIRECT(_xlfn.XLOOKUP(鶏シート!$G$13,鶏気温!$D$2:$AB$2,鶏気温!$D$3:$AB$3)&amp;(_xlfn.XLOOKUP(鶏モデル!$D351,鶏気温!$C$6:$C$461,鶏気温!$B$6:$B$461)))</f>
        <v>#N/A</v>
      </c>
      <c r="B343">
        <v>343</v>
      </c>
      <c r="C343" s="62">
        <v>46238</v>
      </c>
      <c r="D343">
        <v>24.9</v>
      </c>
      <c r="E343">
        <v>25.1</v>
      </c>
      <c r="F343">
        <v>25.4</v>
      </c>
      <c r="G343">
        <v>25.9</v>
      </c>
      <c r="H343">
        <v>25.4</v>
      </c>
      <c r="I343">
        <v>26</v>
      </c>
      <c r="J343">
        <v>28.1</v>
      </c>
      <c r="K343">
        <v>26.2</v>
      </c>
      <c r="L343">
        <v>26.7</v>
      </c>
      <c r="M343">
        <v>27.2</v>
      </c>
      <c r="N343">
        <v>28.7</v>
      </c>
      <c r="O343">
        <v>28.8</v>
      </c>
      <c r="P343">
        <v>27.5</v>
      </c>
      <c r="Q343">
        <v>28.2</v>
      </c>
      <c r="R343">
        <v>22.8</v>
      </c>
      <c r="S343">
        <v>25.1</v>
      </c>
      <c r="T343">
        <v>24.6</v>
      </c>
      <c r="U343">
        <v>28.2</v>
      </c>
      <c r="V343">
        <v>21.2</v>
      </c>
      <c r="W343">
        <v>24.3</v>
      </c>
      <c r="X343">
        <v>24.2</v>
      </c>
      <c r="Y343">
        <v>21.9</v>
      </c>
      <c r="Z343">
        <v>24.7</v>
      </c>
      <c r="AA343">
        <f>独自温度!C218</f>
        <v>30</v>
      </c>
      <c r="AB343">
        <f>独自温度!D218</f>
        <v>30</v>
      </c>
    </row>
    <row r="344" spans="1:28">
      <c r="A344" s="87" t="e" cm="1">
        <f t="array" aca="1" ref="A344" ca="1">INDIRECT(_xlfn.XLOOKUP(鶏シート!$G$13,鶏気温!$D$2:$AB$2,鶏気温!$D$3:$AB$3)&amp;(_xlfn.XLOOKUP(鶏モデル!$D352,鶏気温!$C$6:$C$461,鶏気温!$B$6:$B$461)))</f>
        <v>#N/A</v>
      </c>
      <c r="B344">
        <v>344</v>
      </c>
      <c r="C344" s="62">
        <v>46239</v>
      </c>
      <c r="D344">
        <v>24.9</v>
      </c>
      <c r="E344">
        <v>25.1</v>
      </c>
      <c r="F344">
        <v>25.4</v>
      </c>
      <c r="G344">
        <v>25.9</v>
      </c>
      <c r="H344">
        <v>25.4</v>
      </c>
      <c r="I344">
        <v>26</v>
      </c>
      <c r="J344">
        <v>28.1</v>
      </c>
      <c r="K344">
        <v>26.2</v>
      </c>
      <c r="L344">
        <v>26.7</v>
      </c>
      <c r="M344">
        <v>27.2</v>
      </c>
      <c r="N344">
        <v>28.7</v>
      </c>
      <c r="O344">
        <v>28.9</v>
      </c>
      <c r="P344">
        <v>27.5</v>
      </c>
      <c r="Q344">
        <v>28.2</v>
      </c>
      <c r="R344">
        <v>22.8</v>
      </c>
      <c r="S344">
        <v>25.1</v>
      </c>
      <c r="T344">
        <v>24.6</v>
      </c>
      <c r="U344">
        <v>28.2</v>
      </c>
      <c r="V344">
        <v>21.2</v>
      </c>
      <c r="W344">
        <v>24.3</v>
      </c>
      <c r="X344">
        <v>24.2</v>
      </c>
      <c r="Y344">
        <v>21.9</v>
      </c>
      <c r="Z344">
        <v>24.7</v>
      </c>
      <c r="AA344">
        <f>独自温度!C219</f>
        <v>30</v>
      </c>
      <c r="AB344">
        <f>独自温度!D219</f>
        <v>30</v>
      </c>
    </row>
    <row r="345" spans="1:28">
      <c r="A345" s="87" t="e" cm="1">
        <f t="array" aca="1" ref="A345" ca="1">INDIRECT(_xlfn.XLOOKUP(鶏シート!$G$13,鶏気温!$D$2:$AB$2,鶏気温!$D$3:$AB$3)&amp;(_xlfn.XLOOKUP(鶏モデル!$D353,鶏気温!$C$6:$C$461,鶏気温!$B$6:$B$461)))</f>
        <v>#N/A</v>
      </c>
      <c r="B345">
        <v>345</v>
      </c>
      <c r="C345" s="62">
        <v>46240</v>
      </c>
      <c r="D345">
        <v>24.9</v>
      </c>
      <c r="E345">
        <v>25.1</v>
      </c>
      <c r="F345">
        <v>25.4</v>
      </c>
      <c r="G345">
        <v>25.9</v>
      </c>
      <c r="H345">
        <v>25.4</v>
      </c>
      <c r="I345">
        <v>26</v>
      </c>
      <c r="J345">
        <v>28.1</v>
      </c>
      <c r="K345">
        <v>26.2</v>
      </c>
      <c r="L345">
        <v>26.7</v>
      </c>
      <c r="M345">
        <v>27.2</v>
      </c>
      <c r="N345">
        <v>28.7</v>
      </c>
      <c r="O345">
        <v>28.8</v>
      </c>
      <c r="P345">
        <v>27.5</v>
      </c>
      <c r="Q345">
        <v>28.2</v>
      </c>
      <c r="R345">
        <v>22.8</v>
      </c>
      <c r="S345">
        <v>25.1</v>
      </c>
      <c r="T345">
        <v>24.6</v>
      </c>
      <c r="U345">
        <v>28.2</v>
      </c>
      <c r="V345">
        <v>21.2</v>
      </c>
      <c r="W345">
        <v>24.3</v>
      </c>
      <c r="X345">
        <v>24.1</v>
      </c>
      <c r="Y345">
        <v>21.9</v>
      </c>
      <c r="Z345">
        <v>24.7</v>
      </c>
      <c r="AA345">
        <f>独自温度!C220</f>
        <v>30</v>
      </c>
      <c r="AB345">
        <f>独自温度!D220</f>
        <v>30</v>
      </c>
    </row>
    <row r="346" spans="1:28">
      <c r="A346" s="87" t="e" cm="1">
        <f t="array" aca="1" ref="A346" ca="1">INDIRECT(_xlfn.XLOOKUP(鶏シート!$G$13,鶏気温!$D$2:$AB$2,鶏気温!$D$3:$AB$3)&amp;(_xlfn.XLOOKUP(鶏モデル!$D354,鶏気温!$C$6:$C$461,鶏気温!$B$6:$B$461)))</f>
        <v>#N/A</v>
      </c>
      <c r="B346">
        <v>346</v>
      </c>
      <c r="C346" s="62">
        <v>46241</v>
      </c>
      <c r="D346">
        <v>24.8</v>
      </c>
      <c r="E346">
        <v>25</v>
      </c>
      <c r="F346">
        <v>25.4</v>
      </c>
      <c r="G346">
        <v>25.9</v>
      </c>
      <c r="H346">
        <v>25.4</v>
      </c>
      <c r="I346">
        <v>26</v>
      </c>
      <c r="J346">
        <v>28</v>
      </c>
      <c r="K346">
        <v>26.2</v>
      </c>
      <c r="L346">
        <v>26.8</v>
      </c>
      <c r="M346">
        <v>27.2</v>
      </c>
      <c r="N346">
        <v>28.6</v>
      </c>
      <c r="O346">
        <v>28.8</v>
      </c>
      <c r="P346">
        <v>27.5</v>
      </c>
      <c r="Q346">
        <v>28.1</v>
      </c>
      <c r="R346">
        <v>22.7</v>
      </c>
      <c r="S346">
        <v>25.1</v>
      </c>
      <c r="T346">
        <v>24.5</v>
      </c>
      <c r="U346">
        <v>28.2</v>
      </c>
      <c r="V346">
        <v>21.2</v>
      </c>
      <c r="W346">
        <v>24.3</v>
      </c>
      <c r="X346">
        <v>24.1</v>
      </c>
      <c r="Y346">
        <v>21.9</v>
      </c>
      <c r="Z346">
        <v>24.7</v>
      </c>
      <c r="AA346">
        <f>独自温度!C221</f>
        <v>30</v>
      </c>
      <c r="AB346">
        <f>独自温度!D221</f>
        <v>30</v>
      </c>
    </row>
    <row r="347" spans="1:28">
      <c r="A347" s="87" t="e" cm="1">
        <f t="array" aca="1" ref="A347" ca="1">INDIRECT(_xlfn.XLOOKUP(鶏シート!$G$13,鶏気温!$D$2:$AB$2,鶏気温!$D$3:$AB$3)&amp;(_xlfn.XLOOKUP(鶏モデル!$D355,鶏気温!$C$6:$C$461,鶏気温!$B$6:$B$461)))</f>
        <v>#N/A</v>
      </c>
      <c r="B347">
        <v>347</v>
      </c>
      <c r="C347" s="62">
        <v>46242</v>
      </c>
      <c r="D347">
        <v>24.8</v>
      </c>
      <c r="E347">
        <v>25</v>
      </c>
      <c r="F347">
        <v>25.3</v>
      </c>
      <c r="G347">
        <v>25.9</v>
      </c>
      <c r="H347">
        <v>25.4</v>
      </c>
      <c r="I347">
        <v>26</v>
      </c>
      <c r="J347">
        <v>28</v>
      </c>
      <c r="K347">
        <v>26.1</v>
      </c>
      <c r="L347">
        <v>26.7</v>
      </c>
      <c r="M347">
        <v>27.2</v>
      </c>
      <c r="N347">
        <v>28.6</v>
      </c>
      <c r="O347">
        <v>28.8</v>
      </c>
      <c r="P347">
        <v>27.4</v>
      </c>
      <c r="Q347">
        <v>28.1</v>
      </c>
      <c r="R347">
        <v>22.7</v>
      </c>
      <c r="S347">
        <v>25.1</v>
      </c>
      <c r="T347">
        <v>24.5</v>
      </c>
      <c r="U347">
        <v>28.1</v>
      </c>
      <c r="V347">
        <v>21.2</v>
      </c>
      <c r="W347">
        <v>24.2</v>
      </c>
      <c r="X347">
        <v>24.1</v>
      </c>
      <c r="Y347">
        <v>21.8</v>
      </c>
      <c r="Z347">
        <v>24.7</v>
      </c>
      <c r="AA347">
        <f>独自温度!C222</f>
        <v>30</v>
      </c>
      <c r="AB347">
        <f>独自温度!D222</f>
        <v>30</v>
      </c>
    </row>
    <row r="348" spans="1:28">
      <c r="A348" s="87" t="e" cm="1">
        <f t="array" aca="1" ref="A348" ca="1">INDIRECT(_xlfn.XLOOKUP(鶏シート!$G$13,鶏気温!$D$2:$AB$2,鶏気温!$D$3:$AB$3)&amp;(_xlfn.XLOOKUP(鶏モデル!$D356,鶏気温!$C$6:$C$461,鶏気温!$B$6:$B$461)))</f>
        <v>#N/A</v>
      </c>
      <c r="B348">
        <v>348</v>
      </c>
      <c r="C348" s="62">
        <v>46243</v>
      </c>
      <c r="D348">
        <v>24.7</v>
      </c>
      <c r="E348">
        <v>24.9</v>
      </c>
      <c r="F348">
        <v>25.3</v>
      </c>
      <c r="G348">
        <v>25.8</v>
      </c>
      <c r="H348">
        <v>25.4</v>
      </c>
      <c r="I348">
        <v>25.9</v>
      </c>
      <c r="J348">
        <v>28</v>
      </c>
      <c r="K348">
        <v>26.1</v>
      </c>
      <c r="L348">
        <v>26.7</v>
      </c>
      <c r="M348">
        <v>27.1</v>
      </c>
      <c r="N348">
        <v>28.6</v>
      </c>
      <c r="O348">
        <v>28.8</v>
      </c>
      <c r="P348">
        <v>27.4</v>
      </c>
      <c r="Q348">
        <v>28.1</v>
      </c>
      <c r="R348">
        <v>22.7</v>
      </c>
      <c r="S348">
        <v>25</v>
      </c>
      <c r="T348">
        <v>24.4</v>
      </c>
      <c r="U348">
        <v>28.1</v>
      </c>
      <c r="V348">
        <v>21.1</v>
      </c>
      <c r="W348">
        <v>24.2</v>
      </c>
      <c r="X348">
        <v>24</v>
      </c>
      <c r="Y348">
        <v>21.8</v>
      </c>
      <c r="Z348">
        <v>24.7</v>
      </c>
      <c r="AA348">
        <f>独自温度!C223</f>
        <v>30</v>
      </c>
      <c r="AB348">
        <f>独自温度!D223</f>
        <v>30</v>
      </c>
    </row>
    <row r="349" spans="1:28">
      <c r="A349" s="87" t="e" cm="1">
        <f t="array" aca="1" ref="A349" ca="1">INDIRECT(_xlfn.XLOOKUP(鶏シート!$G$13,鶏気温!$D$2:$AB$2,鶏気温!$D$3:$AB$3)&amp;(_xlfn.XLOOKUP(鶏モデル!$D357,鶏気温!$C$6:$C$461,鶏気温!$B$6:$B$461)))</f>
        <v>#N/A</v>
      </c>
      <c r="B349">
        <v>349</v>
      </c>
      <c r="C349" s="62">
        <v>46244</v>
      </c>
      <c r="D349">
        <v>24.7</v>
      </c>
      <c r="E349">
        <v>24.9</v>
      </c>
      <c r="F349">
        <v>25.2</v>
      </c>
      <c r="G349">
        <v>25.8</v>
      </c>
      <c r="H349">
        <v>25.3</v>
      </c>
      <c r="I349">
        <v>25.9</v>
      </c>
      <c r="J349">
        <v>27.9</v>
      </c>
      <c r="K349">
        <v>26</v>
      </c>
      <c r="L349">
        <v>26.7</v>
      </c>
      <c r="M349">
        <v>27.1</v>
      </c>
      <c r="N349">
        <v>28.5</v>
      </c>
      <c r="O349">
        <v>28.7</v>
      </c>
      <c r="P349">
        <v>27.4</v>
      </c>
      <c r="Q349">
        <v>28</v>
      </c>
      <c r="R349">
        <v>22.6</v>
      </c>
      <c r="S349">
        <v>25</v>
      </c>
      <c r="T349">
        <v>24.4</v>
      </c>
      <c r="U349">
        <v>28</v>
      </c>
      <c r="V349">
        <v>21.1</v>
      </c>
      <c r="W349">
        <v>24.1</v>
      </c>
      <c r="X349">
        <v>24</v>
      </c>
      <c r="Y349">
        <v>21.8</v>
      </c>
      <c r="Z349">
        <v>24.7</v>
      </c>
      <c r="AA349">
        <f>独自温度!C224</f>
        <v>30</v>
      </c>
      <c r="AB349">
        <f>独自温度!D224</f>
        <v>30</v>
      </c>
    </row>
    <row r="350" spans="1:28">
      <c r="A350" s="87" t="e" cm="1">
        <f t="array" aca="1" ref="A350" ca="1">INDIRECT(_xlfn.XLOOKUP(鶏シート!$G$13,鶏気温!$D$2:$AB$2,鶏気温!$D$3:$AB$3)&amp;(_xlfn.XLOOKUP(鶏モデル!$D358,鶏気温!$C$6:$C$461,鶏気温!$B$6:$B$461)))</f>
        <v>#N/A</v>
      </c>
      <c r="B350">
        <v>350</v>
      </c>
      <c r="C350" s="62">
        <v>46245</v>
      </c>
      <c r="D350">
        <v>24.6</v>
      </c>
      <c r="E350">
        <v>24.8</v>
      </c>
      <c r="F350">
        <v>25.2</v>
      </c>
      <c r="G350">
        <v>25.7</v>
      </c>
      <c r="H350">
        <v>25.3</v>
      </c>
      <c r="I350">
        <v>25.9</v>
      </c>
      <c r="J350">
        <v>27.9</v>
      </c>
      <c r="K350">
        <v>26</v>
      </c>
      <c r="L350">
        <v>26.6</v>
      </c>
      <c r="M350">
        <v>27</v>
      </c>
      <c r="N350">
        <v>28.5</v>
      </c>
      <c r="O350">
        <v>28.7</v>
      </c>
      <c r="P350">
        <v>27.3</v>
      </c>
      <c r="Q350">
        <v>28</v>
      </c>
      <c r="R350">
        <v>22.6</v>
      </c>
      <c r="S350">
        <v>24.9</v>
      </c>
      <c r="T350">
        <v>24.3</v>
      </c>
      <c r="U350">
        <v>28</v>
      </c>
      <c r="V350">
        <v>21</v>
      </c>
      <c r="W350">
        <v>24</v>
      </c>
      <c r="X350">
        <v>23.9</v>
      </c>
      <c r="Y350">
        <v>21.7</v>
      </c>
      <c r="Z350">
        <v>24.6</v>
      </c>
      <c r="AA350">
        <f>独自温度!C225</f>
        <v>30</v>
      </c>
      <c r="AB350">
        <f>独自温度!D225</f>
        <v>30</v>
      </c>
    </row>
    <row r="351" spans="1:28">
      <c r="A351" s="87" t="e" cm="1">
        <f t="array" aca="1" ref="A351" ca="1">INDIRECT(_xlfn.XLOOKUP(鶏シート!$G$13,鶏気温!$D$2:$AB$2,鶏気温!$D$3:$AB$3)&amp;(_xlfn.XLOOKUP(鶏モデル!$D359,鶏気温!$C$6:$C$461,鶏気温!$B$6:$B$461)))</f>
        <v>#N/A</v>
      </c>
      <c r="B351">
        <v>351</v>
      </c>
      <c r="C351" s="62">
        <v>46246</v>
      </c>
      <c r="D351">
        <v>24.5</v>
      </c>
      <c r="E351">
        <v>24.8</v>
      </c>
      <c r="F351">
        <v>25.1</v>
      </c>
      <c r="G351">
        <v>25.6</v>
      </c>
      <c r="H351">
        <v>25.2</v>
      </c>
      <c r="I351">
        <v>25.8</v>
      </c>
      <c r="J351">
        <v>27.8</v>
      </c>
      <c r="K351">
        <v>26</v>
      </c>
      <c r="L351">
        <v>26.5</v>
      </c>
      <c r="M351">
        <v>27</v>
      </c>
      <c r="N351">
        <v>28.4</v>
      </c>
      <c r="O351">
        <v>28.6</v>
      </c>
      <c r="P351">
        <v>27.3</v>
      </c>
      <c r="Q351">
        <v>28</v>
      </c>
      <c r="R351">
        <v>22.5</v>
      </c>
      <c r="S351">
        <v>24.9</v>
      </c>
      <c r="T351">
        <v>24.3</v>
      </c>
      <c r="U351">
        <v>27.9</v>
      </c>
      <c r="V351">
        <v>21</v>
      </c>
      <c r="W351">
        <v>24</v>
      </c>
      <c r="X351">
        <v>23.9</v>
      </c>
      <c r="Y351">
        <v>21.7</v>
      </c>
      <c r="Z351">
        <v>24.6</v>
      </c>
      <c r="AA351">
        <f>独自温度!C226</f>
        <v>30</v>
      </c>
      <c r="AB351">
        <f>独自温度!D226</f>
        <v>30</v>
      </c>
    </row>
    <row r="352" spans="1:28">
      <c r="A352" s="87" t="e" cm="1">
        <f t="array" aca="1" ref="A352" ca="1">INDIRECT(_xlfn.XLOOKUP(鶏シート!$G$13,鶏気温!$D$2:$AB$2,鶏気温!$D$3:$AB$3)&amp;(_xlfn.XLOOKUP(鶏モデル!$D360,鶏気温!$C$6:$C$461,鶏気温!$B$6:$B$461)))</f>
        <v>#N/A</v>
      </c>
      <c r="B352">
        <v>352</v>
      </c>
      <c r="C352" s="62">
        <v>46247</v>
      </c>
      <c r="D352">
        <v>24.5</v>
      </c>
      <c r="E352">
        <v>24.7</v>
      </c>
      <c r="F352">
        <v>25</v>
      </c>
      <c r="G352">
        <v>25.6</v>
      </c>
      <c r="H352">
        <v>25.2</v>
      </c>
      <c r="I352">
        <v>25.7</v>
      </c>
      <c r="J352">
        <v>27.8</v>
      </c>
      <c r="K352">
        <v>25.9</v>
      </c>
      <c r="L352">
        <v>26.5</v>
      </c>
      <c r="M352">
        <v>26.9</v>
      </c>
      <c r="N352">
        <v>28.4</v>
      </c>
      <c r="O352">
        <v>28.6</v>
      </c>
      <c r="P352">
        <v>27.2</v>
      </c>
      <c r="Q352">
        <v>27.9</v>
      </c>
      <c r="R352">
        <v>22.5</v>
      </c>
      <c r="S352">
        <v>24.8</v>
      </c>
      <c r="T352">
        <v>24.2</v>
      </c>
      <c r="U352">
        <v>27.9</v>
      </c>
      <c r="V352">
        <v>20.9</v>
      </c>
      <c r="W352">
        <v>23.9</v>
      </c>
      <c r="X352">
        <v>23.8</v>
      </c>
      <c r="Y352">
        <v>21.6</v>
      </c>
      <c r="Z352">
        <v>24.5</v>
      </c>
      <c r="AA352">
        <f>独自温度!C227</f>
        <v>30</v>
      </c>
      <c r="AB352">
        <f>独自温度!D227</f>
        <v>30</v>
      </c>
    </row>
    <row r="353" spans="1:28">
      <c r="A353" s="87" t="e" cm="1">
        <f t="array" aca="1" ref="A353" ca="1">INDIRECT(_xlfn.XLOOKUP(鶏シート!$G$13,鶏気温!$D$2:$AB$2,鶏気温!$D$3:$AB$3)&amp;(_xlfn.XLOOKUP(鶏モデル!$D361,鶏気温!$C$6:$C$461,鶏気温!$B$6:$B$461)))</f>
        <v>#N/A</v>
      </c>
      <c r="B353">
        <v>353</v>
      </c>
      <c r="C353" s="62">
        <v>46248</v>
      </c>
      <c r="D353">
        <v>24.4</v>
      </c>
      <c r="E353">
        <v>24.6</v>
      </c>
      <c r="F353">
        <v>25</v>
      </c>
      <c r="G353">
        <v>25.5</v>
      </c>
      <c r="H353">
        <v>25.1</v>
      </c>
      <c r="I353">
        <v>25.7</v>
      </c>
      <c r="J353">
        <v>27.7</v>
      </c>
      <c r="K353">
        <v>25.9</v>
      </c>
      <c r="L353">
        <v>26.4</v>
      </c>
      <c r="M353">
        <v>26.9</v>
      </c>
      <c r="N353">
        <v>28.3</v>
      </c>
      <c r="O353">
        <v>28.5</v>
      </c>
      <c r="P353">
        <v>27.2</v>
      </c>
      <c r="Q353">
        <v>27.9</v>
      </c>
      <c r="R353">
        <v>22.4</v>
      </c>
      <c r="S353">
        <v>24.7</v>
      </c>
      <c r="T353">
        <v>24.2</v>
      </c>
      <c r="U353">
        <v>27.8</v>
      </c>
      <c r="V353">
        <v>20.9</v>
      </c>
      <c r="W353">
        <v>23.9</v>
      </c>
      <c r="X353">
        <v>23.7</v>
      </c>
      <c r="Y353">
        <v>21.6</v>
      </c>
      <c r="Z353">
        <v>24.4</v>
      </c>
      <c r="AA353">
        <f>独自温度!C228</f>
        <v>30</v>
      </c>
      <c r="AB353">
        <f>独自温度!D228</f>
        <v>30</v>
      </c>
    </row>
    <row r="354" spans="1:28">
      <c r="A354" s="87" t="e" cm="1">
        <f t="array" aca="1" ref="A354" ca="1">INDIRECT(_xlfn.XLOOKUP(鶏シート!$G$13,鶏気温!$D$2:$AB$2,鶏気温!$D$3:$AB$3)&amp;(_xlfn.XLOOKUP(鶏モデル!$D362,鶏気温!$C$6:$C$461,鶏気温!$B$6:$B$461)))</f>
        <v>#N/A</v>
      </c>
      <c r="B354">
        <v>354</v>
      </c>
      <c r="C354" s="62">
        <v>46249</v>
      </c>
      <c r="D354">
        <v>24.3</v>
      </c>
      <c r="E354">
        <v>24.6</v>
      </c>
      <c r="F354">
        <v>24.9</v>
      </c>
      <c r="G354">
        <v>25.5</v>
      </c>
      <c r="H354">
        <v>25</v>
      </c>
      <c r="I354">
        <v>25.6</v>
      </c>
      <c r="J354">
        <v>27.7</v>
      </c>
      <c r="K354">
        <v>25.8</v>
      </c>
      <c r="L354">
        <v>26.3</v>
      </c>
      <c r="M354">
        <v>26.8</v>
      </c>
      <c r="N354">
        <v>28.3</v>
      </c>
      <c r="O354">
        <v>28.5</v>
      </c>
      <c r="P354">
        <v>27.1</v>
      </c>
      <c r="Q354">
        <v>27.8</v>
      </c>
      <c r="R354">
        <v>22.3</v>
      </c>
      <c r="S354">
        <v>24.7</v>
      </c>
      <c r="T354">
        <v>24.1</v>
      </c>
      <c r="U354">
        <v>27.8</v>
      </c>
      <c r="V354">
        <v>20.8</v>
      </c>
      <c r="W354">
        <v>23.8</v>
      </c>
      <c r="X354">
        <v>23.7</v>
      </c>
      <c r="Y354">
        <v>21.5</v>
      </c>
      <c r="Z354">
        <v>24.3</v>
      </c>
      <c r="AA354">
        <f>独自温度!C229</f>
        <v>30</v>
      </c>
      <c r="AB354">
        <f>独自温度!D229</f>
        <v>30</v>
      </c>
    </row>
    <row r="355" spans="1:28">
      <c r="A355" s="87" t="e" cm="1">
        <f t="array" aca="1" ref="A355" ca="1">INDIRECT(_xlfn.XLOOKUP(鶏シート!$G$13,鶏気温!$D$2:$AB$2,鶏気温!$D$3:$AB$3)&amp;(_xlfn.XLOOKUP(鶏モデル!$D363,鶏気温!$C$6:$C$461,鶏気温!$B$6:$B$461)))</f>
        <v>#N/A</v>
      </c>
      <c r="B355">
        <v>355</v>
      </c>
      <c r="C355" s="62">
        <v>46250</v>
      </c>
      <c r="D355">
        <v>24.3</v>
      </c>
      <c r="E355">
        <v>24.5</v>
      </c>
      <c r="F355">
        <v>24.8</v>
      </c>
      <c r="G355">
        <v>25.4</v>
      </c>
      <c r="H355">
        <v>25</v>
      </c>
      <c r="I355">
        <v>25.6</v>
      </c>
      <c r="J355">
        <v>27.6</v>
      </c>
      <c r="K355">
        <v>25.7</v>
      </c>
      <c r="L355">
        <v>26.2</v>
      </c>
      <c r="M355">
        <v>26.8</v>
      </c>
      <c r="N355">
        <v>28.2</v>
      </c>
      <c r="O355">
        <v>28.4</v>
      </c>
      <c r="P355">
        <v>27</v>
      </c>
      <c r="Q355">
        <v>27.8</v>
      </c>
      <c r="R355">
        <v>22.3</v>
      </c>
      <c r="S355">
        <v>24.6</v>
      </c>
      <c r="T355">
        <v>24.1</v>
      </c>
      <c r="U355">
        <v>27.7</v>
      </c>
      <c r="V355">
        <v>20.8</v>
      </c>
      <c r="W355">
        <v>23.7</v>
      </c>
      <c r="X355">
        <v>23.6</v>
      </c>
      <c r="Y355">
        <v>21.4</v>
      </c>
      <c r="Z355">
        <v>24.3</v>
      </c>
      <c r="AA355">
        <f>独自温度!C230</f>
        <v>30</v>
      </c>
      <c r="AB355">
        <f>独自温度!D230</f>
        <v>30</v>
      </c>
    </row>
    <row r="356" spans="1:28">
      <c r="A356" s="87" t="e" cm="1">
        <f t="array" aca="1" ref="A356" ca="1">INDIRECT(_xlfn.XLOOKUP(鶏シート!$G$13,鶏気温!$D$2:$AB$2,鶏気温!$D$3:$AB$3)&amp;(_xlfn.XLOOKUP(鶏モデル!$D364,鶏気温!$C$6:$C$461,鶏気温!$B$6:$B$461)))</f>
        <v>#N/A</v>
      </c>
      <c r="B356">
        <v>356</v>
      </c>
      <c r="C356" s="62">
        <v>46251</v>
      </c>
      <c r="D356">
        <v>24.2</v>
      </c>
      <c r="E356">
        <v>24.5</v>
      </c>
      <c r="F356">
        <v>24.8</v>
      </c>
      <c r="G356">
        <v>25.3</v>
      </c>
      <c r="H356">
        <v>24.9</v>
      </c>
      <c r="I356">
        <v>25.5</v>
      </c>
      <c r="J356">
        <v>27.6</v>
      </c>
      <c r="K356">
        <v>25.7</v>
      </c>
      <c r="L356">
        <v>26.1</v>
      </c>
      <c r="M356">
        <v>26.7</v>
      </c>
      <c r="N356">
        <v>28.2</v>
      </c>
      <c r="O356">
        <v>28.4</v>
      </c>
      <c r="P356">
        <v>27</v>
      </c>
      <c r="Q356">
        <v>27.7</v>
      </c>
      <c r="R356">
        <v>22.2</v>
      </c>
      <c r="S356">
        <v>24.6</v>
      </c>
      <c r="T356">
        <v>24</v>
      </c>
      <c r="U356">
        <v>27.6</v>
      </c>
      <c r="V356">
        <v>20.7</v>
      </c>
      <c r="W356">
        <v>23.7</v>
      </c>
      <c r="X356">
        <v>23.5</v>
      </c>
      <c r="Y356">
        <v>21.4</v>
      </c>
      <c r="Z356">
        <v>24.2</v>
      </c>
      <c r="AA356">
        <f>独自温度!C231</f>
        <v>30</v>
      </c>
      <c r="AB356">
        <f>独自温度!D231</f>
        <v>30</v>
      </c>
    </row>
    <row r="357" spans="1:28">
      <c r="A357" s="87" t="e" cm="1">
        <f t="array" aca="1" ref="A357" ca="1">INDIRECT(_xlfn.XLOOKUP(鶏シート!$G$13,鶏気温!$D$2:$AB$2,鶏気温!$D$3:$AB$3)&amp;(_xlfn.XLOOKUP(鶏モデル!$D365,鶏気温!$C$6:$C$461,鶏気温!$B$6:$B$461)))</f>
        <v>#N/A</v>
      </c>
      <c r="B357">
        <v>357</v>
      </c>
      <c r="C357" s="62">
        <v>46252</v>
      </c>
      <c r="D357">
        <v>24.1</v>
      </c>
      <c r="E357">
        <v>24.4</v>
      </c>
      <c r="F357">
        <v>24.7</v>
      </c>
      <c r="G357">
        <v>25.3</v>
      </c>
      <c r="H357">
        <v>24.8</v>
      </c>
      <c r="I357">
        <v>25.4</v>
      </c>
      <c r="J357">
        <v>27.5</v>
      </c>
      <c r="K357">
        <v>25.6</v>
      </c>
      <c r="L357">
        <v>26.1</v>
      </c>
      <c r="M357">
        <v>26.6</v>
      </c>
      <c r="N357">
        <v>28.1</v>
      </c>
      <c r="O357">
        <v>28.3</v>
      </c>
      <c r="P357">
        <v>26.9</v>
      </c>
      <c r="Q357">
        <v>27.6</v>
      </c>
      <c r="R357">
        <v>22.1</v>
      </c>
      <c r="S357">
        <v>24.5</v>
      </c>
      <c r="T357">
        <v>23.9</v>
      </c>
      <c r="U357">
        <v>27.6</v>
      </c>
      <c r="V357">
        <v>20.6</v>
      </c>
      <c r="W357">
        <v>23.6</v>
      </c>
      <c r="X357">
        <v>23.5</v>
      </c>
      <c r="Y357">
        <v>21.3</v>
      </c>
      <c r="Z357">
        <v>24.1</v>
      </c>
      <c r="AA357">
        <f>独自温度!C232</f>
        <v>30</v>
      </c>
      <c r="AB357">
        <f>独自温度!D232</f>
        <v>30</v>
      </c>
    </row>
    <row r="358" spans="1:28">
      <c r="A358" s="87" t="e" cm="1">
        <f t="array" aca="1" ref="A358" ca="1">INDIRECT(_xlfn.XLOOKUP(鶏シート!$G$13,鶏気温!$D$2:$AB$2,鶏気温!$D$3:$AB$3)&amp;(_xlfn.XLOOKUP(鶏モデル!$D366,鶏気温!$C$6:$C$461,鶏気温!$B$6:$B$461)))</f>
        <v>#N/A</v>
      </c>
      <c r="B358">
        <v>358</v>
      </c>
      <c r="C358" s="62">
        <v>46253</v>
      </c>
      <c r="D358">
        <v>24</v>
      </c>
      <c r="E358">
        <v>24.3</v>
      </c>
      <c r="F358">
        <v>24.6</v>
      </c>
      <c r="G358">
        <v>25.2</v>
      </c>
      <c r="H358">
        <v>24.7</v>
      </c>
      <c r="I358">
        <v>25.3</v>
      </c>
      <c r="J358">
        <v>27.4</v>
      </c>
      <c r="K358">
        <v>25.5</v>
      </c>
      <c r="L358">
        <v>26</v>
      </c>
      <c r="M358">
        <v>26.6</v>
      </c>
      <c r="N358">
        <v>28</v>
      </c>
      <c r="O358">
        <v>28.2</v>
      </c>
      <c r="P358">
        <v>26.8</v>
      </c>
      <c r="Q358">
        <v>27.6</v>
      </c>
      <c r="R358">
        <v>22.1</v>
      </c>
      <c r="S358">
        <v>24.4</v>
      </c>
      <c r="T358">
        <v>23.8</v>
      </c>
      <c r="U358">
        <v>27.5</v>
      </c>
      <c r="V358">
        <v>20.5</v>
      </c>
      <c r="W358">
        <v>23.5</v>
      </c>
      <c r="X358">
        <v>23.4</v>
      </c>
      <c r="Y358">
        <v>21.2</v>
      </c>
      <c r="Z358">
        <v>24</v>
      </c>
      <c r="AA358">
        <f>独自温度!C233</f>
        <v>30</v>
      </c>
      <c r="AB358">
        <f>独自温度!D233</f>
        <v>30</v>
      </c>
    </row>
    <row r="359" spans="1:28">
      <c r="A359" s="87" t="e" cm="1">
        <f t="array" aca="1" ref="A359" ca="1">INDIRECT(_xlfn.XLOOKUP(鶏シート!$G$13,鶏気温!$D$2:$AB$2,鶏気温!$D$3:$AB$3)&amp;(_xlfn.XLOOKUP(鶏モデル!$D367,鶏気温!$C$6:$C$461,鶏気温!$B$6:$B$461)))</f>
        <v>#N/A</v>
      </c>
      <c r="B359">
        <v>359</v>
      </c>
      <c r="C359" s="62">
        <v>46254</v>
      </c>
      <c r="D359">
        <v>23.9</v>
      </c>
      <c r="E359">
        <v>24.2</v>
      </c>
      <c r="F359">
        <v>24.5</v>
      </c>
      <c r="G359">
        <v>25.1</v>
      </c>
      <c r="H359">
        <v>24.6</v>
      </c>
      <c r="I359">
        <v>25.2</v>
      </c>
      <c r="J359">
        <v>27.4</v>
      </c>
      <c r="K359">
        <v>25.5</v>
      </c>
      <c r="L359">
        <v>25.9</v>
      </c>
      <c r="M359">
        <v>26.5</v>
      </c>
      <c r="N359">
        <v>28</v>
      </c>
      <c r="O359">
        <v>28.2</v>
      </c>
      <c r="P359">
        <v>26.8</v>
      </c>
      <c r="Q359">
        <v>27.5</v>
      </c>
      <c r="R359">
        <v>22</v>
      </c>
      <c r="S359">
        <v>24.3</v>
      </c>
      <c r="T359">
        <v>23.8</v>
      </c>
      <c r="U359">
        <v>27.4</v>
      </c>
      <c r="V359">
        <v>20.399999999999999</v>
      </c>
      <c r="W359">
        <v>23.4</v>
      </c>
      <c r="X359">
        <v>23.3</v>
      </c>
      <c r="Y359">
        <v>21.1</v>
      </c>
      <c r="Z359">
        <v>23.9</v>
      </c>
      <c r="AA359">
        <f>独自温度!C234</f>
        <v>30</v>
      </c>
      <c r="AB359">
        <f>独自温度!D234</f>
        <v>30</v>
      </c>
    </row>
    <row r="360" spans="1:28">
      <c r="A360" s="87" t="e" cm="1">
        <f t="array" aca="1" ref="A360" ca="1">INDIRECT(_xlfn.XLOOKUP(鶏シート!$G$13,鶏気温!$D$2:$AB$2,鶏気温!$D$3:$AB$3)&amp;(_xlfn.XLOOKUP(鶏モデル!$D368,鶏気温!$C$6:$C$461,鶏気温!$B$6:$B$461)))</f>
        <v>#N/A</v>
      </c>
      <c r="B360">
        <v>360</v>
      </c>
      <c r="C360" s="62">
        <v>46255</v>
      </c>
      <c r="D360">
        <v>23.8</v>
      </c>
      <c r="E360">
        <v>24.1</v>
      </c>
      <c r="F360">
        <v>24.4</v>
      </c>
      <c r="G360">
        <v>25</v>
      </c>
      <c r="H360">
        <v>24.5</v>
      </c>
      <c r="I360">
        <v>25.2</v>
      </c>
      <c r="J360">
        <v>27.3</v>
      </c>
      <c r="K360">
        <v>25.4</v>
      </c>
      <c r="L360">
        <v>25.8</v>
      </c>
      <c r="M360">
        <v>26.4</v>
      </c>
      <c r="N360">
        <v>27.9</v>
      </c>
      <c r="O360">
        <v>28.1</v>
      </c>
      <c r="P360">
        <v>26.7</v>
      </c>
      <c r="Q360">
        <v>27.4</v>
      </c>
      <c r="R360">
        <v>21.9</v>
      </c>
      <c r="S360">
        <v>24.2</v>
      </c>
      <c r="T360">
        <v>23.7</v>
      </c>
      <c r="U360">
        <v>27.3</v>
      </c>
      <c r="V360">
        <v>20.3</v>
      </c>
      <c r="W360">
        <v>23.3</v>
      </c>
      <c r="X360">
        <v>23.2</v>
      </c>
      <c r="Y360">
        <v>21</v>
      </c>
      <c r="Z360">
        <v>23.8</v>
      </c>
      <c r="AA360">
        <f>独自温度!C235</f>
        <v>30</v>
      </c>
      <c r="AB360">
        <f>独自温度!D235</f>
        <v>30</v>
      </c>
    </row>
    <row r="361" spans="1:28">
      <c r="A361" s="87" t="e" cm="1">
        <f t="array" aca="1" ref="A361" ca="1">INDIRECT(_xlfn.XLOOKUP(鶏シート!$G$13,鶏気温!$D$2:$AB$2,鶏気温!$D$3:$AB$3)&amp;(_xlfn.XLOOKUP(鶏モデル!$D369,鶏気温!$C$6:$C$461,鶏気温!$B$6:$B$461)))</f>
        <v>#N/A</v>
      </c>
      <c r="B361">
        <v>361</v>
      </c>
      <c r="C361" s="62">
        <v>46256</v>
      </c>
      <c r="D361">
        <v>23.7</v>
      </c>
      <c r="E361">
        <v>24</v>
      </c>
      <c r="F361">
        <v>24.4</v>
      </c>
      <c r="G361">
        <v>24.9</v>
      </c>
      <c r="H361">
        <v>24.4</v>
      </c>
      <c r="I361">
        <v>25.1</v>
      </c>
      <c r="J361">
        <v>27.2</v>
      </c>
      <c r="K361">
        <v>25.3</v>
      </c>
      <c r="L361">
        <v>25.7</v>
      </c>
      <c r="M361">
        <v>26.3</v>
      </c>
      <c r="N361">
        <v>27.8</v>
      </c>
      <c r="O361">
        <v>28</v>
      </c>
      <c r="P361">
        <v>26.6</v>
      </c>
      <c r="Q361">
        <v>27.3</v>
      </c>
      <c r="R361">
        <v>21.8</v>
      </c>
      <c r="S361">
        <v>24.1</v>
      </c>
      <c r="T361">
        <v>23.6</v>
      </c>
      <c r="U361">
        <v>27.2</v>
      </c>
      <c r="V361">
        <v>20.2</v>
      </c>
      <c r="W361">
        <v>23.2</v>
      </c>
      <c r="X361">
        <v>23.1</v>
      </c>
      <c r="Y361">
        <v>20.9</v>
      </c>
      <c r="Z361">
        <v>23.7</v>
      </c>
      <c r="AA361">
        <f>独自温度!C236</f>
        <v>30</v>
      </c>
      <c r="AB361">
        <f>独自温度!D236</f>
        <v>30</v>
      </c>
    </row>
    <row r="362" spans="1:28">
      <c r="A362" s="87" t="e" cm="1">
        <f t="array" aca="1" ref="A362" ca="1">INDIRECT(_xlfn.XLOOKUP(鶏シート!$G$13,鶏気温!$D$2:$AB$2,鶏気温!$D$3:$AB$3)&amp;(_xlfn.XLOOKUP(鶏モデル!$D370,鶏気温!$C$6:$C$461,鶏気温!$B$6:$B$461)))</f>
        <v>#N/A</v>
      </c>
      <c r="B362">
        <v>362</v>
      </c>
      <c r="C362" s="62">
        <v>46257</v>
      </c>
      <c r="D362">
        <v>23.6</v>
      </c>
      <c r="E362">
        <v>23.9</v>
      </c>
      <c r="F362">
        <v>24.3</v>
      </c>
      <c r="G362">
        <v>24.8</v>
      </c>
      <c r="H362">
        <v>24.3</v>
      </c>
      <c r="I362">
        <v>25</v>
      </c>
      <c r="J362">
        <v>27.1</v>
      </c>
      <c r="K362">
        <v>25.2</v>
      </c>
      <c r="L362">
        <v>25.6</v>
      </c>
      <c r="M362">
        <v>26.3</v>
      </c>
      <c r="N362">
        <v>27.7</v>
      </c>
      <c r="O362">
        <v>27.9</v>
      </c>
      <c r="P362">
        <v>26.5</v>
      </c>
      <c r="Q362">
        <v>27.2</v>
      </c>
      <c r="R362">
        <v>21.7</v>
      </c>
      <c r="S362">
        <v>24</v>
      </c>
      <c r="T362">
        <v>23.5</v>
      </c>
      <c r="U362">
        <v>27.1</v>
      </c>
      <c r="V362">
        <v>20.100000000000001</v>
      </c>
      <c r="W362">
        <v>23.1</v>
      </c>
      <c r="X362">
        <v>23</v>
      </c>
      <c r="Y362">
        <v>20.8</v>
      </c>
      <c r="Z362">
        <v>23.6</v>
      </c>
      <c r="AA362">
        <f>独自温度!C237</f>
        <v>30</v>
      </c>
      <c r="AB362">
        <f>独自温度!D237</f>
        <v>30</v>
      </c>
    </row>
    <row r="363" spans="1:28">
      <c r="A363" s="87" t="e" cm="1">
        <f t="array" aca="1" ref="A363" ca="1">INDIRECT(_xlfn.XLOOKUP(鶏シート!$G$13,鶏気温!$D$2:$AB$2,鶏気温!$D$3:$AB$3)&amp;(_xlfn.XLOOKUP(鶏モデル!$D371,鶏気温!$C$6:$C$461,鶏気温!$B$6:$B$461)))</f>
        <v>#N/A</v>
      </c>
      <c r="B363">
        <v>363</v>
      </c>
      <c r="C363" s="62">
        <v>46258</v>
      </c>
      <c r="D363">
        <v>23.5</v>
      </c>
      <c r="E363">
        <v>23.8</v>
      </c>
      <c r="F363">
        <v>24.2</v>
      </c>
      <c r="G363">
        <v>24.7</v>
      </c>
      <c r="H363">
        <v>24.2</v>
      </c>
      <c r="I363">
        <v>24.9</v>
      </c>
      <c r="J363">
        <v>27</v>
      </c>
      <c r="K363">
        <v>25.1</v>
      </c>
      <c r="L363">
        <v>25.5</v>
      </c>
      <c r="M363">
        <v>26.2</v>
      </c>
      <c r="N363">
        <v>27.6</v>
      </c>
      <c r="O363">
        <v>27.8</v>
      </c>
      <c r="P363">
        <v>26.4</v>
      </c>
      <c r="Q363">
        <v>27.1</v>
      </c>
      <c r="R363">
        <v>21.6</v>
      </c>
      <c r="S363">
        <v>23.9</v>
      </c>
      <c r="T363">
        <v>23.4</v>
      </c>
      <c r="U363">
        <v>27</v>
      </c>
      <c r="V363">
        <v>20</v>
      </c>
      <c r="W363">
        <v>23</v>
      </c>
      <c r="X363">
        <v>22.9</v>
      </c>
      <c r="Y363">
        <v>20.7</v>
      </c>
      <c r="Z363">
        <v>23.5</v>
      </c>
      <c r="AA363">
        <f>独自温度!C238</f>
        <v>30</v>
      </c>
      <c r="AB363">
        <f>独自温度!D238</f>
        <v>30</v>
      </c>
    </row>
    <row r="364" spans="1:28">
      <c r="A364" s="87" t="e" cm="1">
        <f t="array" aca="1" ref="A364" ca="1">INDIRECT(_xlfn.XLOOKUP(鶏シート!$G$13,鶏気温!$D$2:$AB$2,鶏気温!$D$3:$AB$3)&amp;(_xlfn.XLOOKUP(鶏モデル!$D372,鶏気温!$C$6:$C$461,鶏気温!$B$6:$B$461)))</f>
        <v>#N/A</v>
      </c>
      <c r="B364">
        <v>364</v>
      </c>
      <c r="C364" s="62">
        <v>46259</v>
      </c>
      <c r="D364">
        <v>23.4</v>
      </c>
      <c r="E364">
        <v>23.7</v>
      </c>
      <c r="F364">
        <v>24.1</v>
      </c>
      <c r="G364">
        <v>24.6</v>
      </c>
      <c r="H364">
        <v>24.1</v>
      </c>
      <c r="I364">
        <v>24.8</v>
      </c>
      <c r="J364">
        <v>26.9</v>
      </c>
      <c r="K364">
        <v>25</v>
      </c>
      <c r="L364">
        <v>25.4</v>
      </c>
      <c r="M364">
        <v>26.1</v>
      </c>
      <c r="N364">
        <v>27.5</v>
      </c>
      <c r="O364">
        <v>27.7</v>
      </c>
      <c r="P364">
        <v>26.3</v>
      </c>
      <c r="Q364">
        <v>27</v>
      </c>
      <c r="R364">
        <v>21.5</v>
      </c>
      <c r="S364">
        <v>23.9</v>
      </c>
      <c r="T364">
        <v>23.3</v>
      </c>
      <c r="U364">
        <v>26.9</v>
      </c>
      <c r="V364">
        <v>19.899999999999999</v>
      </c>
      <c r="W364">
        <v>22.9</v>
      </c>
      <c r="X364">
        <v>22.8</v>
      </c>
      <c r="Y364">
        <v>20.6</v>
      </c>
      <c r="Z364">
        <v>23.4</v>
      </c>
      <c r="AA364">
        <f>独自温度!C239</f>
        <v>30</v>
      </c>
      <c r="AB364">
        <f>独自温度!D239</f>
        <v>30</v>
      </c>
    </row>
    <row r="365" spans="1:28">
      <c r="A365" s="87" t="e" cm="1">
        <f t="array" aca="1" ref="A365" ca="1">INDIRECT(_xlfn.XLOOKUP(鶏シート!$G$13,鶏気温!$D$2:$AB$2,鶏気温!$D$3:$AB$3)&amp;(_xlfn.XLOOKUP(鶏モデル!$D373,鶏気温!$C$6:$C$461,鶏気温!$B$6:$B$461)))</f>
        <v>#N/A</v>
      </c>
      <c r="B365">
        <v>365</v>
      </c>
      <c r="C365" s="62">
        <v>46260</v>
      </c>
      <c r="D365">
        <v>23.3</v>
      </c>
      <c r="E365">
        <v>23.6</v>
      </c>
      <c r="F365">
        <v>24</v>
      </c>
      <c r="G365">
        <v>24.5</v>
      </c>
      <c r="H365">
        <v>24</v>
      </c>
      <c r="I365">
        <v>24.7</v>
      </c>
      <c r="J365">
        <v>26.8</v>
      </c>
      <c r="K365">
        <v>24.9</v>
      </c>
      <c r="L365">
        <v>25.3</v>
      </c>
      <c r="M365">
        <v>25.9</v>
      </c>
      <c r="N365">
        <v>27.4</v>
      </c>
      <c r="O365">
        <v>27.6</v>
      </c>
      <c r="P365">
        <v>26.2</v>
      </c>
      <c r="Q365">
        <v>26.9</v>
      </c>
      <c r="R365">
        <v>21.4</v>
      </c>
      <c r="S365">
        <v>23.8</v>
      </c>
      <c r="T365">
        <v>23.2</v>
      </c>
      <c r="U365">
        <v>26.8</v>
      </c>
      <c r="V365">
        <v>19.8</v>
      </c>
      <c r="W365">
        <v>22.8</v>
      </c>
      <c r="X365">
        <v>22.7</v>
      </c>
      <c r="Y365">
        <v>20.5</v>
      </c>
      <c r="Z365">
        <v>23.3</v>
      </c>
      <c r="AA365">
        <f>独自温度!C240</f>
        <v>30</v>
      </c>
      <c r="AB365">
        <f>独自温度!D240</f>
        <v>30</v>
      </c>
    </row>
    <row r="366" spans="1:28">
      <c r="A366" s="87" t="e" cm="1">
        <f t="array" aca="1" ref="A366" ca="1">INDIRECT(_xlfn.XLOOKUP(鶏シート!$G$13,鶏気温!$D$2:$AB$2,鶏気温!$D$3:$AB$3)&amp;(_xlfn.XLOOKUP(鶏モデル!$D374,鶏気温!$C$6:$C$461,鶏気温!$B$6:$B$461)))</f>
        <v>#N/A</v>
      </c>
      <c r="B366">
        <v>366</v>
      </c>
      <c r="C366" s="62">
        <v>46261</v>
      </c>
      <c r="D366">
        <v>23.2</v>
      </c>
      <c r="E366">
        <v>23.4</v>
      </c>
      <c r="F366">
        <v>23.9</v>
      </c>
      <c r="G366">
        <v>24.4</v>
      </c>
      <c r="H366">
        <v>23.9</v>
      </c>
      <c r="I366">
        <v>24.6</v>
      </c>
      <c r="J366">
        <v>26.7</v>
      </c>
      <c r="K366">
        <v>24.8</v>
      </c>
      <c r="L366">
        <v>25.1</v>
      </c>
      <c r="M366">
        <v>25.8</v>
      </c>
      <c r="N366">
        <v>27.3</v>
      </c>
      <c r="O366">
        <v>27.5</v>
      </c>
      <c r="P366">
        <v>26.1</v>
      </c>
      <c r="Q366">
        <v>26.8</v>
      </c>
      <c r="R366">
        <v>21.2</v>
      </c>
      <c r="S366">
        <v>23.7</v>
      </c>
      <c r="T366">
        <v>23</v>
      </c>
      <c r="U366">
        <v>26.7</v>
      </c>
      <c r="V366">
        <v>19.7</v>
      </c>
      <c r="W366">
        <v>22.7</v>
      </c>
      <c r="X366">
        <v>22.6</v>
      </c>
      <c r="Y366">
        <v>20.399999999999999</v>
      </c>
      <c r="Z366">
        <v>23.2</v>
      </c>
      <c r="AA366">
        <f>独自温度!C241</f>
        <v>30</v>
      </c>
      <c r="AB366">
        <f>独自温度!D241</f>
        <v>30</v>
      </c>
    </row>
    <row r="367" spans="1:28">
      <c r="A367" s="87" t="e" cm="1">
        <f t="array" aca="1" ref="A367" ca="1">INDIRECT(_xlfn.XLOOKUP(鶏シート!$G$13,鶏気温!$D$2:$AB$2,鶏気温!$D$3:$AB$3)&amp;(_xlfn.XLOOKUP(鶏モデル!$D375,鶏気温!$C$6:$C$461,鶏気温!$B$6:$B$461)))</f>
        <v>#N/A</v>
      </c>
      <c r="B367">
        <v>367</v>
      </c>
      <c r="C367" s="62">
        <v>46262</v>
      </c>
      <c r="D367">
        <v>23.1</v>
      </c>
      <c r="E367">
        <v>23.3</v>
      </c>
      <c r="F367">
        <v>23.8</v>
      </c>
      <c r="G367">
        <v>24.3</v>
      </c>
      <c r="H367">
        <v>23.8</v>
      </c>
      <c r="I367">
        <v>24.5</v>
      </c>
      <c r="J367">
        <v>26.5</v>
      </c>
      <c r="K367">
        <v>24.7</v>
      </c>
      <c r="L367">
        <v>25</v>
      </c>
      <c r="M367">
        <v>25.7</v>
      </c>
      <c r="N367">
        <v>27.2</v>
      </c>
      <c r="O367">
        <v>27.4</v>
      </c>
      <c r="P367">
        <v>26</v>
      </c>
      <c r="Q367">
        <v>26.7</v>
      </c>
      <c r="R367">
        <v>21.1</v>
      </c>
      <c r="S367">
        <v>23.6</v>
      </c>
      <c r="T367">
        <v>22.9</v>
      </c>
      <c r="U367">
        <v>26.6</v>
      </c>
      <c r="V367">
        <v>19.600000000000001</v>
      </c>
      <c r="W367">
        <v>22.6</v>
      </c>
      <c r="X367">
        <v>22.5</v>
      </c>
      <c r="Y367">
        <v>20.3</v>
      </c>
      <c r="Z367">
        <v>23.1</v>
      </c>
      <c r="AA367">
        <f>独自温度!C242</f>
        <v>30</v>
      </c>
      <c r="AB367">
        <f>独自温度!D242</f>
        <v>30</v>
      </c>
    </row>
    <row r="368" spans="1:28">
      <c r="A368" s="87" t="e" cm="1">
        <f t="array" aca="1" ref="A368" ca="1">INDIRECT(_xlfn.XLOOKUP(鶏シート!$G$13,鶏気温!$D$2:$AB$2,鶏気温!$D$3:$AB$3)&amp;(_xlfn.XLOOKUP(鶏モデル!$D376,鶏気温!$C$6:$C$461,鶏気温!$B$6:$B$461)))</f>
        <v>#N/A</v>
      </c>
      <c r="B368">
        <v>368</v>
      </c>
      <c r="C368" s="62">
        <v>46263</v>
      </c>
      <c r="D368">
        <v>23</v>
      </c>
      <c r="E368">
        <v>23.2</v>
      </c>
      <c r="F368">
        <v>23.7</v>
      </c>
      <c r="G368">
        <v>24.2</v>
      </c>
      <c r="H368">
        <v>23.7</v>
      </c>
      <c r="I368">
        <v>24.4</v>
      </c>
      <c r="J368">
        <v>26.4</v>
      </c>
      <c r="K368">
        <v>24.6</v>
      </c>
      <c r="L368">
        <v>24.9</v>
      </c>
      <c r="M368">
        <v>25.6</v>
      </c>
      <c r="N368">
        <v>27.1</v>
      </c>
      <c r="O368">
        <v>27.2</v>
      </c>
      <c r="P368">
        <v>25.9</v>
      </c>
      <c r="Q368">
        <v>26.6</v>
      </c>
      <c r="R368">
        <v>21</v>
      </c>
      <c r="S368">
        <v>23.5</v>
      </c>
      <c r="T368">
        <v>22.8</v>
      </c>
      <c r="U368">
        <v>26.5</v>
      </c>
      <c r="V368">
        <v>19.399999999999999</v>
      </c>
      <c r="W368">
        <v>22.5</v>
      </c>
      <c r="X368">
        <v>22.4</v>
      </c>
      <c r="Y368">
        <v>20.2</v>
      </c>
      <c r="Z368">
        <v>23</v>
      </c>
      <c r="AA368">
        <f>独自温度!C243</f>
        <v>30</v>
      </c>
      <c r="AB368">
        <f>独自温度!D243</f>
        <v>30</v>
      </c>
    </row>
    <row r="369" spans="1:28">
      <c r="A369" s="87" t="e" cm="1">
        <f t="array" aca="1" ref="A369" ca="1">INDIRECT(_xlfn.XLOOKUP(鶏シート!$G$13,鶏気温!$D$2:$AB$2,鶏気温!$D$3:$AB$3)&amp;(_xlfn.XLOOKUP(鶏モデル!$D377,鶏気温!$C$6:$C$461,鶏気温!$B$6:$B$461)))</f>
        <v>#N/A</v>
      </c>
      <c r="B369">
        <v>369</v>
      </c>
      <c r="C369" s="62">
        <v>46264</v>
      </c>
      <c r="D369">
        <v>22.9</v>
      </c>
      <c r="E369">
        <v>23.1</v>
      </c>
      <c r="F369">
        <v>23.6</v>
      </c>
      <c r="G369">
        <v>24.1</v>
      </c>
      <c r="H369">
        <v>23.6</v>
      </c>
      <c r="I369">
        <v>24.3</v>
      </c>
      <c r="J369">
        <v>26.3</v>
      </c>
      <c r="K369">
        <v>24.5</v>
      </c>
      <c r="L369">
        <v>24.8</v>
      </c>
      <c r="M369">
        <v>25.5</v>
      </c>
      <c r="N369">
        <v>26.9</v>
      </c>
      <c r="O369">
        <v>27.1</v>
      </c>
      <c r="P369">
        <v>25.8</v>
      </c>
      <c r="Q369">
        <v>26.5</v>
      </c>
      <c r="R369">
        <v>20.9</v>
      </c>
      <c r="S369">
        <v>23.4</v>
      </c>
      <c r="T369">
        <v>22.7</v>
      </c>
      <c r="U369">
        <v>26.4</v>
      </c>
      <c r="V369">
        <v>19.3</v>
      </c>
      <c r="W369">
        <v>22.3</v>
      </c>
      <c r="X369">
        <v>22.2</v>
      </c>
      <c r="Y369">
        <v>20</v>
      </c>
      <c r="Z369">
        <v>22.9</v>
      </c>
      <c r="AA369">
        <f>独自温度!C244</f>
        <v>30</v>
      </c>
      <c r="AB369">
        <f>独自温度!D244</f>
        <v>30</v>
      </c>
    </row>
    <row r="370" spans="1:28">
      <c r="A370" s="87" t="e" cm="1">
        <f t="array" aca="1" ref="A370" ca="1">INDIRECT(_xlfn.XLOOKUP(鶏シート!$G$13,鶏気温!$D$2:$AB$2,鶏気温!$D$3:$AB$3)&amp;(_xlfn.XLOOKUP(鶏モデル!$D378,鶏気温!$C$6:$C$461,鶏気温!$B$6:$B$461)))</f>
        <v>#N/A</v>
      </c>
      <c r="B370">
        <v>370</v>
      </c>
      <c r="C370" s="62">
        <v>46265</v>
      </c>
      <c r="D370">
        <v>22.7</v>
      </c>
      <c r="E370">
        <v>23</v>
      </c>
      <c r="F370">
        <v>23.5</v>
      </c>
      <c r="G370">
        <v>24</v>
      </c>
      <c r="H370">
        <v>23.5</v>
      </c>
      <c r="I370">
        <v>24.2</v>
      </c>
      <c r="J370">
        <v>26.2</v>
      </c>
      <c r="K370">
        <v>24.3</v>
      </c>
      <c r="L370">
        <v>24.6</v>
      </c>
      <c r="M370">
        <v>25.4</v>
      </c>
      <c r="N370">
        <v>26.8</v>
      </c>
      <c r="O370">
        <v>27</v>
      </c>
      <c r="P370">
        <v>25.6</v>
      </c>
      <c r="Q370">
        <v>26.4</v>
      </c>
      <c r="R370">
        <v>20.8</v>
      </c>
      <c r="S370">
        <v>23.3</v>
      </c>
      <c r="T370">
        <v>22.6</v>
      </c>
      <c r="U370">
        <v>26.2</v>
      </c>
      <c r="V370">
        <v>19.2</v>
      </c>
      <c r="W370">
        <v>22.2</v>
      </c>
      <c r="X370">
        <v>22.1</v>
      </c>
      <c r="Y370">
        <v>19.899999999999999</v>
      </c>
      <c r="Z370">
        <v>22.9</v>
      </c>
      <c r="AA370">
        <f>独自温度!C245</f>
        <v>30</v>
      </c>
      <c r="AB370">
        <f>独自温度!D245</f>
        <v>30</v>
      </c>
    </row>
    <row r="371" spans="1:28">
      <c r="A371" s="87" t="e" cm="1">
        <f t="array" aca="1" ref="A371" ca="1">INDIRECT(_xlfn.XLOOKUP(鶏シート!$G$13,鶏気温!$D$2:$AB$2,鶏気温!$D$3:$AB$3)&amp;(_xlfn.XLOOKUP(鶏モデル!$D379,鶏気温!$C$6:$C$461,鶏気温!$B$6:$B$461)))</f>
        <v>#N/A</v>
      </c>
      <c r="B371">
        <v>371</v>
      </c>
      <c r="C371" s="62">
        <v>46266</v>
      </c>
      <c r="D371">
        <v>22.6</v>
      </c>
      <c r="E371">
        <v>22.8</v>
      </c>
      <c r="F371">
        <v>23.3</v>
      </c>
      <c r="G371">
        <v>23.8</v>
      </c>
      <c r="H371">
        <v>23.4</v>
      </c>
      <c r="I371">
        <v>24.1</v>
      </c>
      <c r="J371">
        <v>26.1</v>
      </c>
      <c r="K371">
        <v>24.2</v>
      </c>
      <c r="L371">
        <v>24.5</v>
      </c>
      <c r="M371">
        <v>25.2</v>
      </c>
      <c r="N371">
        <v>26.7</v>
      </c>
      <c r="O371">
        <v>26.9</v>
      </c>
      <c r="P371">
        <v>25.5</v>
      </c>
      <c r="Q371">
        <v>26.3</v>
      </c>
      <c r="R371">
        <v>20.7</v>
      </c>
      <c r="S371">
        <v>23.2</v>
      </c>
      <c r="T371">
        <v>22.5</v>
      </c>
      <c r="U371">
        <v>26.1</v>
      </c>
      <c r="V371">
        <v>19.100000000000001</v>
      </c>
      <c r="W371">
        <v>22.1</v>
      </c>
      <c r="X371">
        <v>22</v>
      </c>
      <c r="Y371">
        <v>19.8</v>
      </c>
      <c r="Z371">
        <v>22.8</v>
      </c>
      <c r="AA371">
        <f>独自温度!C246</f>
        <v>30</v>
      </c>
      <c r="AB371">
        <f>独自温度!D246</f>
        <v>30</v>
      </c>
    </row>
    <row r="372" spans="1:28">
      <c r="A372" s="87" t="e" cm="1">
        <f t="array" aca="1" ref="A372" ca="1">INDIRECT(_xlfn.XLOOKUP(鶏シート!$G$13,鶏気温!$D$2:$AB$2,鶏気温!$D$3:$AB$3)&amp;(_xlfn.XLOOKUP(鶏モデル!$D380,鶏気温!$C$6:$C$461,鶏気温!$B$6:$B$461)))</f>
        <v>#N/A</v>
      </c>
      <c r="B372">
        <v>372</v>
      </c>
      <c r="C372" s="62">
        <v>46267</v>
      </c>
      <c r="D372">
        <v>22.5</v>
      </c>
      <c r="E372">
        <v>22.7</v>
      </c>
      <c r="F372">
        <v>23.2</v>
      </c>
      <c r="G372">
        <v>23.7</v>
      </c>
      <c r="H372">
        <v>23.3</v>
      </c>
      <c r="I372">
        <v>24</v>
      </c>
      <c r="J372">
        <v>25.9</v>
      </c>
      <c r="K372">
        <v>24.1</v>
      </c>
      <c r="L372">
        <v>24.4</v>
      </c>
      <c r="M372">
        <v>25.1</v>
      </c>
      <c r="N372">
        <v>26.6</v>
      </c>
      <c r="O372">
        <v>26.8</v>
      </c>
      <c r="P372">
        <v>25.4</v>
      </c>
      <c r="Q372">
        <v>26.2</v>
      </c>
      <c r="R372">
        <v>20.5</v>
      </c>
      <c r="S372">
        <v>23</v>
      </c>
      <c r="T372">
        <v>22.3</v>
      </c>
      <c r="U372">
        <v>26</v>
      </c>
      <c r="V372">
        <v>19</v>
      </c>
      <c r="W372">
        <v>21.9</v>
      </c>
      <c r="X372">
        <v>21.9</v>
      </c>
      <c r="Y372">
        <v>19.7</v>
      </c>
      <c r="Z372">
        <v>22.7</v>
      </c>
      <c r="AA372">
        <f>独自温度!C247</f>
        <v>30</v>
      </c>
      <c r="AB372">
        <f>独自温度!D247</f>
        <v>30</v>
      </c>
    </row>
    <row r="373" spans="1:28">
      <c r="A373" s="87" t="e" cm="1">
        <f t="array" aca="1" ref="A373" ca="1">INDIRECT(_xlfn.XLOOKUP(鶏シート!$G$13,鶏気温!$D$2:$AB$2,鶏気温!$D$3:$AB$3)&amp;(_xlfn.XLOOKUP(鶏モデル!$D381,鶏気温!$C$6:$C$461,鶏気温!$B$6:$B$461)))</f>
        <v>#N/A</v>
      </c>
      <c r="B373">
        <v>373</v>
      </c>
      <c r="C373" s="62">
        <v>46268</v>
      </c>
      <c r="D373">
        <v>22.3</v>
      </c>
      <c r="E373">
        <v>22.5</v>
      </c>
      <c r="F373">
        <v>23.1</v>
      </c>
      <c r="G373">
        <v>23.6</v>
      </c>
      <c r="H373">
        <v>23.1</v>
      </c>
      <c r="I373">
        <v>23.9</v>
      </c>
      <c r="J373">
        <v>25.8</v>
      </c>
      <c r="K373">
        <v>24</v>
      </c>
      <c r="L373">
        <v>24.3</v>
      </c>
      <c r="M373">
        <v>25</v>
      </c>
      <c r="N373">
        <v>26.4</v>
      </c>
      <c r="O373">
        <v>26.6</v>
      </c>
      <c r="P373">
        <v>25.3</v>
      </c>
      <c r="Q373">
        <v>26</v>
      </c>
      <c r="R373">
        <v>20.399999999999999</v>
      </c>
      <c r="S373">
        <v>22.9</v>
      </c>
      <c r="T373">
        <v>22.2</v>
      </c>
      <c r="U373">
        <v>25.9</v>
      </c>
      <c r="V373">
        <v>18.8</v>
      </c>
      <c r="W373">
        <v>21.8</v>
      </c>
      <c r="X373">
        <v>21.7</v>
      </c>
      <c r="Y373">
        <v>19.5</v>
      </c>
      <c r="Z373">
        <v>22.6</v>
      </c>
      <c r="AA373">
        <f>独自温度!C248</f>
        <v>30</v>
      </c>
      <c r="AB373">
        <f>独自温度!D248</f>
        <v>30</v>
      </c>
    </row>
    <row r="374" spans="1:28">
      <c r="A374" s="87" t="e" cm="1">
        <f t="array" aca="1" ref="A374" ca="1">INDIRECT(_xlfn.XLOOKUP(鶏シート!$G$13,鶏気温!$D$2:$AB$2,鶏気温!$D$3:$AB$3)&amp;(_xlfn.XLOOKUP(鶏モデル!$D382,鶏気温!$C$6:$C$461,鶏気温!$B$6:$B$461)))</f>
        <v>#N/A</v>
      </c>
      <c r="B374">
        <v>374</v>
      </c>
      <c r="C374" s="62">
        <v>46269</v>
      </c>
      <c r="D374">
        <v>22.2</v>
      </c>
      <c r="E374">
        <v>22.4</v>
      </c>
      <c r="F374">
        <v>23</v>
      </c>
      <c r="G374">
        <v>23.4</v>
      </c>
      <c r="H374">
        <v>23</v>
      </c>
      <c r="I374">
        <v>23.8</v>
      </c>
      <c r="J374">
        <v>25.7</v>
      </c>
      <c r="K374">
        <v>23.9</v>
      </c>
      <c r="L374">
        <v>24.1</v>
      </c>
      <c r="M374">
        <v>24.8</v>
      </c>
      <c r="N374">
        <v>26.3</v>
      </c>
      <c r="O374">
        <v>26.5</v>
      </c>
      <c r="P374">
        <v>25.2</v>
      </c>
      <c r="Q374">
        <v>25.9</v>
      </c>
      <c r="R374">
        <v>20.3</v>
      </c>
      <c r="S374">
        <v>22.8</v>
      </c>
      <c r="T374">
        <v>22.1</v>
      </c>
      <c r="U374">
        <v>25.8</v>
      </c>
      <c r="V374">
        <v>18.7</v>
      </c>
      <c r="W374">
        <v>21.7</v>
      </c>
      <c r="X374">
        <v>21.6</v>
      </c>
      <c r="Y374">
        <v>19.399999999999999</v>
      </c>
      <c r="Z374">
        <v>22.5</v>
      </c>
      <c r="AA374">
        <f>独自温度!C249</f>
        <v>30</v>
      </c>
      <c r="AB374">
        <f>独自温度!D249</f>
        <v>30</v>
      </c>
    </row>
    <row r="375" spans="1:28">
      <c r="A375" s="87" t="e" cm="1">
        <f t="array" aca="1" ref="A375" ca="1">INDIRECT(_xlfn.XLOOKUP(鶏シート!$G$13,鶏気温!$D$2:$AB$2,鶏気温!$D$3:$AB$3)&amp;(_xlfn.XLOOKUP(鶏モデル!$D383,鶏気温!$C$6:$C$461,鶏気温!$B$6:$B$461)))</f>
        <v>#N/A</v>
      </c>
      <c r="B375">
        <v>375</v>
      </c>
      <c r="C375" s="62">
        <v>46270</v>
      </c>
      <c r="D375">
        <v>22</v>
      </c>
      <c r="E375">
        <v>22.2</v>
      </c>
      <c r="F375">
        <v>22.8</v>
      </c>
      <c r="G375">
        <v>23.3</v>
      </c>
      <c r="H375">
        <v>22.9</v>
      </c>
      <c r="I375">
        <v>23.6</v>
      </c>
      <c r="J375">
        <v>25.6</v>
      </c>
      <c r="K375">
        <v>23.7</v>
      </c>
      <c r="L375">
        <v>24</v>
      </c>
      <c r="M375">
        <v>24.7</v>
      </c>
      <c r="N375">
        <v>26.2</v>
      </c>
      <c r="O375">
        <v>26.4</v>
      </c>
      <c r="P375">
        <v>25</v>
      </c>
      <c r="Q375">
        <v>25.8</v>
      </c>
      <c r="R375">
        <v>20.100000000000001</v>
      </c>
      <c r="S375">
        <v>22.7</v>
      </c>
      <c r="T375">
        <v>21.9</v>
      </c>
      <c r="U375">
        <v>25.6</v>
      </c>
      <c r="V375">
        <v>18.5</v>
      </c>
      <c r="W375">
        <v>21.5</v>
      </c>
      <c r="X375">
        <v>21.4</v>
      </c>
      <c r="Y375">
        <v>19.3</v>
      </c>
      <c r="Z375">
        <v>22.4</v>
      </c>
      <c r="AA375">
        <f>独自温度!C250</f>
        <v>30</v>
      </c>
      <c r="AB375">
        <f>独自温度!D250</f>
        <v>30</v>
      </c>
    </row>
    <row r="376" spans="1:28">
      <c r="A376" s="87" t="e" cm="1">
        <f t="array" aca="1" ref="A376" ca="1">INDIRECT(_xlfn.XLOOKUP(鶏シート!$G$13,鶏気温!$D$2:$AB$2,鶏気温!$D$3:$AB$3)&amp;(_xlfn.XLOOKUP(鶏モデル!$D384,鶏気温!$C$6:$C$461,鶏気温!$B$6:$B$461)))</f>
        <v>#N/A</v>
      </c>
      <c r="B376">
        <v>376</v>
      </c>
      <c r="C376" s="62">
        <v>46271</v>
      </c>
      <c r="D376">
        <v>21.9</v>
      </c>
      <c r="E376">
        <v>22</v>
      </c>
      <c r="F376">
        <v>22.7</v>
      </c>
      <c r="G376">
        <v>23.1</v>
      </c>
      <c r="H376">
        <v>22.8</v>
      </c>
      <c r="I376">
        <v>23.5</v>
      </c>
      <c r="J376">
        <v>25.4</v>
      </c>
      <c r="K376">
        <v>23.6</v>
      </c>
      <c r="L376">
        <v>23.9</v>
      </c>
      <c r="M376">
        <v>24.6</v>
      </c>
      <c r="N376">
        <v>26.1</v>
      </c>
      <c r="O376">
        <v>26.2</v>
      </c>
      <c r="P376">
        <v>24.9</v>
      </c>
      <c r="Q376">
        <v>25.6</v>
      </c>
      <c r="R376">
        <v>20</v>
      </c>
      <c r="S376">
        <v>22.5</v>
      </c>
      <c r="T376">
        <v>21.8</v>
      </c>
      <c r="U376">
        <v>25.5</v>
      </c>
      <c r="V376">
        <v>18.399999999999999</v>
      </c>
      <c r="W376">
        <v>21.3</v>
      </c>
      <c r="X376">
        <v>21.3</v>
      </c>
      <c r="Y376">
        <v>19.100000000000001</v>
      </c>
      <c r="Z376">
        <v>22.3</v>
      </c>
      <c r="AA376">
        <f>独自温度!C251</f>
        <v>30</v>
      </c>
      <c r="AB376">
        <f>独自温度!D251</f>
        <v>30</v>
      </c>
    </row>
    <row r="377" spans="1:28">
      <c r="A377" s="87" t="e" cm="1">
        <f t="array" aca="1" ref="A377" ca="1">INDIRECT(_xlfn.XLOOKUP(鶏シート!$G$13,鶏気温!$D$2:$AB$2,鶏気温!$D$3:$AB$3)&amp;(_xlfn.XLOOKUP(鶏モデル!$D385,鶏気温!$C$6:$C$461,鶏気温!$B$6:$B$461)))</f>
        <v>#N/A</v>
      </c>
      <c r="B377">
        <v>377</v>
      </c>
      <c r="C377" s="62">
        <v>46272</v>
      </c>
      <c r="D377">
        <v>21.7</v>
      </c>
      <c r="E377">
        <v>21.9</v>
      </c>
      <c r="F377">
        <v>22.6</v>
      </c>
      <c r="G377">
        <v>23</v>
      </c>
      <c r="H377">
        <v>22.6</v>
      </c>
      <c r="I377">
        <v>23.4</v>
      </c>
      <c r="J377">
        <v>25.3</v>
      </c>
      <c r="K377">
        <v>23.5</v>
      </c>
      <c r="L377">
        <v>23.8</v>
      </c>
      <c r="M377">
        <v>24.4</v>
      </c>
      <c r="N377">
        <v>25.9</v>
      </c>
      <c r="O377">
        <v>26.1</v>
      </c>
      <c r="P377">
        <v>24.7</v>
      </c>
      <c r="Q377">
        <v>25.5</v>
      </c>
      <c r="R377">
        <v>19.8</v>
      </c>
      <c r="S377">
        <v>22.4</v>
      </c>
      <c r="T377">
        <v>21.6</v>
      </c>
      <c r="U377">
        <v>25.4</v>
      </c>
      <c r="V377">
        <v>18.2</v>
      </c>
      <c r="W377">
        <v>21.2</v>
      </c>
      <c r="X377">
        <v>21.1</v>
      </c>
      <c r="Y377">
        <v>18.899999999999999</v>
      </c>
      <c r="Z377">
        <v>22.1</v>
      </c>
      <c r="AA377">
        <f>独自温度!C252</f>
        <v>30</v>
      </c>
      <c r="AB377">
        <f>独自温度!D252</f>
        <v>30</v>
      </c>
    </row>
    <row r="378" spans="1:28">
      <c r="A378" s="87" t="e" cm="1">
        <f t="array" aca="1" ref="A378" ca="1">INDIRECT(_xlfn.XLOOKUP(鶏シート!$G$13,鶏気温!$D$2:$AB$2,鶏気温!$D$3:$AB$3)&amp;(_xlfn.XLOOKUP(鶏モデル!$D386,鶏気温!$C$6:$C$461,鶏気温!$B$6:$B$461)))</f>
        <v>#N/A</v>
      </c>
      <c r="B378">
        <v>378</v>
      </c>
      <c r="C378" s="62">
        <v>46273</v>
      </c>
      <c r="D378">
        <v>21.5</v>
      </c>
      <c r="E378">
        <v>21.7</v>
      </c>
      <c r="F378">
        <v>22.4</v>
      </c>
      <c r="G378">
        <v>22.8</v>
      </c>
      <c r="H378">
        <v>22.5</v>
      </c>
      <c r="I378">
        <v>23.2</v>
      </c>
      <c r="J378">
        <v>25.1</v>
      </c>
      <c r="K378">
        <v>23.3</v>
      </c>
      <c r="L378">
        <v>23.6</v>
      </c>
      <c r="M378">
        <v>24.3</v>
      </c>
      <c r="N378">
        <v>25.8</v>
      </c>
      <c r="O378">
        <v>26</v>
      </c>
      <c r="P378">
        <v>24.6</v>
      </c>
      <c r="Q378">
        <v>25.3</v>
      </c>
      <c r="R378">
        <v>19.600000000000001</v>
      </c>
      <c r="S378">
        <v>22.2</v>
      </c>
      <c r="T378">
        <v>21.5</v>
      </c>
      <c r="U378">
        <v>25.2</v>
      </c>
      <c r="V378">
        <v>18.100000000000001</v>
      </c>
      <c r="W378">
        <v>21</v>
      </c>
      <c r="X378">
        <v>20.9</v>
      </c>
      <c r="Y378">
        <v>18.8</v>
      </c>
      <c r="Z378">
        <v>22</v>
      </c>
      <c r="AA378">
        <f>独自温度!C253</f>
        <v>30</v>
      </c>
      <c r="AB378">
        <f>独自温度!D253</f>
        <v>30</v>
      </c>
    </row>
    <row r="379" spans="1:28">
      <c r="A379" s="87" t="e" cm="1">
        <f t="array" aca="1" ref="A379" ca="1">INDIRECT(_xlfn.XLOOKUP(鶏シート!$G$13,鶏気温!$D$2:$AB$2,鶏気温!$D$3:$AB$3)&amp;(_xlfn.XLOOKUP(鶏モデル!$D387,鶏気温!$C$6:$C$461,鶏気温!$B$6:$B$461)))</f>
        <v>#N/A</v>
      </c>
      <c r="B379">
        <v>379</v>
      </c>
      <c r="C379" s="62">
        <v>46274</v>
      </c>
      <c r="D379">
        <v>21.3</v>
      </c>
      <c r="E379">
        <v>21.5</v>
      </c>
      <c r="F379">
        <v>22.3</v>
      </c>
      <c r="G379">
        <v>22.7</v>
      </c>
      <c r="H379">
        <v>22.4</v>
      </c>
      <c r="I379">
        <v>23.1</v>
      </c>
      <c r="J379">
        <v>25</v>
      </c>
      <c r="K379">
        <v>23.2</v>
      </c>
      <c r="L379">
        <v>23.5</v>
      </c>
      <c r="M379">
        <v>24.1</v>
      </c>
      <c r="N379">
        <v>25.6</v>
      </c>
      <c r="O379">
        <v>25.8</v>
      </c>
      <c r="P379">
        <v>24.4</v>
      </c>
      <c r="Q379">
        <v>25.2</v>
      </c>
      <c r="R379">
        <v>19.5</v>
      </c>
      <c r="S379">
        <v>22.1</v>
      </c>
      <c r="T379">
        <v>21.3</v>
      </c>
      <c r="U379">
        <v>25.1</v>
      </c>
      <c r="V379">
        <v>17.899999999999999</v>
      </c>
      <c r="W379">
        <v>20.8</v>
      </c>
      <c r="X379">
        <v>20.8</v>
      </c>
      <c r="Y379">
        <v>18.600000000000001</v>
      </c>
      <c r="Z379">
        <v>21.9</v>
      </c>
      <c r="AA379">
        <f>独自温度!C254</f>
        <v>30</v>
      </c>
      <c r="AB379">
        <f>独自温度!D254</f>
        <v>30</v>
      </c>
    </row>
    <row r="380" spans="1:28">
      <c r="A380" s="87" t="e" cm="1">
        <f t="array" aca="1" ref="A380" ca="1">INDIRECT(_xlfn.XLOOKUP(鶏シート!$G$13,鶏気温!$D$2:$AB$2,鶏気温!$D$3:$AB$3)&amp;(_xlfn.XLOOKUP(鶏モデル!$D388,鶏気温!$C$6:$C$461,鶏気温!$B$6:$B$461)))</f>
        <v>#N/A</v>
      </c>
      <c r="B380">
        <v>380</v>
      </c>
      <c r="C380" s="62">
        <v>46275</v>
      </c>
      <c r="D380">
        <v>21.2</v>
      </c>
      <c r="E380">
        <v>21.3</v>
      </c>
      <c r="F380">
        <v>22.1</v>
      </c>
      <c r="G380">
        <v>22.5</v>
      </c>
      <c r="H380">
        <v>22.2</v>
      </c>
      <c r="I380">
        <v>22.9</v>
      </c>
      <c r="J380">
        <v>24.8</v>
      </c>
      <c r="K380">
        <v>23</v>
      </c>
      <c r="L380">
        <v>23.3</v>
      </c>
      <c r="M380">
        <v>24</v>
      </c>
      <c r="N380">
        <v>25.5</v>
      </c>
      <c r="O380">
        <v>25.6</v>
      </c>
      <c r="P380">
        <v>24.3</v>
      </c>
      <c r="Q380">
        <v>25</v>
      </c>
      <c r="R380">
        <v>19.3</v>
      </c>
      <c r="S380">
        <v>21.9</v>
      </c>
      <c r="T380">
        <v>21.2</v>
      </c>
      <c r="U380">
        <v>24.9</v>
      </c>
      <c r="V380">
        <v>17.7</v>
      </c>
      <c r="W380">
        <v>20.7</v>
      </c>
      <c r="X380">
        <v>20.6</v>
      </c>
      <c r="Y380">
        <v>18.399999999999999</v>
      </c>
      <c r="Z380">
        <v>21.7</v>
      </c>
      <c r="AA380">
        <f>独自温度!C255</f>
        <v>30</v>
      </c>
      <c r="AB380">
        <f>独自温度!D255</f>
        <v>30</v>
      </c>
    </row>
    <row r="381" spans="1:28">
      <c r="A381" s="87" t="e" cm="1">
        <f t="array" aca="1" ref="A381" ca="1">INDIRECT(_xlfn.XLOOKUP(鶏シート!$G$13,鶏気温!$D$2:$AB$2,鶏気温!$D$3:$AB$3)&amp;(_xlfn.XLOOKUP(鶏モデル!$D389,鶏気温!$C$6:$C$461,鶏気温!$B$6:$B$461)))</f>
        <v>#N/A</v>
      </c>
      <c r="B381">
        <v>381</v>
      </c>
      <c r="C381" s="62">
        <v>46276</v>
      </c>
      <c r="D381">
        <v>21</v>
      </c>
      <c r="E381">
        <v>21.2</v>
      </c>
      <c r="F381">
        <v>21.9</v>
      </c>
      <c r="G381">
        <v>22.3</v>
      </c>
      <c r="H381">
        <v>22.1</v>
      </c>
      <c r="I381">
        <v>22.7</v>
      </c>
      <c r="J381">
        <v>24.7</v>
      </c>
      <c r="K381">
        <v>22.8</v>
      </c>
      <c r="L381">
        <v>23.2</v>
      </c>
      <c r="M381">
        <v>23.8</v>
      </c>
      <c r="N381">
        <v>25.3</v>
      </c>
      <c r="O381">
        <v>25.5</v>
      </c>
      <c r="P381">
        <v>24.1</v>
      </c>
      <c r="Q381">
        <v>24.9</v>
      </c>
      <c r="R381">
        <v>19.100000000000001</v>
      </c>
      <c r="S381">
        <v>21.8</v>
      </c>
      <c r="T381">
        <v>21</v>
      </c>
      <c r="U381">
        <v>24.8</v>
      </c>
      <c r="V381">
        <v>17.5</v>
      </c>
      <c r="W381">
        <v>20.5</v>
      </c>
      <c r="X381">
        <v>20.399999999999999</v>
      </c>
      <c r="Y381">
        <v>18.3</v>
      </c>
      <c r="Z381">
        <v>21.6</v>
      </c>
      <c r="AA381">
        <f>独自温度!C256</f>
        <v>30</v>
      </c>
      <c r="AB381">
        <f>独自温度!D256</f>
        <v>30</v>
      </c>
    </row>
    <row r="382" spans="1:28">
      <c r="A382" s="87" t="e" cm="1">
        <f t="array" aca="1" ref="A382" ca="1">INDIRECT(_xlfn.XLOOKUP(鶏シート!$G$13,鶏気温!$D$2:$AB$2,鶏気温!$D$3:$AB$3)&amp;(_xlfn.XLOOKUP(鶏モデル!$D390,鶏気温!$C$6:$C$461,鶏気温!$B$6:$B$461)))</f>
        <v>#N/A</v>
      </c>
      <c r="B382">
        <v>382</v>
      </c>
      <c r="C382" s="62">
        <v>46277</v>
      </c>
      <c r="D382">
        <v>20.8</v>
      </c>
      <c r="E382">
        <v>21</v>
      </c>
      <c r="F382">
        <v>21.8</v>
      </c>
      <c r="G382">
        <v>22.2</v>
      </c>
      <c r="H382">
        <v>21.9</v>
      </c>
      <c r="I382">
        <v>22.6</v>
      </c>
      <c r="J382">
        <v>24.5</v>
      </c>
      <c r="K382">
        <v>22.6</v>
      </c>
      <c r="L382">
        <v>23</v>
      </c>
      <c r="M382">
        <v>23.6</v>
      </c>
      <c r="N382">
        <v>25.1</v>
      </c>
      <c r="O382">
        <v>25.3</v>
      </c>
      <c r="P382">
        <v>23.9</v>
      </c>
      <c r="Q382">
        <v>24.7</v>
      </c>
      <c r="R382">
        <v>18.899999999999999</v>
      </c>
      <c r="S382">
        <v>21.6</v>
      </c>
      <c r="T382">
        <v>20.8</v>
      </c>
      <c r="U382">
        <v>24.6</v>
      </c>
      <c r="V382">
        <v>17.399999999999999</v>
      </c>
      <c r="W382">
        <v>20.3</v>
      </c>
      <c r="X382">
        <v>20.2</v>
      </c>
      <c r="Y382">
        <v>18.100000000000001</v>
      </c>
      <c r="Z382">
        <v>21.4</v>
      </c>
      <c r="AA382">
        <f>独自温度!C257</f>
        <v>30</v>
      </c>
      <c r="AB382">
        <f>独自温度!D257</f>
        <v>30</v>
      </c>
    </row>
    <row r="383" spans="1:28">
      <c r="A383" s="87" t="e" cm="1">
        <f t="array" aca="1" ref="A383" ca="1">INDIRECT(_xlfn.XLOOKUP(鶏シート!$G$13,鶏気温!$D$2:$AB$2,鶏気温!$D$3:$AB$3)&amp;(_xlfn.XLOOKUP(鶏モデル!$D391,鶏気温!$C$6:$C$461,鶏気温!$B$6:$B$461)))</f>
        <v>#N/A</v>
      </c>
      <c r="B383">
        <v>383</v>
      </c>
      <c r="C383" s="62">
        <v>46278</v>
      </c>
      <c r="D383">
        <v>20.6</v>
      </c>
      <c r="E383">
        <v>20.8</v>
      </c>
      <c r="F383">
        <v>21.6</v>
      </c>
      <c r="G383">
        <v>22</v>
      </c>
      <c r="H383">
        <v>21.7</v>
      </c>
      <c r="I383">
        <v>22.4</v>
      </c>
      <c r="J383">
        <v>24.3</v>
      </c>
      <c r="K383">
        <v>22.5</v>
      </c>
      <c r="L383">
        <v>22.8</v>
      </c>
      <c r="M383">
        <v>23.4</v>
      </c>
      <c r="N383">
        <v>24.9</v>
      </c>
      <c r="O383">
        <v>25.1</v>
      </c>
      <c r="P383">
        <v>23.8</v>
      </c>
      <c r="Q383">
        <v>24.5</v>
      </c>
      <c r="R383">
        <v>18.7</v>
      </c>
      <c r="S383">
        <v>21.4</v>
      </c>
      <c r="T383">
        <v>20.6</v>
      </c>
      <c r="U383">
        <v>24.4</v>
      </c>
      <c r="V383">
        <v>17.2</v>
      </c>
      <c r="W383">
        <v>20.100000000000001</v>
      </c>
      <c r="X383">
        <v>20</v>
      </c>
      <c r="Y383">
        <v>17.899999999999999</v>
      </c>
      <c r="Z383">
        <v>21.2</v>
      </c>
      <c r="AA383">
        <f>独自温度!C258</f>
        <v>30</v>
      </c>
      <c r="AB383">
        <f>独自温度!D258</f>
        <v>30</v>
      </c>
    </row>
    <row r="384" spans="1:28">
      <c r="A384" s="87" t="e" cm="1">
        <f t="array" aca="1" ref="A384" ca="1">INDIRECT(_xlfn.XLOOKUP(鶏シート!$G$13,鶏気温!$D$2:$AB$2,鶏気温!$D$3:$AB$3)&amp;(_xlfn.XLOOKUP(鶏モデル!$D392,鶏気温!$C$6:$C$461,鶏気温!$B$6:$B$461)))</f>
        <v>#N/A</v>
      </c>
      <c r="B384">
        <v>384</v>
      </c>
      <c r="C384" s="62">
        <v>46279</v>
      </c>
      <c r="D384">
        <v>20.399999999999999</v>
      </c>
      <c r="E384">
        <v>20.5</v>
      </c>
      <c r="F384">
        <v>21.4</v>
      </c>
      <c r="G384">
        <v>21.8</v>
      </c>
      <c r="H384">
        <v>21.5</v>
      </c>
      <c r="I384">
        <v>22.2</v>
      </c>
      <c r="J384">
        <v>24.1</v>
      </c>
      <c r="K384">
        <v>22.3</v>
      </c>
      <c r="L384">
        <v>22.6</v>
      </c>
      <c r="M384">
        <v>23.3</v>
      </c>
      <c r="N384">
        <v>24.7</v>
      </c>
      <c r="O384">
        <v>24.9</v>
      </c>
      <c r="P384">
        <v>23.6</v>
      </c>
      <c r="Q384">
        <v>24.3</v>
      </c>
      <c r="R384">
        <v>18.5</v>
      </c>
      <c r="S384">
        <v>21.2</v>
      </c>
      <c r="T384">
        <v>20.399999999999999</v>
      </c>
      <c r="U384">
        <v>24.2</v>
      </c>
      <c r="V384">
        <v>16.899999999999999</v>
      </c>
      <c r="W384">
        <v>19.899999999999999</v>
      </c>
      <c r="X384">
        <v>19.8</v>
      </c>
      <c r="Y384">
        <v>17.7</v>
      </c>
      <c r="Z384">
        <v>21.1</v>
      </c>
      <c r="AA384">
        <f>独自温度!C259</f>
        <v>30</v>
      </c>
      <c r="AB384">
        <f>独自温度!D259</f>
        <v>30</v>
      </c>
    </row>
    <row r="385" spans="1:28">
      <c r="A385" s="87" t="e" cm="1">
        <f t="array" aca="1" ref="A385" ca="1">INDIRECT(_xlfn.XLOOKUP(鶏シート!$G$13,鶏気温!$D$2:$AB$2,鶏気温!$D$3:$AB$3)&amp;(_xlfn.XLOOKUP(鶏モデル!$D393,鶏気温!$C$6:$C$461,鶏気温!$B$6:$B$461)))</f>
        <v>#N/A</v>
      </c>
      <c r="B385">
        <v>385</v>
      </c>
      <c r="C385" s="62">
        <v>46280</v>
      </c>
      <c r="D385">
        <v>20.100000000000001</v>
      </c>
      <c r="E385">
        <v>20.3</v>
      </c>
      <c r="F385">
        <v>21.2</v>
      </c>
      <c r="G385">
        <v>21.6</v>
      </c>
      <c r="H385">
        <v>21.3</v>
      </c>
      <c r="I385">
        <v>22</v>
      </c>
      <c r="J385">
        <v>23.9</v>
      </c>
      <c r="K385">
        <v>22</v>
      </c>
      <c r="L385">
        <v>22.4</v>
      </c>
      <c r="M385">
        <v>23.1</v>
      </c>
      <c r="N385">
        <v>24.6</v>
      </c>
      <c r="O385">
        <v>24.7</v>
      </c>
      <c r="P385">
        <v>23.4</v>
      </c>
      <c r="Q385">
        <v>24.1</v>
      </c>
      <c r="R385">
        <v>18.3</v>
      </c>
      <c r="S385">
        <v>21</v>
      </c>
      <c r="T385">
        <v>20.2</v>
      </c>
      <c r="U385">
        <v>24.1</v>
      </c>
      <c r="V385">
        <v>16.7</v>
      </c>
      <c r="W385">
        <v>19.600000000000001</v>
      </c>
      <c r="X385">
        <v>19.600000000000001</v>
      </c>
      <c r="Y385">
        <v>17.5</v>
      </c>
      <c r="Z385">
        <v>20.9</v>
      </c>
      <c r="AA385">
        <f>独自温度!C260</f>
        <v>30</v>
      </c>
      <c r="AB385">
        <f>独自温度!D260</f>
        <v>30</v>
      </c>
    </row>
    <row r="386" spans="1:28">
      <c r="A386" s="87" t="e" cm="1">
        <f t="array" aca="1" ref="A386" ca="1">INDIRECT(_xlfn.XLOOKUP(鶏シート!$G$13,鶏気温!$D$2:$AB$2,鶏気温!$D$3:$AB$3)&amp;(_xlfn.XLOOKUP(鶏モデル!$D394,鶏気温!$C$6:$C$461,鶏気温!$B$6:$B$461)))</f>
        <v>#N/A</v>
      </c>
      <c r="B386">
        <v>386</v>
      </c>
      <c r="C386" s="62">
        <v>46281</v>
      </c>
      <c r="D386">
        <v>19.899999999999999</v>
      </c>
      <c r="E386">
        <v>20.100000000000001</v>
      </c>
      <c r="F386">
        <v>21</v>
      </c>
      <c r="G386">
        <v>21.4</v>
      </c>
      <c r="H386">
        <v>21.1</v>
      </c>
      <c r="I386">
        <v>21.8</v>
      </c>
      <c r="J386">
        <v>23.7</v>
      </c>
      <c r="K386">
        <v>21.8</v>
      </c>
      <c r="L386">
        <v>22.1</v>
      </c>
      <c r="M386">
        <v>22.8</v>
      </c>
      <c r="N386">
        <v>24.3</v>
      </c>
      <c r="O386">
        <v>24.5</v>
      </c>
      <c r="P386">
        <v>23.2</v>
      </c>
      <c r="Q386">
        <v>23.8</v>
      </c>
      <c r="R386">
        <v>18.100000000000001</v>
      </c>
      <c r="S386">
        <v>20.8</v>
      </c>
      <c r="T386">
        <v>20</v>
      </c>
      <c r="U386">
        <v>23.9</v>
      </c>
      <c r="V386">
        <v>16.5</v>
      </c>
      <c r="W386">
        <v>19.399999999999999</v>
      </c>
      <c r="X386">
        <v>19.3</v>
      </c>
      <c r="Y386">
        <v>17.2</v>
      </c>
      <c r="Z386">
        <v>20.7</v>
      </c>
      <c r="AA386">
        <f>独自温度!C261</f>
        <v>30</v>
      </c>
      <c r="AB386">
        <f>独自温度!D261</f>
        <v>30</v>
      </c>
    </row>
    <row r="387" spans="1:28">
      <c r="A387" s="87" t="e" cm="1">
        <f t="array" aca="1" ref="A387" ca="1">INDIRECT(_xlfn.XLOOKUP(鶏シート!$G$13,鶏気温!$D$2:$AB$2,鶏気温!$D$3:$AB$3)&amp;(_xlfn.XLOOKUP(鶏モデル!$D395,鶏気温!$C$6:$C$461,鶏気温!$B$6:$B$461)))</f>
        <v>#N/A</v>
      </c>
      <c r="B387">
        <v>387</v>
      </c>
      <c r="C387" s="62">
        <v>46282</v>
      </c>
      <c r="D387">
        <v>19.7</v>
      </c>
      <c r="E387">
        <v>19.8</v>
      </c>
      <c r="F387">
        <v>20.7</v>
      </c>
      <c r="G387">
        <v>21.1</v>
      </c>
      <c r="H387">
        <v>20.9</v>
      </c>
      <c r="I387">
        <v>21.6</v>
      </c>
      <c r="J387">
        <v>23.5</v>
      </c>
      <c r="K387">
        <v>21.6</v>
      </c>
      <c r="L387">
        <v>21.9</v>
      </c>
      <c r="M387">
        <v>22.6</v>
      </c>
      <c r="N387">
        <v>24.1</v>
      </c>
      <c r="O387">
        <v>24.3</v>
      </c>
      <c r="P387">
        <v>23</v>
      </c>
      <c r="Q387">
        <v>23.6</v>
      </c>
      <c r="R387">
        <v>17.8</v>
      </c>
      <c r="S387">
        <v>20.5</v>
      </c>
      <c r="T387">
        <v>19.8</v>
      </c>
      <c r="U387">
        <v>23.6</v>
      </c>
      <c r="V387">
        <v>16.2</v>
      </c>
      <c r="W387">
        <v>19.2</v>
      </c>
      <c r="X387">
        <v>19.100000000000001</v>
      </c>
      <c r="Y387">
        <v>17</v>
      </c>
      <c r="Z387">
        <v>20.399999999999999</v>
      </c>
      <c r="AA387">
        <f>独自温度!C262</f>
        <v>30</v>
      </c>
      <c r="AB387">
        <f>独自温度!D262</f>
        <v>30</v>
      </c>
    </row>
    <row r="388" spans="1:28">
      <c r="A388" s="87" t="e" cm="1">
        <f t="array" aca="1" ref="A388" ca="1">INDIRECT(_xlfn.XLOOKUP(鶏シート!$G$13,鶏気温!$D$2:$AB$2,鶏気温!$D$3:$AB$3)&amp;(_xlfn.XLOOKUP(鶏モデル!$D396,鶏気温!$C$6:$C$461,鶏気温!$B$6:$B$461)))</f>
        <v>#N/A</v>
      </c>
      <c r="B388">
        <v>388</v>
      </c>
      <c r="C388" s="62">
        <v>46283</v>
      </c>
      <c r="D388">
        <v>19.399999999999999</v>
      </c>
      <c r="E388">
        <v>19.600000000000001</v>
      </c>
      <c r="F388">
        <v>20.5</v>
      </c>
      <c r="G388">
        <v>20.9</v>
      </c>
      <c r="H388">
        <v>20.7</v>
      </c>
      <c r="I388">
        <v>21.4</v>
      </c>
      <c r="J388">
        <v>23.3</v>
      </c>
      <c r="K388">
        <v>21.4</v>
      </c>
      <c r="L388">
        <v>21.7</v>
      </c>
      <c r="M388">
        <v>22.4</v>
      </c>
      <c r="N388">
        <v>23.9</v>
      </c>
      <c r="O388">
        <v>24.1</v>
      </c>
      <c r="P388">
        <v>22.7</v>
      </c>
      <c r="Q388">
        <v>23.4</v>
      </c>
      <c r="R388">
        <v>17.600000000000001</v>
      </c>
      <c r="S388">
        <v>20.3</v>
      </c>
      <c r="T388">
        <v>19.600000000000001</v>
      </c>
      <c r="U388">
        <v>23.4</v>
      </c>
      <c r="V388">
        <v>16</v>
      </c>
      <c r="W388">
        <v>18.899999999999999</v>
      </c>
      <c r="X388">
        <v>18.899999999999999</v>
      </c>
      <c r="Y388">
        <v>16.8</v>
      </c>
      <c r="Z388">
        <v>20.2</v>
      </c>
      <c r="AA388">
        <f>独自温度!C263</f>
        <v>30</v>
      </c>
      <c r="AB388">
        <f>独自温度!D263</f>
        <v>30</v>
      </c>
    </row>
    <row r="389" spans="1:28">
      <c r="A389" s="87" t="e" cm="1">
        <f t="array" aca="1" ref="A389" ca="1">INDIRECT(_xlfn.XLOOKUP(鶏シート!$G$13,鶏気温!$D$2:$AB$2,鶏気温!$D$3:$AB$3)&amp;(_xlfn.XLOOKUP(鶏モデル!$D397,鶏気温!$C$6:$C$461,鶏気温!$B$6:$B$461)))</f>
        <v>#N/A</v>
      </c>
      <c r="B389">
        <v>389</v>
      </c>
      <c r="C389" s="62">
        <v>46284</v>
      </c>
      <c r="D389">
        <v>19.2</v>
      </c>
      <c r="E389">
        <v>19.3</v>
      </c>
      <c r="F389">
        <v>20.3</v>
      </c>
      <c r="G389">
        <v>20.7</v>
      </c>
      <c r="H389">
        <v>20.5</v>
      </c>
      <c r="I389">
        <v>21.1</v>
      </c>
      <c r="J389">
        <v>23.1</v>
      </c>
      <c r="K389">
        <v>21.1</v>
      </c>
      <c r="L389">
        <v>21.4</v>
      </c>
      <c r="M389">
        <v>22.2</v>
      </c>
      <c r="N389">
        <v>23.7</v>
      </c>
      <c r="O389">
        <v>23.9</v>
      </c>
      <c r="P389">
        <v>22.5</v>
      </c>
      <c r="Q389">
        <v>23.2</v>
      </c>
      <c r="R389">
        <v>17.399999999999999</v>
      </c>
      <c r="S389">
        <v>20.100000000000001</v>
      </c>
      <c r="T389">
        <v>19.399999999999999</v>
      </c>
      <c r="U389">
        <v>23.2</v>
      </c>
      <c r="V389">
        <v>15.7</v>
      </c>
      <c r="W389">
        <v>18.7</v>
      </c>
      <c r="X389">
        <v>18.600000000000001</v>
      </c>
      <c r="Y389">
        <v>16.5</v>
      </c>
      <c r="Z389">
        <v>20</v>
      </c>
      <c r="AA389">
        <f>独自温度!C264</f>
        <v>30</v>
      </c>
      <c r="AB389">
        <f>独自温度!D264</f>
        <v>30</v>
      </c>
    </row>
    <row r="390" spans="1:28">
      <c r="A390" s="87" t="e" cm="1">
        <f t="array" aca="1" ref="A390" ca="1">INDIRECT(_xlfn.XLOOKUP(鶏シート!$G$13,鶏気温!$D$2:$AB$2,鶏気温!$D$3:$AB$3)&amp;(_xlfn.XLOOKUP(鶏モデル!$D398,鶏気温!$C$6:$C$461,鶏気温!$B$6:$B$461)))</f>
        <v>#N/A</v>
      </c>
      <c r="B390">
        <v>390</v>
      </c>
      <c r="C390" s="62">
        <v>46285</v>
      </c>
      <c r="D390">
        <v>18.899999999999999</v>
      </c>
      <c r="E390">
        <v>19.100000000000001</v>
      </c>
      <c r="F390">
        <v>20.100000000000001</v>
      </c>
      <c r="G390">
        <v>20.399999999999999</v>
      </c>
      <c r="H390">
        <v>20.3</v>
      </c>
      <c r="I390">
        <v>20.9</v>
      </c>
      <c r="J390">
        <v>22.8</v>
      </c>
      <c r="K390">
        <v>20.9</v>
      </c>
      <c r="L390">
        <v>21.2</v>
      </c>
      <c r="M390">
        <v>22</v>
      </c>
      <c r="N390">
        <v>23.5</v>
      </c>
      <c r="O390">
        <v>23.7</v>
      </c>
      <c r="P390">
        <v>22.3</v>
      </c>
      <c r="Q390">
        <v>22.9</v>
      </c>
      <c r="R390">
        <v>17.100000000000001</v>
      </c>
      <c r="S390">
        <v>19.8</v>
      </c>
      <c r="T390">
        <v>19.100000000000001</v>
      </c>
      <c r="U390">
        <v>23</v>
      </c>
      <c r="V390">
        <v>15.5</v>
      </c>
      <c r="W390">
        <v>18.399999999999999</v>
      </c>
      <c r="X390">
        <v>18.399999999999999</v>
      </c>
      <c r="Y390">
        <v>16.3</v>
      </c>
      <c r="Z390">
        <v>19.7</v>
      </c>
      <c r="AA390">
        <f>独自温度!C265</f>
        <v>30</v>
      </c>
      <c r="AB390">
        <f>独自温度!D265</f>
        <v>30</v>
      </c>
    </row>
    <row r="391" spans="1:28">
      <c r="A391" s="87" t="e" cm="1">
        <f t="array" aca="1" ref="A391" ca="1">INDIRECT(_xlfn.XLOOKUP(鶏シート!$G$13,鶏気温!$D$2:$AB$2,鶏気温!$D$3:$AB$3)&amp;(_xlfn.XLOOKUP(鶏モデル!$D399,鶏気温!$C$6:$C$461,鶏気温!$B$6:$B$461)))</f>
        <v>#N/A</v>
      </c>
      <c r="B391">
        <v>391</v>
      </c>
      <c r="C391" s="62">
        <v>46286</v>
      </c>
      <c r="D391">
        <v>18.7</v>
      </c>
      <c r="E391">
        <v>18.8</v>
      </c>
      <c r="F391">
        <v>19.8</v>
      </c>
      <c r="G391">
        <v>20.2</v>
      </c>
      <c r="H391">
        <v>20</v>
      </c>
      <c r="I391">
        <v>20.7</v>
      </c>
      <c r="J391">
        <v>22.6</v>
      </c>
      <c r="K391">
        <v>20.7</v>
      </c>
      <c r="L391">
        <v>21</v>
      </c>
      <c r="M391">
        <v>21.7</v>
      </c>
      <c r="N391">
        <v>23.3</v>
      </c>
      <c r="O391">
        <v>23.5</v>
      </c>
      <c r="P391">
        <v>22.1</v>
      </c>
      <c r="Q391">
        <v>22.7</v>
      </c>
      <c r="R391">
        <v>16.899999999999999</v>
      </c>
      <c r="S391">
        <v>19.600000000000001</v>
      </c>
      <c r="T391">
        <v>18.899999999999999</v>
      </c>
      <c r="U391">
        <v>22.8</v>
      </c>
      <c r="V391">
        <v>15.2</v>
      </c>
      <c r="W391">
        <v>18.2</v>
      </c>
      <c r="X391">
        <v>18.100000000000001</v>
      </c>
      <c r="Y391">
        <v>16</v>
      </c>
      <c r="Z391">
        <v>19.5</v>
      </c>
      <c r="AA391">
        <f>独自温度!C266</f>
        <v>30</v>
      </c>
      <c r="AB391">
        <f>独自温度!D266</f>
        <v>30</v>
      </c>
    </row>
    <row r="392" spans="1:28">
      <c r="A392" s="87" t="e" cm="1">
        <f t="array" aca="1" ref="A392" ca="1">INDIRECT(_xlfn.XLOOKUP(鶏シート!$G$13,鶏気温!$D$2:$AB$2,鶏気温!$D$3:$AB$3)&amp;(_xlfn.XLOOKUP(鶏モデル!$D400,鶏気温!$C$6:$C$461,鶏気温!$B$6:$B$461)))</f>
        <v>#N/A</v>
      </c>
      <c r="B392">
        <v>392</v>
      </c>
      <c r="C392" s="62">
        <v>46287</v>
      </c>
      <c r="D392">
        <v>18.399999999999999</v>
      </c>
      <c r="E392">
        <v>18.600000000000001</v>
      </c>
      <c r="F392">
        <v>19.600000000000001</v>
      </c>
      <c r="G392">
        <v>20</v>
      </c>
      <c r="H392">
        <v>19.8</v>
      </c>
      <c r="I392">
        <v>20.5</v>
      </c>
      <c r="J392">
        <v>22.4</v>
      </c>
      <c r="K392">
        <v>20.5</v>
      </c>
      <c r="L392">
        <v>20.8</v>
      </c>
      <c r="M392">
        <v>21.5</v>
      </c>
      <c r="N392">
        <v>23.1</v>
      </c>
      <c r="O392">
        <v>23.3</v>
      </c>
      <c r="P392">
        <v>21.9</v>
      </c>
      <c r="Q392">
        <v>22.5</v>
      </c>
      <c r="R392">
        <v>16.600000000000001</v>
      </c>
      <c r="S392">
        <v>19.399999999999999</v>
      </c>
      <c r="T392">
        <v>18.7</v>
      </c>
      <c r="U392">
        <v>22.6</v>
      </c>
      <c r="V392">
        <v>15</v>
      </c>
      <c r="W392">
        <v>18</v>
      </c>
      <c r="X392">
        <v>17.899999999999999</v>
      </c>
      <c r="Y392">
        <v>15.8</v>
      </c>
      <c r="Z392">
        <v>19.3</v>
      </c>
      <c r="AA392">
        <f>独自温度!C267</f>
        <v>30</v>
      </c>
      <c r="AB392">
        <f>独自温度!D267</f>
        <v>30</v>
      </c>
    </row>
    <row r="393" spans="1:28">
      <c r="A393" s="87" t="e" cm="1">
        <f t="array" aca="1" ref="A393" ca="1">INDIRECT(_xlfn.XLOOKUP(鶏シート!$G$13,鶏気温!$D$2:$AB$2,鶏気温!$D$3:$AB$3)&amp;(_xlfn.XLOOKUP(鶏モデル!$D401,鶏気温!$C$6:$C$461,鶏気温!$B$6:$B$461)))</f>
        <v>#N/A</v>
      </c>
      <c r="B393">
        <v>393</v>
      </c>
      <c r="C393" s="62">
        <v>46288</v>
      </c>
      <c r="D393">
        <v>18.2</v>
      </c>
      <c r="E393">
        <v>18.3</v>
      </c>
      <c r="F393">
        <v>19.399999999999999</v>
      </c>
      <c r="G393">
        <v>19.7</v>
      </c>
      <c r="H393">
        <v>19.600000000000001</v>
      </c>
      <c r="I393">
        <v>20.2</v>
      </c>
      <c r="J393">
        <v>22.2</v>
      </c>
      <c r="K393">
        <v>20.3</v>
      </c>
      <c r="L393">
        <v>20.6</v>
      </c>
      <c r="M393">
        <v>21.3</v>
      </c>
      <c r="N393">
        <v>22.8</v>
      </c>
      <c r="O393">
        <v>23</v>
      </c>
      <c r="P393">
        <v>21.7</v>
      </c>
      <c r="Q393">
        <v>22.3</v>
      </c>
      <c r="R393">
        <v>16.399999999999999</v>
      </c>
      <c r="S393">
        <v>19.2</v>
      </c>
      <c r="T393">
        <v>18.5</v>
      </c>
      <c r="U393">
        <v>22.4</v>
      </c>
      <c r="V393">
        <v>14.8</v>
      </c>
      <c r="W393">
        <v>17.7</v>
      </c>
      <c r="X393">
        <v>17.600000000000001</v>
      </c>
      <c r="Y393">
        <v>15.6</v>
      </c>
      <c r="Z393">
        <v>19</v>
      </c>
      <c r="AA393">
        <f>独自温度!C268</f>
        <v>30</v>
      </c>
      <c r="AB393">
        <f>独自温度!D268</f>
        <v>30</v>
      </c>
    </row>
    <row r="394" spans="1:28">
      <c r="A394" s="87" t="e" cm="1">
        <f t="array" aca="1" ref="A394" ca="1">INDIRECT(_xlfn.XLOOKUP(鶏シート!$G$13,鶏気温!$D$2:$AB$2,鶏気温!$D$3:$AB$3)&amp;(_xlfn.XLOOKUP(鶏モデル!$D402,鶏気温!$C$6:$C$461,鶏気温!$B$6:$B$461)))</f>
        <v>#N/A</v>
      </c>
      <c r="B394">
        <v>394</v>
      </c>
      <c r="C394" s="62">
        <v>46289</v>
      </c>
      <c r="D394">
        <v>18</v>
      </c>
      <c r="E394">
        <v>18.100000000000001</v>
      </c>
      <c r="F394">
        <v>19.2</v>
      </c>
      <c r="G394">
        <v>19.5</v>
      </c>
      <c r="H394">
        <v>19.399999999999999</v>
      </c>
      <c r="I394">
        <v>20</v>
      </c>
      <c r="J394">
        <v>21.9</v>
      </c>
      <c r="K394">
        <v>20</v>
      </c>
      <c r="L394">
        <v>20.399999999999999</v>
      </c>
      <c r="M394">
        <v>21.1</v>
      </c>
      <c r="N394">
        <v>22.6</v>
      </c>
      <c r="O394">
        <v>22.8</v>
      </c>
      <c r="P394">
        <v>21.5</v>
      </c>
      <c r="Q394">
        <v>22</v>
      </c>
      <c r="R394">
        <v>16.2</v>
      </c>
      <c r="S394">
        <v>19</v>
      </c>
      <c r="T394">
        <v>18.3</v>
      </c>
      <c r="U394">
        <v>22.2</v>
      </c>
      <c r="V394">
        <v>14.5</v>
      </c>
      <c r="W394">
        <v>17.5</v>
      </c>
      <c r="X394">
        <v>17.399999999999999</v>
      </c>
      <c r="Y394">
        <v>15.3</v>
      </c>
      <c r="Z394">
        <v>18.8</v>
      </c>
      <c r="AA394">
        <f>独自温度!C269</f>
        <v>30</v>
      </c>
      <c r="AB394">
        <f>独自温度!D269</f>
        <v>30</v>
      </c>
    </row>
    <row r="395" spans="1:28">
      <c r="A395" s="87" t="e" cm="1">
        <f t="array" aca="1" ref="A395" ca="1">INDIRECT(_xlfn.XLOOKUP(鶏シート!$G$13,鶏気温!$D$2:$AB$2,鶏気温!$D$3:$AB$3)&amp;(_xlfn.XLOOKUP(鶏モデル!$D403,鶏気温!$C$6:$C$461,鶏気温!$B$6:$B$461)))</f>
        <v>#N/A</v>
      </c>
      <c r="B395">
        <v>395</v>
      </c>
      <c r="C395" s="62">
        <v>46290</v>
      </c>
      <c r="D395">
        <v>17.8</v>
      </c>
      <c r="E395">
        <v>17.899999999999999</v>
      </c>
      <c r="F395">
        <v>19</v>
      </c>
      <c r="G395">
        <v>19.3</v>
      </c>
      <c r="H395">
        <v>19.2</v>
      </c>
      <c r="I395">
        <v>19.8</v>
      </c>
      <c r="J395">
        <v>21.7</v>
      </c>
      <c r="K395">
        <v>19.8</v>
      </c>
      <c r="L395">
        <v>20.3</v>
      </c>
      <c r="M395">
        <v>20.9</v>
      </c>
      <c r="N395">
        <v>22.4</v>
      </c>
      <c r="O395">
        <v>22.6</v>
      </c>
      <c r="P395">
        <v>21.3</v>
      </c>
      <c r="Q395">
        <v>21.8</v>
      </c>
      <c r="R395">
        <v>16</v>
      </c>
      <c r="S395">
        <v>18.8</v>
      </c>
      <c r="T395">
        <v>18</v>
      </c>
      <c r="U395">
        <v>22</v>
      </c>
      <c r="V395">
        <v>14.3</v>
      </c>
      <c r="W395">
        <v>17.3</v>
      </c>
      <c r="X395">
        <v>17.2</v>
      </c>
      <c r="Y395">
        <v>15.1</v>
      </c>
      <c r="Z395">
        <v>18.600000000000001</v>
      </c>
      <c r="AA395">
        <f>独自温度!C270</f>
        <v>30</v>
      </c>
      <c r="AB395">
        <f>独自温度!D270</f>
        <v>30</v>
      </c>
    </row>
    <row r="396" spans="1:28">
      <c r="A396" s="87" t="e" cm="1">
        <f t="array" aca="1" ref="A396" ca="1">INDIRECT(_xlfn.XLOOKUP(鶏シート!$G$13,鶏気温!$D$2:$AB$2,鶏気温!$D$3:$AB$3)&amp;(_xlfn.XLOOKUP(鶏モデル!$D404,鶏気温!$C$6:$C$461,鶏気温!$B$6:$B$461)))</f>
        <v>#N/A</v>
      </c>
      <c r="B396">
        <v>396</v>
      </c>
      <c r="C396" s="62">
        <v>46291</v>
      </c>
      <c r="D396">
        <v>17.600000000000001</v>
      </c>
      <c r="E396">
        <v>17.7</v>
      </c>
      <c r="F396">
        <v>18.8</v>
      </c>
      <c r="G396">
        <v>19.100000000000001</v>
      </c>
      <c r="H396">
        <v>19</v>
      </c>
      <c r="I396">
        <v>19.600000000000001</v>
      </c>
      <c r="J396">
        <v>21.5</v>
      </c>
      <c r="K396">
        <v>19.600000000000001</v>
      </c>
      <c r="L396">
        <v>20.100000000000001</v>
      </c>
      <c r="M396">
        <v>20.7</v>
      </c>
      <c r="N396">
        <v>22.2</v>
      </c>
      <c r="O396">
        <v>22.4</v>
      </c>
      <c r="P396">
        <v>21.1</v>
      </c>
      <c r="Q396">
        <v>21.6</v>
      </c>
      <c r="R396">
        <v>15.8</v>
      </c>
      <c r="S396">
        <v>18.600000000000001</v>
      </c>
      <c r="T396">
        <v>17.899999999999999</v>
      </c>
      <c r="U396">
        <v>21.8</v>
      </c>
      <c r="V396">
        <v>14.1</v>
      </c>
      <c r="W396">
        <v>17.100000000000001</v>
      </c>
      <c r="X396">
        <v>17</v>
      </c>
      <c r="Y396">
        <v>14.9</v>
      </c>
      <c r="Z396">
        <v>18.399999999999999</v>
      </c>
      <c r="AA396">
        <f>独自温度!C271</f>
        <v>30</v>
      </c>
      <c r="AB396">
        <f>独自温度!D271</f>
        <v>30</v>
      </c>
    </row>
    <row r="397" spans="1:28">
      <c r="A397" s="87" t="e" cm="1">
        <f t="array" aca="1" ref="A397" ca="1">INDIRECT(_xlfn.XLOOKUP(鶏シート!$G$13,鶏気温!$D$2:$AB$2,鶏気温!$D$3:$AB$3)&amp;(_xlfn.XLOOKUP(鶏モデル!$D405,鶏気温!$C$6:$C$461,鶏気温!$B$6:$B$461)))</f>
        <v>#N/A</v>
      </c>
      <c r="B397">
        <v>397</v>
      </c>
      <c r="C397" s="62">
        <v>46292</v>
      </c>
      <c r="D397">
        <v>17.399999999999999</v>
      </c>
      <c r="E397">
        <v>17.5</v>
      </c>
      <c r="F397">
        <v>18.600000000000001</v>
      </c>
      <c r="G397">
        <v>18.899999999999999</v>
      </c>
      <c r="H397">
        <v>18.8</v>
      </c>
      <c r="I397">
        <v>19.399999999999999</v>
      </c>
      <c r="J397">
        <v>21.3</v>
      </c>
      <c r="K397">
        <v>19.399999999999999</v>
      </c>
      <c r="L397">
        <v>20</v>
      </c>
      <c r="M397">
        <v>20.5</v>
      </c>
      <c r="N397">
        <v>22.1</v>
      </c>
      <c r="O397">
        <v>22.2</v>
      </c>
      <c r="P397">
        <v>20.9</v>
      </c>
      <c r="Q397">
        <v>21.4</v>
      </c>
      <c r="R397">
        <v>15.6</v>
      </c>
      <c r="S397">
        <v>18.399999999999999</v>
      </c>
      <c r="T397">
        <v>17.7</v>
      </c>
      <c r="U397">
        <v>21.6</v>
      </c>
      <c r="V397">
        <v>13.9</v>
      </c>
      <c r="W397">
        <v>16.899999999999999</v>
      </c>
      <c r="X397">
        <v>16.8</v>
      </c>
      <c r="Y397">
        <v>14.7</v>
      </c>
      <c r="Z397">
        <v>18.2</v>
      </c>
      <c r="AA397">
        <f>独自温度!C272</f>
        <v>30</v>
      </c>
      <c r="AB397">
        <f>独自温度!D272</f>
        <v>30</v>
      </c>
    </row>
    <row r="398" spans="1:28">
      <c r="A398" s="87" t="e" cm="1">
        <f t="array" aca="1" ref="A398" ca="1">INDIRECT(_xlfn.XLOOKUP(鶏シート!$G$13,鶏気温!$D$2:$AB$2,鶏気温!$D$3:$AB$3)&amp;(_xlfn.XLOOKUP(鶏モデル!$D406,鶏気温!$C$6:$C$461,鶏気温!$B$6:$B$461)))</f>
        <v>#N/A</v>
      </c>
      <c r="B398">
        <v>398</v>
      </c>
      <c r="C398" s="62">
        <v>46293</v>
      </c>
      <c r="D398">
        <v>17.2</v>
      </c>
      <c r="E398">
        <v>17.3</v>
      </c>
      <c r="F398">
        <v>18.399999999999999</v>
      </c>
      <c r="G398">
        <v>18.7</v>
      </c>
      <c r="H398">
        <v>18.7</v>
      </c>
      <c r="I398">
        <v>19.3</v>
      </c>
      <c r="J398">
        <v>21.1</v>
      </c>
      <c r="K398">
        <v>19.3</v>
      </c>
      <c r="L398">
        <v>19.899999999999999</v>
      </c>
      <c r="M398">
        <v>20.3</v>
      </c>
      <c r="N398">
        <v>21.9</v>
      </c>
      <c r="O398">
        <v>22</v>
      </c>
      <c r="P398">
        <v>20.7</v>
      </c>
      <c r="Q398">
        <v>21.2</v>
      </c>
      <c r="R398">
        <v>15.4</v>
      </c>
      <c r="S398">
        <v>18.2</v>
      </c>
      <c r="T398">
        <v>17.5</v>
      </c>
      <c r="U398">
        <v>21.4</v>
      </c>
      <c r="V398">
        <v>13.7</v>
      </c>
      <c r="W398">
        <v>16.7</v>
      </c>
      <c r="X398">
        <v>16.600000000000001</v>
      </c>
      <c r="Y398">
        <v>14.6</v>
      </c>
      <c r="Z398">
        <v>18</v>
      </c>
      <c r="AA398">
        <f>独自温度!C273</f>
        <v>30</v>
      </c>
      <c r="AB398">
        <f>独自温度!D273</f>
        <v>30</v>
      </c>
    </row>
    <row r="399" spans="1:28">
      <c r="A399" s="87" t="e" cm="1">
        <f t="array" aca="1" ref="A399" ca="1">INDIRECT(_xlfn.XLOOKUP(鶏シート!$G$13,鶏気温!$D$2:$AB$2,鶏気温!$D$3:$AB$3)&amp;(_xlfn.XLOOKUP(鶏モデル!$D407,鶏気温!$C$6:$C$461,鶏気温!$B$6:$B$461)))</f>
        <v>#N/A</v>
      </c>
      <c r="B399">
        <v>399</v>
      </c>
      <c r="C399" s="62">
        <v>46294</v>
      </c>
      <c r="D399">
        <v>17</v>
      </c>
      <c r="E399">
        <v>17.100000000000001</v>
      </c>
      <c r="F399">
        <v>18.2</v>
      </c>
      <c r="G399">
        <v>18.5</v>
      </c>
      <c r="H399">
        <v>18.5</v>
      </c>
      <c r="I399">
        <v>19.100000000000001</v>
      </c>
      <c r="J399">
        <v>20.9</v>
      </c>
      <c r="K399">
        <v>19.100000000000001</v>
      </c>
      <c r="L399">
        <v>19.7</v>
      </c>
      <c r="M399">
        <v>20.2</v>
      </c>
      <c r="N399">
        <v>21.7</v>
      </c>
      <c r="O399">
        <v>21.9</v>
      </c>
      <c r="P399">
        <v>20.5</v>
      </c>
      <c r="Q399">
        <v>21</v>
      </c>
      <c r="R399">
        <v>15.2</v>
      </c>
      <c r="S399">
        <v>18</v>
      </c>
      <c r="T399">
        <v>17.3</v>
      </c>
      <c r="U399">
        <v>21.3</v>
      </c>
      <c r="V399">
        <v>13.5</v>
      </c>
      <c r="W399">
        <v>16.5</v>
      </c>
      <c r="X399">
        <v>16.399999999999999</v>
      </c>
      <c r="Y399">
        <v>14.4</v>
      </c>
      <c r="Z399">
        <v>17.8</v>
      </c>
      <c r="AA399">
        <f>独自温度!C274</f>
        <v>30</v>
      </c>
      <c r="AB399">
        <f>独自温度!D274</f>
        <v>30</v>
      </c>
    </row>
    <row r="400" spans="1:28">
      <c r="A400" s="87" t="e" cm="1">
        <f t="array" aca="1" ref="A400" ca="1">INDIRECT(_xlfn.XLOOKUP(鶏シート!$G$13,鶏気温!$D$2:$AB$2,鶏気温!$D$3:$AB$3)&amp;(_xlfn.XLOOKUP(鶏モデル!$D408,鶏気温!$C$6:$C$461,鶏気温!$B$6:$B$461)))</f>
        <v>#N/A</v>
      </c>
      <c r="B400">
        <v>400</v>
      </c>
      <c r="C400" s="62">
        <v>46295</v>
      </c>
      <c r="D400">
        <v>16.8</v>
      </c>
      <c r="E400">
        <v>16.899999999999999</v>
      </c>
      <c r="F400">
        <v>18.100000000000001</v>
      </c>
      <c r="G400">
        <v>18.3</v>
      </c>
      <c r="H400">
        <v>18.3</v>
      </c>
      <c r="I400">
        <v>18.899999999999999</v>
      </c>
      <c r="J400">
        <v>20.7</v>
      </c>
      <c r="K400">
        <v>18.899999999999999</v>
      </c>
      <c r="L400">
        <v>19.600000000000001</v>
      </c>
      <c r="M400">
        <v>20</v>
      </c>
      <c r="N400">
        <v>21.5</v>
      </c>
      <c r="O400">
        <v>21.7</v>
      </c>
      <c r="P400">
        <v>20.3</v>
      </c>
      <c r="Q400">
        <v>20.8</v>
      </c>
      <c r="R400">
        <v>15</v>
      </c>
      <c r="S400">
        <v>17.8</v>
      </c>
      <c r="T400">
        <v>17.100000000000001</v>
      </c>
      <c r="U400">
        <v>21.1</v>
      </c>
      <c r="V400">
        <v>13.3</v>
      </c>
      <c r="W400">
        <v>16.399999999999999</v>
      </c>
      <c r="X400">
        <v>16.3</v>
      </c>
      <c r="Y400">
        <v>14.2</v>
      </c>
      <c r="Z400">
        <v>17.600000000000001</v>
      </c>
      <c r="AA400">
        <f>独自温度!C275</f>
        <v>30</v>
      </c>
      <c r="AB400">
        <f>独自温度!D275</f>
        <v>30</v>
      </c>
    </row>
    <row r="401" spans="1:28">
      <c r="A401" s="87" t="e" cm="1">
        <f t="array" aca="1" ref="A401" ca="1">INDIRECT(_xlfn.XLOOKUP(鶏シート!$G$13,鶏気温!$D$2:$AB$2,鶏気温!$D$3:$AB$3)&amp;(_xlfn.XLOOKUP(鶏モデル!$D409,鶏気温!$C$6:$C$461,鶏気温!$B$6:$B$461)))</f>
        <v>#N/A</v>
      </c>
      <c r="B401">
        <v>401</v>
      </c>
      <c r="C401" s="62">
        <v>46296</v>
      </c>
      <c r="D401">
        <v>16.600000000000001</v>
      </c>
      <c r="E401">
        <v>16.7</v>
      </c>
      <c r="F401">
        <v>17.899999999999999</v>
      </c>
      <c r="G401">
        <v>18.100000000000001</v>
      </c>
      <c r="H401">
        <v>18.100000000000001</v>
      </c>
      <c r="I401">
        <v>18.7</v>
      </c>
      <c r="J401">
        <v>20.6</v>
      </c>
      <c r="K401">
        <v>18.7</v>
      </c>
      <c r="L401">
        <v>19.399999999999999</v>
      </c>
      <c r="M401">
        <v>19.8</v>
      </c>
      <c r="N401">
        <v>21.4</v>
      </c>
      <c r="O401">
        <v>21.5</v>
      </c>
      <c r="P401">
        <v>20.100000000000001</v>
      </c>
      <c r="Q401">
        <v>20.6</v>
      </c>
      <c r="R401">
        <v>14.9</v>
      </c>
      <c r="S401">
        <v>17.600000000000001</v>
      </c>
      <c r="T401">
        <v>16.899999999999999</v>
      </c>
      <c r="U401">
        <v>20.9</v>
      </c>
      <c r="V401">
        <v>13.1</v>
      </c>
      <c r="W401">
        <v>16.2</v>
      </c>
      <c r="X401">
        <v>16.100000000000001</v>
      </c>
      <c r="Y401">
        <v>14</v>
      </c>
      <c r="Z401">
        <v>17.399999999999999</v>
      </c>
      <c r="AA401">
        <f>独自温度!C276</f>
        <v>30</v>
      </c>
      <c r="AB401">
        <f>独自温度!D276</f>
        <v>30</v>
      </c>
    </row>
    <row r="402" spans="1:28">
      <c r="A402" s="87" t="e" cm="1">
        <f t="array" aca="1" ref="A402" ca="1">INDIRECT(_xlfn.XLOOKUP(鶏シート!$G$13,鶏気温!$D$2:$AB$2,鶏気温!$D$3:$AB$3)&amp;(_xlfn.XLOOKUP(鶏モデル!$D410,鶏気温!$C$6:$C$461,鶏気温!$B$6:$B$461)))</f>
        <v>#N/A</v>
      </c>
      <c r="B402">
        <v>402</v>
      </c>
      <c r="C402" s="62">
        <v>46297</v>
      </c>
      <c r="D402">
        <v>16.5</v>
      </c>
      <c r="E402">
        <v>16.5</v>
      </c>
      <c r="F402">
        <v>17.7</v>
      </c>
      <c r="G402">
        <v>17.899999999999999</v>
      </c>
      <c r="H402">
        <v>17.899999999999999</v>
      </c>
      <c r="I402">
        <v>18.5</v>
      </c>
      <c r="J402">
        <v>20.399999999999999</v>
      </c>
      <c r="K402">
        <v>18.5</v>
      </c>
      <c r="L402">
        <v>19.3</v>
      </c>
      <c r="M402">
        <v>19.600000000000001</v>
      </c>
      <c r="N402">
        <v>21.2</v>
      </c>
      <c r="O402">
        <v>21.3</v>
      </c>
      <c r="P402">
        <v>19.899999999999999</v>
      </c>
      <c r="Q402">
        <v>20.399999999999999</v>
      </c>
      <c r="R402">
        <v>14.7</v>
      </c>
      <c r="S402">
        <v>17.399999999999999</v>
      </c>
      <c r="T402">
        <v>16.8</v>
      </c>
      <c r="U402">
        <v>20.7</v>
      </c>
      <c r="V402">
        <v>12.9</v>
      </c>
      <c r="W402">
        <v>16</v>
      </c>
      <c r="X402">
        <v>15.9</v>
      </c>
      <c r="Y402">
        <v>13.8</v>
      </c>
      <c r="Z402">
        <v>17.3</v>
      </c>
      <c r="AA402">
        <f>独自温度!C277</f>
        <v>30</v>
      </c>
      <c r="AB402">
        <f>独自温度!D277</f>
        <v>30</v>
      </c>
    </row>
    <row r="403" spans="1:28">
      <c r="A403" s="87" t="e" cm="1">
        <f t="array" aca="1" ref="A403" ca="1">INDIRECT(_xlfn.XLOOKUP(鶏シート!$G$13,鶏気温!$D$2:$AB$2,鶏気温!$D$3:$AB$3)&amp;(_xlfn.XLOOKUP(鶏モデル!$D411,鶏気温!$C$6:$C$461,鶏気温!$B$6:$B$461)))</f>
        <v>#N/A</v>
      </c>
      <c r="B403">
        <v>403</v>
      </c>
      <c r="C403" s="62">
        <v>46298</v>
      </c>
      <c r="D403">
        <v>16.3</v>
      </c>
      <c r="E403">
        <v>16.399999999999999</v>
      </c>
      <c r="F403">
        <v>17.5</v>
      </c>
      <c r="G403">
        <v>17.7</v>
      </c>
      <c r="H403">
        <v>17.7</v>
      </c>
      <c r="I403">
        <v>18.399999999999999</v>
      </c>
      <c r="J403">
        <v>20.2</v>
      </c>
      <c r="K403">
        <v>18.3</v>
      </c>
      <c r="L403">
        <v>19.100000000000001</v>
      </c>
      <c r="M403">
        <v>19.5</v>
      </c>
      <c r="N403">
        <v>21</v>
      </c>
      <c r="O403">
        <v>21.2</v>
      </c>
      <c r="P403">
        <v>19.8</v>
      </c>
      <c r="Q403">
        <v>20.3</v>
      </c>
      <c r="R403">
        <v>14.5</v>
      </c>
      <c r="S403">
        <v>17.3</v>
      </c>
      <c r="T403">
        <v>16.600000000000001</v>
      </c>
      <c r="U403">
        <v>20.6</v>
      </c>
      <c r="V403">
        <v>12.7</v>
      </c>
      <c r="W403">
        <v>15.8</v>
      </c>
      <c r="X403">
        <v>15.7</v>
      </c>
      <c r="Y403">
        <v>13.6</v>
      </c>
      <c r="Z403">
        <v>17.100000000000001</v>
      </c>
      <c r="AA403">
        <f>独自温度!C278</f>
        <v>30</v>
      </c>
      <c r="AB403">
        <f>独自温度!D278</f>
        <v>30</v>
      </c>
    </row>
    <row r="404" spans="1:28">
      <c r="A404" s="87" t="e" cm="1">
        <f t="array" aca="1" ref="A404" ca="1">INDIRECT(_xlfn.XLOOKUP(鶏シート!$G$13,鶏気温!$D$2:$AB$2,鶏気温!$D$3:$AB$3)&amp;(_xlfn.XLOOKUP(鶏モデル!$D412,鶏気温!$C$6:$C$461,鶏気温!$B$6:$B$461)))</f>
        <v>#N/A</v>
      </c>
      <c r="B404">
        <v>404</v>
      </c>
      <c r="C404" s="62">
        <v>46299</v>
      </c>
      <c r="D404">
        <v>16.100000000000001</v>
      </c>
      <c r="E404">
        <v>16.2</v>
      </c>
      <c r="F404">
        <v>17.399999999999999</v>
      </c>
      <c r="G404">
        <v>17.600000000000001</v>
      </c>
      <c r="H404">
        <v>17.600000000000001</v>
      </c>
      <c r="I404">
        <v>18.2</v>
      </c>
      <c r="J404">
        <v>20</v>
      </c>
      <c r="K404">
        <v>18.2</v>
      </c>
      <c r="L404">
        <v>19</v>
      </c>
      <c r="M404">
        <v>19.3</v>
      </c>
      <c r="N404">
        <v>20.9</v>
      </c>
      <c r="O404">
        <v>21</v>
      </c>
      <c r="P404">
        <v>19.600000000000001</v>
      </c>
      <c r="Q404">
        <v>20.100000000000001</v>
      </c>
      <c r="R404">
        <v>14.3</v>
      </c>
      <c r="S404">
        <v>17.100000000000001</v>
      </c>
      <c r="T404">
        <v>16.399999999999999</v>
      </c>
      <c r="U404">
        <v>20.399999999999999</v>
      </c>
      <c r="V404">
        <v>12.5</v>
      </c>
      <c r="W404">
        <v>15.7</v>
      </c>
      <c r="X404">
        <v>15.5</v>
      </c>
      <c r="Y404">
        <v>13.4</v>
      </c>
      <c r="Z404">
        <v>16.899999999999999</v>
      </c>
      <c r="AA404">
        <f>独自温度!C279</f>
        <v>30</v>
      </c>
      <c r="AB404">
        <f>独自温度!D279</f>
        <v>30</v>
      </c>
    </row>
    <row r="405" spans="1:28">
      <c r="A405" s="87" t="e" cm="1">
        <f t="array" aca="1" ref="A405" ca="1">INDIRECT(_xlfn.XLOOKUP(鶏シート!$G$13,鶏気温!$D$2:$AB$2,鶏気温!$D$3:$AB$3)&amp;(_xlfn.XLOOKUP(鶏モデル!$D413,鶏気温!$C$6:$C$461,鶏気温!$B$6:$B$461)))</f>
        <v>#N/A</v>
      </c>
      <c r="B405">
        <v>405</v>
      </c>
      <c r="C405" s="62">
        <v>46300</v>
      </c>
      <c r="D405">
        <v>15.9</v>
      </c>
      <c r="E405">
        <v>16</v>
      </c>
      <c r="F405">
        <v>17.2</v>
      </c>
      <c r="G405">
        <v>17.399999999999999</v>
      </c>
      <c r="H405">
        <v>17.399999999999999</v>
      </c>
      <c r="I405">
        <v>18</v>
      </c>
      <c r="J405">
        <v>19.8</v>
      </c>
      <c r="K405">
        <v>18</v>
      </c>
      <c r="L405">
        <v>18.8</v>
      </c>
      <c r="M405">
        <v>19.100000000000001</v>
      </c>
      <c r="N405">
        <v>20.7</v>
      </c>
      <c r="O405">
        <v>20.8</v>
      </c>
      <c r="P405">
        <v>19.399999999999999</v>
      </c>
      <c r="Q405">
        <v>19.899999999999999</v>
      </c>
      <c r="R405">
        <v>14.1</v>
      </c>
      <c r="S405">
        <v>16.899999999999999</v>
      </c>
      <c r="T405">
        <v>16.3</v>
      </c>
      <c r="U405">
        <v>20.2</v>
      </c>
      <c r="V405">
        <v>12.3</v>
      </c>
      <c r="W405">
        <v>15.5</v>
      </c>
      <c r="X405">
        <v>15.3</v>
      </c>
      <c r="Y405">
        <v>13.3</v>
      </c>
      <c r="Z405">
        <v>16.7</v>
      </c>
      <c r="AA405">
        <f>独自温度!C280</f>
        <v>30</v>
      </c>
      <c r="AB405">
        <f>独自温度!D280</f>
        <v>30</v>
      </c>
    </row>
    <row r="406" spans="1:28">
      <c r="A406" s="87" t="e" cm="1">
        <f t="array" aca="1" ref="A406" ca="1">INDIRECT(_xlfn.XLOOKUP(鶏シート!$G$13,鶏気温!$D$2:$AB$2,鶏気温!$D$3:$AB$3)&amp;(_xlfn.XLOOKUP(鶏モデル!$D414,鶏気温!$C$6:$C$461,鶏気温!$B$6:$B$461)))</f>
        <v>#N/A</v>
      </c>
      <c r="B406">
        <v>406</v>
      </c>
      <c r="C406" s="62">
        <v>46301</v>
      </c>
      <c r="D406">
        <v>15.7</v>
      </c>
      <c r="E406">
        <v>15.8</v>
      </c>
      <c r="F406">
        <v>17</v>
      </c>
      <c r="G406">
        <v>17.2</v>
      </c>
      <c r="H406">
        <v>17.2</v>
      </c>
      <c r="I406">
        <v>17.8</v>
      </c>
      <c r="J406">
        <v>19.7</v>
      </c>
      <c r="K406">
        <v>17.8</v>
      </c>
      <c r="L406">
        <v>18.600000000000001</v>
      </c>
      <c r="M406">
        <v>19</v>
      </c>
      <c r="N406">
        <v>20.5</v>
      </c>
      <c r="O406">
        <v>20.7</v>
      </c>
      <c r="P406">
        <v>19.3</v>
      </c>
      <c r="Q406">
        <v>19.7</v>
      </c>
      <c r="R406">
        <v>13.9</v>
      </c>
      <c r="S406">
        <v>16.7</v>
      </c>
      <c r="T406">
        <v>16.100000000000001</v>
      </c>
      <c r="U406">
        <v>20</v>
      </c>
      <c r="V406">
        <v>12.1</v>
      </c>
      <c r="W406">
        <v>15.3</v>
      </c>
      <c r="X406">
        <v>15.2</v>
      </c>
      <c r="Y406">
        <v>13</v>
      </c>
      <c r="Z406">
        <v>16.600000000000001</v>
      </c>
      <c r="AA406">
        <f>独自温度!C281</f>
        <v>30</v>
      </c>
      <c r="AB406">
        <f>独自温度!D281</f>
        <v>30</v>
      </c>
    </row>
    <row r="407" spans="1:28">
      <c r="A407" s="87" t="e" cm="1">
        <f t="array" aca="1" ref="A407" ca="1">INDIRECT(_xlfn.XLOOKUP(鶏シート!$G$13,鶏気温!$D$2:$AB$2,鶏気温!$D$3:$AB$3)&amp;(_xlfn.XLOOKUP(鶏モデル!$D415,鶏気温!$C$6:$C$461,鶏気温!$B$6:$B$461)))</f>
        <v>#N/A</v>
      </c>
      <c r="B407">
        <v>407</v>
      </c>
      <c r="C407" s="62">
        <v>46302</v>
      </c>
      <c r="D407">
        <v>15.5</v>
      </c>
      <c r="E407">
        <v>15.5</v>
      </c>
      <c r="F407">
        <v>16.8</v>
      </c>
      <c r="G407">
        <v>17</v>
      </c>
      <c r="H407">
        <v>17</v>
      </c>
      <c r="I407">
        <v>17.600000000000001</v>
      </c>
      <c r="J407">
        <v>19.5</v>
      </c>
      <c r="K407">
        <v>17.600000000000001</v>
      </c>
      <c r="L407">
        <v>18.399999999999999</v>
      </c>
      <c r="M407">
        <v>18.8</v>
      </c>
      <c r="N407">
        <v>20.399999999999999</v>
      </c>
      <c r="O407">
        <v>20.5</v>
      </c>
      <c r="P407">
        <v>19.100000000000001</v>
      </c>
      <c r="Q407">
        <v>19.5</v>
      </c>
      <c r="R407">
        <v>13.7</v>
      </c>
      <c r="S407">
        <v>16.5</v>
      </c>
      <c r="T407">
        <v>15.9</v>
      </c>
      <c r="U407">
        <v>19.899999999999999</v>
      </c>
      <c r="V407">
        <v>11.9</v>
      </c>
      <c r="W407">
        <v>15.1</v>
      </c>
      <c r="X407">
        <v>15</v>
      </c>
      <c r="Y407">
        <v>12.8</v>
      </c>
      <c r="Z407">
        <v>16.399999999999999</v>
      </c>
      <c r="AA407">
        <f>独自温度!C282</f>
        <v>30</v>
      </c>
      <c r="AB407">
        <f>独自温度!D282</f>
        <v>30</v>
      </c>
    </row>
    <row r="408" spans="1:28">
      <c r="A408" s="87" t="e" cm="1">
        <f t="array" aca="1" ref="A408" ca="1">INDIRECT(_xlfn.XLOOKUP(鶏シート!$G$13,鶏気温!$D$2:$AB$2,鶏気温!$D$3:$AB$3)&amp;(_xlfn.XLOOKUP(鶏モデル!$D416,鶏気温!$C$6:$C$461,鶏気温!$B$6:$B$461)))</f>
        <v>#N/A</v>
      </c>
      <c r="B408">
        <v>408</v>
      </c>
      <c r="C408" s="62">
        <v>46303</v>
      </c>
      <c r="D408">
        <v>15.3</v>
      </c>
      <c r="E408">
        <v>15.3</v>
      </c>
      <c r="F408">
        <v>16.600000000000001</v>
      </c>
      <c r="G408">
        <v>16.8</v>
      </c>
      <c r="H408">
        <v>16.8</v>
      </c>
      <c r="I408">
        <v>17.5</v>
      </c>
      <c r="J408">
        <v>19.3</v>
      </c>
      <c r="K408">
        <v>17.399999999999999</v>
      </c>
      <c r="L408">
        <v>18.100000000000001</v>
      </c>
      <c r="M408">
        <v>18.600000000000001</v>
      </c>
      <c r="N408">
        <v>20.2</v>
      </c>
      <c r="O408">
        <v>20.3</v>
      </c>
      <c r="P408">
        <v>18.899999999999999</v>
      </c>
      <c r="Q408">
        <v>19.3</v>
      </c>
      <c r="R408">
        <v>13.5</v>
      </c>
      <c r="S408">
        <v>16.3</v>
      </c>
      <c r="T408">
        <v>15.7</v>
      </c>
      <c r="U408">
        <v>19.7</v>
      </c>
      <c r="V408">
        <v>11.7</v>
      </c>
      <c r="W408">
        <v>14.9</v>
      </c>
      <c r="X408">
        <v>14.8</v>
      </c>
      <c r="Y408">
        <v>12.6</v>
      </c>
      <c r="Z408">
        <v>16.2</v>
      </c>
      <c r="AA408">
        <f>独自温度!C283</f>
        <v>30</v>
      </c>
      <c r="AB408">
        <f>独自温度!D283</f>
        <v>30</v>
      </c>
    </row>
    <row r="409" spans="1:28">
      <c r="A409" s="87" t="e" cm="1">
        <f t="array" aca="1" ref="A409" ca="1">INDIRECT(_xlfn.XLOOKUP(鶏シート!$G$13,鶏気温!$D$2:$AB$2,鶏気温!$D$3:$AB$3)&amp;(_xlfn.XLOOKUP(鶏モデル!$D417,鶏気温!$C$6:$C$461,鶏気温!$B$6:$B$461)))</f>
        <v>#N/A</v>
      </c>
      <c r="B409">
        <v>409</v>
      </c>
      <c r="C409" s="62">
        <v>46304</v>
      </c>
      <c r="D409">
        <v>15.1</v>
      </c>
      <c r="E409">
        <v>15.1</v>
      </c>
      <c r="F409">
        <v>16.399999999999999</v>
      </c>
      <c r="G409">
        <v>16.600000000000001</v>
      </c>
      <c r="H409">
        <v>16.600000000000001</v>
      </c>
      <c r="I409">
        <v>17.3</v>
      </c>
      <c r="J409">
        <v>19.100000000000001</v>
      </c>
      <c r="K409">
        <v>17.2</v>
      </c>
      <c r="L409">
        <v>17.899999999999999</v>
      </c>
      <c r="M409">
        <v>18.5</v>
      </c>
      <c r="N409">
        <v>20</v>
      </c>
      <c r="O409">
        <v>20.2</v>
      </c>
      <c r="P409">
        <v>18.8</v>
      </c>
      <c r="Q409">
        <v>19.2</v>
      </c>
      <c r="R409">
        <v>13.3</v>
      </c>
      <c r="S409">
        <v>16.100000000000001</v>
      </c>
      <c r="T409">
        <v>15.5</v>
      </c>
      <c r="U409">
        <v>19.5</v>
      </c>
      <c r="V409">
        <v>11.5</v>
      </c>
      <c r="W409">
        <v>14.7</v>
      </c>
      <c r="X409">
        <v>14.5</v>
      </c>
      <c r="Y409">
        <v>12.4</v>
      </c>
      <c r="Z409">
        <v>16</v>
      </c>
      <c r="AA409">
        <f>独自温度!C284</f>
        <v>30</v>
      </c>
      <c r="AB409">
        <f>独自温度!D284</f>
        <v>30</v>
      </c>
    </row>
    <row r="410" spans="1:28">
      <c r="A410" s="87" t="e" cm="1">
        <f t="array" aca="1" ref="A410" ca="1">INDIRECT(_xlfn.XLOOKUP(鶏シート!$G$13,鶏気温!$D$2:$AB$2,鶏気温!$D$3:$AB$3)&amp;(_xlfn.XLOOKUP(鶏モデル!$D418,鶏気温!$C$6:$C$461,鶏気温!$B$6:$B$461)))</f>
        <v>#N/A</v>
      </c>
      <c r="B410">
        <v>410</v>
      </c>
      <c r="C410" s="62">
        <v>46305</v>
      </c>
      <c r="D410">
        <v>14.9</v>
      </c>
      <c r="E410">
        <v>14.9</v>
      </c>
      <c r="F410">
        <v>16.2</v>
      </c>
      <c r="G410">
        <v>16.399999999999999</v>
      </c>
      <c r="H410">
        <v>16.399999999999999</v>
      </c>
      <c r="I410">
        <v>17.100000000000001</v>
      </c>
      <c r="J410">
        <v>18.899999999999999</v>
      </c>
      <c r="K410">
        <v>17</v>
      </c>
      <c r="L410">
        <v>17.7</v>
      </c>
      <c r="M410">
        <v>18.3</v>
      </c>
      <c r="N410">
        <v>19.8</v>
      </c>
      <c r="O410">
        <v>20</v>
      </c>
      <c r="P410">
        <v>18.600000000000001</v>
      </c>
      <c r="Q410">
        <v>19</v>
      </c>
      <c r="R410">
        <v>13.1</v>
      </c>
      <c r="S410">
        <v>15.9</v>
      </c>
      <c r="T410">
        <v>15.3</v>
      </c>
      <c r="U410">
        <v>19.3</v>
      </c>
      <c r="V410">
        <v>11.3</v>
      </c>
      <c r="W410">
        <v>14.5</v>
      </c>
      <c r="X410">
        <v>14.3</v>
      </c>
      <c r="Y410">
        <v>12.2</v>
      </c>
      <c r="Z410">
        <v>15.7</v>
      </c>
      <c r="AA410">
        <f>独自温度!C285</f>
        <v>30</v>
      </c>
      <c r="AB410">
        <f>独自温度!D285</f>
        <v>30</v>
      </c>
    </row>
    <row r="411" spans="1:28">
      <c r="A411" s="87" t="e" cm="1">
        <f t="array" aca="1" ref="A411" ca="1">INDIRECT(_xlfn.XLOOKUP(鶏シート!$G$13,鶏気温!$D$2:$AB$2,鶏気温!$D$3:$AB$3)&amp;(_xlfn.XLOOKUP(鶏モデル!$D419,鶏気温!$C$6:$C$461,鶏気温!$B$6:$B$461)))</f>
        <v>#N/A</v>
      </c>
      <c r="B411">
        <v>411</v>
      </c>
      <c r="C411" s="62">
        <v>46306</v>
      </c>
      <c r="D411">
        <v>14.7</v>
      </c>
      <c r="E411">
        <v>14.7</v>
      </c>
      <c r="F411">
        <v>16</v>
      </c>
      <c r="G411">
        <v>16.100000000000001</v>
      </c>
      <c r="H411">
        <v>16.2</v>
      </c>
      <c r="I411">
        <v>16.8</v>
      </c>
      <c r="J411">
        <v>18.7</v>
      </c>
      <c r="K411">
        <v>16.8</v>
      </c>
      <c r="L411">
        <v>17.399999999999999</v>
      </c>
      <c r="M411">
        <v>18.100000000000001</v>
      </c>
      <c r="N411">
        <v>19.7</v>
      </c>
      <c r="O411">
        <v>19.8</v>
      </c>
      <c r="P411">
        <v>18.399999999999999</v>
      </c>
      <c r="Q411">
        <v>18.7</v>
      </c>
      <c r="R411">
        <v>12.9</v>
      </c>
      <c r="S411">
        <v>15.7</v>
      </c>
      <c r="T411">
        <v>15.1</v>
      </c>
      <c r="U411">
        <v>19.100000000000001</v>
      </c>
      <c r="V411">
        <v>11</v>
      </c>
      <c r="W411">
        <v>14.3</v>
      </c>
      <c r="X411">
        <v>14.1</v>
      </c>
      <c r="Y411">
        <v>11.9</v>
      </c>
      <c r="Z411">
        <v>15.5</v>
      </c>
      <c r="AA411">
        <f>独自温度!C286</f>
        <v>30</v>
      </c>
      <c r="AB411">
        <f>独自温度!D286</f>
        <v>30</v>
      </c>
    </row>
    <row r="412" spans="1:28">
      <c r="A412" s="87" t="e" cm="1">
        <f t="array" aca="1" ref="A412" ca="1">INDIRECT(_xlfn.XLOOKUP(鶏シート!$G$13,鶏気温!$D$2:$AB$2,鶏気温!$D$3:$AB$3)&amp;(_xlfn.XLOOKUP(鶏モデル!$D420,鶏気温!$C$6:$C$461,鶏気温!$B$6:$B$461)))</f>
        <v>#N/A</v>
      </c>
      <c r="B412">
        <v>412</v>
      </c>
      <c r="C412" s="62">
        <v>46307</v>
      </c>
      <c r="D412">
        <v>14.5</v>
      </c>
      <c r="E412">
        <v>14.4</v>
      </c>
      <c r="F412">
        <v>15.8</v>
      </c>
      <c r="G412">
        <v>15.9</v>
      </c>
      <c r="H412">
        <v>16</v>
      </c>
      <c r="I412">
        <v>16.600000000000001</v>
      </c>
      <c r="J412">
        <v>18.5</v>
      </c>
      <c r="K412">
        <v>16.600000000000001</v>
      </c>
      <c r="L412">
        <v>17.100000000000001</v>
      </c>
      <c r="M412">
        <v>17.899999999999999</v>
      </c>
      <c r="N412">
        <v>19.5</v>
      </c>
      <c r="O412">
        <v>19.600000000000001</v>
      </c>
      <c r="P412">
        <v>18.2</v>
      </c>
      <c r="Q412">
        <v>18.5</v>
      </c>
      <c r="R412">
        <v>12.7</v>
      </c>
      <c r="S412">
        <v>15.4</v>
      </c>
      <c r="T412">
        <v>14.9</v>
      </c>
      <c r="U412">
        <v>18.899999999999999</v>
      </c>
      <c r="V412">
        <v>10.8</v>
      </c>
      <c r="W412">
        <v>14</v>
      </c>
      <c r="X412">
        <v>13.9</v>
      </c>
      <c r="Y412">
        <v>11.7</v>
      </c>
      <c r="Z412">
        <v>15.3</v>
      </c>
      <c r="AA412">
        <f>独自温度!C287</f>
        <v>30</v>
      </c>
      <c r="AB412">
        <f>独自温度!D287</f>
        <v>30</v>
      </c>
    </row>
    <row r="413" spans="1:28">
      <c r="A413" s="87" t="e" cm="1">
        <f t="array" aca="1" ref="A413" ca="1">INDIRECT(_xlfn.XLOOKUP(鶏シート!$G$13,鶏気温!$D$2:$AB$2,鶏気温!$D$3:$AB$3)&amp;(_xlfn.XLOOKUP(鶏モデル!$D421,鶏気温!$C$6:$C$461,鶏気温!$B$6:$B$461)))</f>
        <v>#N/A</v>
      </c>
      <c r="B413">
        <v>413</v>
      </c>
      <c r="C413" s="62">
        <v>46308</v>
      </c>
      <c r="D413">
        <v>14.2</v>
      </c>
      <c r="E413">
        <v>14.2</v>
      </c>
      <c r="F413">
        <v>15.6</v>
      </c>
      <c r="G413">
        <v>15.7</v>
      </c>
      <c r="H413">
        <v>15.8</v>
      </c>
      <c r="I413">
        <v>16.399999999999999</v>
      </c>
      <c r="J413">
        <v>18.3</v>
      </c>
      <c r="K413">
        <v>16.3</v>
      </c>
      <c r="L413">
        <v>16.899999999999999</v>
      </c>
      <c r="M413">
        <v>17.7</v>
      </c>
      <c r="N413">
        <v>19.3</v>
      </c>
      <c r="O413">
        <v>19.399999999999999</v>
      </c>
      <c r="P413">
        <v>18</v>
      </c>
      <c r="Q413">
        <v>18.3</v>
      </c>
      <c r="R413">
        <v>12.5</v>
      </c>
      <c r="S413">
        <v>15.2</v>
      </c>
      <c r="T413">
        <v>14.7</v>
      </c>
      <c r="U413">
        <v>18.7</v>
      </c>
      <c r="V413">
        <v>10.5</v>
      </c>
      <c r="W413">
        <v>13.8</v>
      </c>
      <c r="X413">
        <v>13.6</v>
      </c>
      <c r="Y413">
        <v>11.4</v>
      </c>
      <c r="Z413">
        <v>15.1</v>
      </c>
      <c r="AA413">
        <f>独自温度!C288</f>
        <v>30</v>
      </c>
      <c r="AB413">
        <f>独自温度!D288</f>
        <v>30</v>
      </c>
    </row>
    <row r="414" spans="1:28">
      <c r="A414" s="87" t="e" cm="1">
        <f t="array" aca="1" ref="A414" ca="1">INDIRECT(_xlfn.XLOOKUP(鶏シート!$G$13,鶏気温!$D$2:$AB$2,鶏気温!$D$3:$AB$3)&amp;(_xlfn.XLOOKUP(鶏モデル!$D422,鶏気温!$C$6:$C$461,鶏気温!$B$6:$B$461)))</f>
        <v>#N/A</v>
      </c>
      <c r="B414">
        <v>414</v>
      </c>
      <c r="C414" s="62">
        <v>46309</v>
      </c>
      <c r="D414">
        <v>14</v>
      </c>
      <c r="E414">
        <v>14</v>
      </c>
      <c r="F414">
        <v>15.4</v>
      </c>
      <c r="G414">
        <v>15.4</v>
      </c>
      <c r="H414">
        <v>15.6</v>
      </c>
      <c r="I414">
        <v>16.2</v>
      </c>
      <c r="J414">
        <v>18</v>
      </c>
      <c r="K414">
        <v>16.100000000000001</v>
      </c>
      <c r="L414">
        <v>16.600000000000001</v>
      </c>
      <c r="M414">
        <v>17.5</v>
      </c>
      <c r="N414">
        <v>19</v>
      </c>
      <c r="O414">
        <v>19.2</v>
      </c>
      <c r="P414">
        <v>17.8</v>
      </c>
      <c r="Q414">
        <v>18.100000000000001</v>
      </c>
      <c r="R414">
        <v>12.3</v>
      </c>
      <c r="S414">
        <v>15</v>
      </c>
      <c r="T414">
        <v>14.5</v>
      </c>
      <c r="U414">
        <v>18.5</v>
      </c>
      <c r="V414">
        <v>10.3</v>
      </c>
      <c r="W414">
        <v>13.6</v>
      </c>
      <c r="X414">
        <v>13.4</v>
      </c>
      <c r="Y414">
        <v>11.2</v>
      </c>
      <c r="Z414">
        <v>14.8</v>
      </c>
      <c r="AA414">
        <f>独自温度!C289</f>
        <v>30</v>
      </c>
      <c r="AB414">
        <f>独自温度!D289</f>
        <v>30</v>
      </c>
    </row>
    <row r="415" spans="1:28">
      <c r="A415" s="87" t="e" cm="1">
        <f t="array" aca="1" ref="A415" ca="1">INDIRECT(_xlfn.XLOOKUP(鶏シート!$G$13,鶏気温!$D$2:$AB$2,鶏気温!$D$3:$AB$3)&amp;(_xlfn.XLOOKUP(鶏モデル!$D423,鶏気温!$C$6:$C$461,鶏気温!$B$6:$B$461)))</f>
        <v>#N/A</v>
      </c>
      <c r="B415">
        <v>415</v>
      </c>
      <c r="C415" s="62">
        <v>46310</v>
      </c>
      <c r="D415">
        <v>13.8</v>
      </c>
      <c r="E415">
        <v>13.7</v>
      </c>
      <c r="F415">
        <v>15.1</v>
      </c>
      <c r="G415">
        <v>15.2</v>
      </c>
      <c r="H415">
        <v>15.3</v>
      </c>
      <c r="I415">
        <v>15.9</v>
      </c>
      <c r="J415">
        <v>17.8</v>
      </c>
      <c r="K415">
        <v>15.9</v>
      </c>
      <c r="L415">
        <v>16.399999999999999</v>
      </c>
      <c r="M415">
        <v>17.2</v>
      </c>
      <c r="N415">
        <v>18.8</v>
      </c>
      <c r="O415">
        <v>19</v>
      </c>
      <c r="P415">
        <v>17.5</v>
      </c>
      <c r="Q415">
        <v>17.8</v>
      </c>
      <c r="R415">
        <v>12</v>
      </c>
      <c r="S415">
        <v>14.7</v>
      </c>
      <c r="T415">
        <v>14.2</v>
      </c>
      <c r="U415">
        <v>18.3</v>
      </c>
      <c r="V415">
        <v>10</v>
      </c>
      <c r="W415">
        <v>13.4</v>
      </c>
      <c r="X415">
        <v>13.1</v>
      </c>
      <c r="Y415">
        <v>11</v>
      </c>
      <c r="Z415">
        <v>14.6</v>
      </c>
      <c r="AA415">
        <f>独自温度!C290</f>
        <v>30</v>
      </c>
      <c r="AB415">
        <f>独自温度!D290</f>
        <v>30</v>
      </c>
    </row>
    <row r="416" spans="1:28">
      <c r="A416" s="87" t="e" cm="1">
        <f t="array" aca="1" ref="A416" ca="1">INDIRECT(_xlfn.XLOOKUP(鶏シート!$G$13,鶏気温!$D$2:$AB$2,鶏気温!$D$3:$AB$3)&amp;(_xlfn.XLOOKUP(鶏モデル!$D424,鶏気温!$C$6:$C$461,鶏気温!$B$6:$B$461)))</f>
        <v>#N/A</v>
      </c>
      <c r="B416">
        <v>416</v>
      </c>
      <c r="C416" s="62">
        <v>46311</v>
      </c>
      <c r="D416">
        <v>13.5</v>
      </c>
      <c r="E416">
        <v>13.5</v>
      </c>
      <c r="F416">
        <v>14.9</v>
      </c>
      <c r="G416">
        <v>15</v>
      </c>
      <c r="H416">
        <v>15.1</v>
      </c>
      <c r="I416">
        <v>15.7</v>
      </c>
      <c r="J416">
        <v>17.5</v>
      </c>
      <c r="K416">
        <v>15.6</v>
      </c>
      <c r="L416">
        <v>16.100000000000001</v>
      </c>
      <c r="M416">
        <v>17</v>
      </c>
      <c r="N416">
        <v>18.600000000000001</v>
      </c>
      <c r="O416">
        <v>18.7</v>
      </c>
      <c r="P416">
        <v>17.3</v>
      </c>
      <c r="Q416">
        <v>17.600000000000001</v>
      </c>
      <c r="R416">
        <v>11.8</v>
      </c>
      <c r="S416">
        <v>14.5</v>
      </c>
      <c r="T416">
        <v>14</v>
      </c>
      <c r="U416">
        <v>18.100000000000001</v>
      </c>
      <c r="V416">
        <v>9.8000000000000007</v>
      </c>
      <c r="W416">
        <v>13.1</v>
      </c>
      <c r="X416">
        <v>12.9</v>
      </c>
      <c r="Y416">
        <v>10.7</v>
      </c>
      <c r="Z416">
        <v>14.3</v>
      </c>
      <c r="AA416">
        <f>独自温度!C291</f>
        <v>30</v>
      </c>
      <c r="AB416">
        <f>独自温度!D291</f>
        <v>30</v>
      </c>
    </row>
    <row r="417" spans="1:28">
      <c r="A417" s="87" t="e" cm="1">
        <f t="array" aca="1" ref="A417" ca="1">INDIRECT(_xlfn.XLOOKUP(鶏シート!$G$13,鶏気温!$D$2:$AB$2,鶏気温!$D$3:$AB$3)&amp;(_xlfn.XLOOKUP(鶏モデル!$D425,鶏気温!$C$6:$C$461,鶏気温!$B$6:$B$461)))</f>
        <v>#N/A</v>
      </c>
      <c r="B417">
        <v>417</v>
      </c>
      <c r="C417" s="62">
        <v>46312</v>
      </c>
      <c r="D417">
        <v>13.3</v>
      </c>
      <c r="E417">
        <v>13.2</v>
      </c>
      <c r="F417">
        <v>14.7</v>
      </c>
      <c r="G417">
        <v>14.7</v>
      </c>
      <c r="H417">
        <v>14.9</v>
      </c>
      <c r="I417">
        <v>15.5</v>
      </c>
      <c r="J417">
        <v>17.3</v>
      </c>
      <c r="K417">
        <v>15.3</v>
      </c>
      <c r="L417">
        <v>15.9</v>
      </c>
      <c r="M417">
        <v>16.8</v>
      </c>
      <c r="N417">
        <v>18.399999999999999</v>
      </c>
      <c r="O417">
        <v>18.5</v>
      </c>
      <c r="P417">
        <v>17.100000000000001</v>
      </c>
      <c r="Q417">
        <v>17.3</v>
      </c>
      <c r="R417">
        <v>11.6</v>
      </c>
      <c r="S417">
        <v>14.2</v>
      </c>
      <c r="T417">
        <v>13.8</v>
      </c>
      <c r="U417">
        <v>17.899999999999999</v>
      </c>
      <c r="V417">
        <v>9.5</v>
      </c>
      <c r="W417">
        <v>12.9</v>
      </c>
      <c r="X417">
        <v>12.7</v>
      </c>
      <c r="Y417">
        <v>10.5</v>
      </c>
      <c r="Z417">
        <v>14.1</v>
      </c>
      <c r="AA417">
        <f>独自温度!C292</f>
        <v>30</v>
      </c>
      <c r="AB417">
        <f>独自温度!D292</f>
        <v>30</v>
      </c>
    </row>
    <row r="418" spans="1:28">
      <c r="A418" s="87" t="e" cm="1">
        <f t="array" aca="1" ref="A418" ca="1">INDIRECT(_xlfn.XLOOKUP(鶏シート!$G$13,鶏気温!$D$2:$AB$2,鶏気温!$D$3:$AB$3)&amp;(_xlfn.XLOOKUP(鶏モデル!$D426,鶏気温!$C$6:$C$461,鶏気温!$B$6:$B$461)))</f>
        <v>#N/A</v>
      </c>
      <c r="B418">
        <v>418</v>
      </c>
      <c r="C418" s="62">
        <v>46313</v>
      </c>
      <c r="D418">
        <v>13.1</v>
      </c>
      <c r="E418">
        <v>13</v>
      </c>
      <c r="F418">
        <v>14.4</v>
      </c>
      <c r="G418">
        <v>14.5</v>
      </c>
      <c r="H418">
        <v>14.7</v>
      </c>
      <c r="I418">
        <v>15.2</v>
      </c>
      <c r="J418">
        <v>17.100000000000001</v>
      </c>
      <c r="K418">
        <v>15.1</v>
      </c>
      <c r="L418">
        <v>15.7</v>
      </c>
      <c r="M418">
        <v>16.600000000000001</v>
      </c>
      <c r="N418">
        <v>18.2</v>
      </c>
      <c r="O418">
        <v>18.3</v>
      </c>
      <c r="P418">
        <v>16.899999999999999</v>
      </c>
      <c r="Q418">
        <v>17.100000000000001</v>
      </c>
      <c r="R418">
        <v>11.4</v>
      </c>
      <c r="S418">
        <v>14</v>
      </c>
      <c r="T418">
        <v>13.6</v>
      </c>
      <c r="U418">
        <v>17.600000000000001</v>
      </c>
      <c r="V418">
        <v>9.3000000000000007</v>
      </c>
      <c r="W418">
        <v>12.7</v>
      </c>
      <c r="X418">
        <v>12.4</v>
      </c>
      <c r="Y418">
        <v>10.3</v>
      </c>
      <c r="Z418">
        <v>13.9</v>
      </c>
      <c r="AA418">
        <f>独自温度!C293</f>
        <v>30</v>
      </c>
      <c r="AB418">
        <f>独自温度!D293</f>
        <v>30</v>
      </c>
    </row>
    <row r="419" spans="1:28">
      <c r="A419" s="87" t="e" cm="1">
        <f t="array" aca="1" ref="A419" ca="1">INDIRECT(_xlfn.XLOOKUP(鶏シート!$G$13,鶏気温!$D$2:$AB$2,鶏気温!$D$3:$AB$3)&amp;(_xlfn.XLOOKUP(鶏モデル!$D427,鶏気温!$C$6:$C$461,鶏気温!$B$6:$B$461)))</f>
        <v>#N/A</v>
      </c>
      <c r="B419">
        <v>419</v>
      </c>
      <c r="C419" s="62">
        <v>46314</v>
      </c>
      <c r="D419">
        <v>12.9</v>
      </c>
      <c r="E419">
        <v>12.8</v>
      </c>
      <c r="F419">
        <v>14.2</v>
      </c>
      <c r="G419">
        <v>14.2</v>
      </c>
      <c r="H419">
        <v>14.5</v>
      </c>
      <c r="I419">
        <v>15</v>
      </c>
      <c r="J419">
        <v>16.8</v>
      </c>
      <c r="K419">
        <v>14.8</v>
      </c>
      <c r="L419">
        <v>15.5</v>
      </c>
      <c r="M419">
        <v>16.399999999999999</v>
      </c>
      <c r="N419">
        <v>18</v>
      </c>
      <c r="O419">
        <v>18.100000000000001</v>
      </c>
      <c r="P419">
        <v>16.600000000000001</v>
      </c>
      <c r="Q419">
        <v>16.8</v>
      </c>
      <c r="R419">
        <v>11.1</v>
      </c>
      <c r="S419">
        <v>13.7</v>
      </c>
      <c r="T419">
        <v>13.3</v>
      </c>
      <c r="U419">
        <v>17.399999999999999</v>
      </c>
      <c r="V419">
        <v>9.1</v>
      </c>
      <c r="W419">
        <v>12.5</v>
      </c>
      <c r="X419">
        <v>12.2</v>
      </c>
      <c r="Y419">
        <v>10</v>
      </c>
      <c r="Z419">
        <v>13.6</v>
      </c>
      <c r="AA419">
        <f>独自温度!C294</f>
        <v>30</v>
      </c>
      <c r="AB419">
        <f>独自温度!D294</f>
        <v>30</v>
      </c>
    </row>
    <row r="420" spans="1:28">
      <c r="A420" s="87" t="e" cm="1">
        <f t="array" aca="1" ref="A420" ca="1">INDIRECT(_xlfn.XLOOKUP(鶏シート!$G$13,鶏気温!$D$2:$AB$2,鶏気温!$D$3:$AB$3)&amp;(_xlfn.XLOOKUP(鶏モデル!$D428,鶏気温!$C$6:$C$461,鶏気温!$B$6:$B$461)))</f>
        <v>#N/A</v>
      </c>
      <c r="B420">
        <v>420</v>
      </c>
      <c r="C420" s="62">
        <v>46315</v>
      </c>
      <c r="D420">
        <v>12.7</v>
      </c>
      <c r="E420">
        <v>12.6</v>
      </c>
      <c r="F420">
        <v>14</v>
      </c>
      <c r="G420">
        <v>14</v>
      </c>
      <c r="H420">
        <v>14.3</v>
      </c>
      <c r="I420">
        <v>14.7</v>
      </c>
      <c r="J420">
        <v>16.600000000000001</v>
      </c>
      <c r="K420">
        <v>14.6</v>
      </c>
      <c r="L420">
        <v>15.2</v>
      </c>
      <c r="M420">
        <v>16.2</v>
      </c>
      <c r="N420">
        <v>17.8</v>
      </c>
      <c r="O420">
        <v>17.899999999999999</v>
      </c>
      <c r="P420">
        <v>16.399999999999999</v>
      </c>
      <c r="Q420">
        <v>16.600000000000001</v>
      </c>
      <c r="R420">
        <v>10.9</v>
      </c>
      <c r="S420">
        <v>13.5</v>
      </c>
      <c r="T420">
        <v>13.1</v>
      </c>
      <c r="U420">
        <v>17.2</v>
      </c>
      <c r="V420">
        <v>8.8000000000000007</v>
      </c>
      <c r="W420">
        <v>12.3</v>
      </c>
      <c r="X420">
        <v>12</v>
      </c>
      <c r="Y420">
        <v>9.8000000000000007</v>
      </c>
      <c r="Z420">
        <v>13.4</v>
      </c>
      <c r="AA420">
        <f>独自温度!C295</f>
        <v>30</v>
      </c>
      <c r="AB420">
        <f>独自温度!D295</f>
        <v>30</v>
      </c>
    </row>
    <row r="421" spans="1:28">
      <c r="A421" s="87" t="e" cm="1">
        <f t="array" aca="1" ref="A421" ca="1">INDIRECT(_xlfn.XLOOKUP(鶏シート!$G$13,鶏気温!$D$2:$AB$2,鶏気温!$D$3:$AB$3)&amp;(_xlfn.XLOOKUP(鶏モデル!$D429,鶏気温!$C$6:$C$461,鶏気温!$B$6:$B$461)))</f>
        <v>#N/A</v>
      </c>
      <c r="B421">
        <v>421</v>
      </c>
      <c r="C421" s="62">
        <v>46316</v>
      </c>
      <c r="D421">
        <v>12.4</v>
      </c>
      <c r="E421">
        <v>12.3</v>
      </c>
      <c r="F421">
        <v>13.7</v>
      </c>
      <c r="G421">
        <v>13.8</v>
      </c>
      <c r="H421">
        <v>14</v>
      </c>
      <c r="I421">
        <v>14.5</v>
      </c>
      <c r="J421">
        <v>16.3</v>
      </c>
      <c r="K421">
        <v>14.4</v>
      </c>
      <c r="L421">
        <v>15</v>
      </c>
      <c r="M421">
        <v>16</v>
      </c>
      <c r="N421">
        <v>17.600000000000001</v>
      </c>
      <c r="O421">
        <v>17.600000000000001</v>
      </c>
      <c r="P421">
        <v>16.2</v>
      </c>
      <c r="Q421">
        <v>16.399999999999999</v>
      </c>
      <c r="R421">
        <v>10.7</v>
      </c>
      <c r="S421">
        <v>13.3</v>
      </c>
      <c r="T421">
        <v>12.9</v>
      </c>
      <c r="U421">
        <v>17</v>
      </c>
      <c r="V421">
        <v>8.6</v>
      </c>
      <c r="W421">
        <v>12.1</v>
      </c>
      <c r="X421">
        <v>11.8</v>
      </c>
      <c r="Y421">
        <v>9.6</v>
      </c>
      <c r="Z421">
        <v>13.2</v>
      </c>
      <c r="AA421">
        <f>独自温度!C296</f>
        <v>30</v>
      </c>
      <c r="AB421">
        <f>独自温度!D296</f>
        <v>30</v>
      </c>
    </row>
    <row r="422" spans="1:28">
      <c r="A422" s="87" t="e" cm="1">
        <f t="array" aca="1" ref="A422" ca="1">INDIRECT(_xlfn.XLOOKUP(鶏シート!$G$13,鶏気温!$D$2:$AB$2,鶏気温!$D$3:$AB$3)&amp;(_xlfn.XLOOKUP(鶏モデル!$D430,鶏気温!$C$6:$C$461,鶏気温!$B$6:$B$461)))</f>
        <v>#N/A</v>
      </c>
      <c r="B422">
        <v>422</v>
      </c>
      <c r="C422" s="62">
        <v>46317</v>
      </c>
      <c r="D422">
        <v>12.2</v>
      </c>
      <c r="E422">
        <v>12.1</v>
      </c>
      <c r="F422">
        <v>13.5</v>
      </c>
      <c r="G422">
        <v>13.5</v>
      </c>
      <c r="H422">
        <v>13.8</v>
      </c>
      <c r="I422">
        <v>14.3</v>
      </c>
      <c r="J422">
        <v>16.100000000000001</v>
      </c>
      <c r="K422">
        <v>14.1</v>
      </c>
      <c r="L422">
        <v>14.7</v>
      </c>
      <c r="M422">
        <v>15.7</v>
      </c>
      <c r="N422">
        <v>17.3</v>
      </c>
      <c r="O422">
        <v>17.399999999999999</v>
      </c>
      <c r="P422">
        <v>16</v>
      </c>
      <c r="Q422">
        <v>16.100000000000001</v>
      </c>
      <c r="R422">
        <v>10.5</v>
      </c>
      <c r="S422">
        <v>13</v>
      </c>
      <c r="T422">
        <v>12.7</v>
      </c>
      <c r="U422">
        <v>16.8</v>
      </c>
      <c r="V422">
        <v>8.4</v>
      </c>
      <c r="W422">
        <v>11.9</v>
      </c>
      <c r="X422">
        <v>11.6</v>
      </c>
      <c r="Y422">
        <v>9.4</v>
      </c>
      <c r="Z422">
        <v>13</v>
      </c>
      <c r="AA422">
        <f>独自温度!C297</f>
        <v>30</v>
      </c>
      <c r="AB422">
        <f>独自温度!D297</f>
        <v>30</v>
      </c>
    </row>
    <row r="423" spans="1:28">
      <c r="A423" s="87" t="e" cm="1">
        <f t="array" aca="1" ref="A423" ca="1">INDIRECT(_xlfn.XLOOKUP(鶏シート!$G$13,鶏気温!$D$2:$AB$2,鶏気温!$D$3:$AB$3)&amp;(_xlfn.XLOOKUP(鶏モデル!$D431,鶏気温!$C$6:$C$461,鶏気温!$B$6:$B$461)))</f>
        <v>#N/A</v>
      </c>
      <c r="B423">
        <v>423</v>
      </c>
      <c r="C423" s="62">
        <v>46318</v>
      </c>
      <c r="D423">
        <v>12</v>
      </c>
      <c r="E423">
        <v>11.9</v>
      </c>
      <c r="F423">
        <v>13.3</v>
      </c>
      <c r="G423">
        <v>13.3</v>
      </c>
      <c r="H423">
        <v>13.6</v>
      </c>
      <c r="I423">
        <v>14.1</v>
      </c>
      <c r="J423">
        <v>15.9</v>
      </c>
      <c r="K423">
        <v>13.9</v>
      </c>
      <c r="L423">
        <v>14.5</v>
      </c>
      <c r="M423">
        <v>15.5</v>
      </c>
      <c r="N423">
        <v>17.100000000000001</v>
      </c>
      <c r="O423">
        <v>17.2</v>
      </c>
      <c r="P423">
        <v>15.7</v>
      </c>
      <c r="Q423">
        <v>15.9</v>
      </c>
      <c r="R423">
        <v>10.3</v>
      </c>
      <c r="S423">
        <v>12.8</v>
      </c>
      <c r="T423">
        <v>12.5</v>
      </c>
      <c r="U423">
        <v>16.600000000000001</v>
      </c>
      <c r="V423">
        <v>8.1999999999999993</v>
      </c>
      <c r="W423">
        <v>11.7</v>
      </c>
      <c r="X423">
        <v>11.4</v>
      </c>
      <c r="Y423">
        <v>9.1</v>
      </c>
      <c r="Z423">
        <v>12.7</v>
      </c>
      <c r="AA423">
        <f>独自温度!C298</f>
        <v>30</v>
      </c>
      <c r="AB423">
        <f>独自温度!D298</f>
        <v>30</v>
      </c>
    </row>
    <row r="424" spans="1:28">
      <c r="A424" s="87" t="e" cm="1">
        <f t="array" aca="1" ref="A424" ca="1">INDIRECT(_xlfn.XLOOKUP(鶏シート!$G$13,鶏気温!$D$2:$AB$2,鶏気温!$D$3:$AB$3)&amp;(_xlfn.XLOOKUP(鶏モデル!$D432,鶏気温!$C$6:$C$461,鶏気温!$B$6:$B$461)))</f>
        <v>#N/A</v>
      </c>
      <c r="B424">
        <v>424</v>
      </c>
      <c r="C424" s="62">
        <v>46319</v>
      </c>
      <c r="D424">
        <v>11.8</v>
      </c>
      <c r="E424">
        <v>11.6</v>
      </c>
      <c r="F424">
        <v>13</v>
      </c>
      <c r="G424">
        <v>13.1</v>
      </c>
      <c r="H424">
        <v>13.4</v>
      </c>
      <c r="I424">
        <v>13.8</v>
      </c>
      <c r="J424">
        <v>15.6</v>
      </c>
      <c r="K424">
        <v>13.6</v>
      </c>
      <c r="L424">
        <v>14.2</v>
      </c>
      <c r="M424">
        <v>15.3</v>
      </c>
      <c r="N424">
        <v>16.899999999999999</v>
      </c>
      <c r="O424">
        <v>17</v>
      </c>
      <c r="P424">
        <v>15.5</v>
      </c>
      <c r="Q424">
        <v>15.6</v>
      </c>
      <c r="R424">
        <v>10</v>
      </c>
      <c r="S424">
        <v>12.6</v>
      </c>
      <c r="T424">
        <v>12.2</v>
      </c>
      <c r="U424">
        <v>16.3</v>
      </c>
      <c r="V424">
        <v>7.9</v>
      </c>
      <c r="W424">
        <v>11.5</v>
      </c>
      <c r="X424">
        <v>11.1</v>
      </c>
      <c r="Y424">
        <v>8.9</v>
      </c>
      <c r="Z424">
        <v>12.5</v>
      </c>
      <c r="AA424">
        <f>独自温度!C299</f>
        <v>30</v>
      </c>
      <c r="AB424">
        <f>独自温度!D299</f>
        <v>30</v>
      </c>
    </row>
    <row r="425" spans="1:28">
      <c r="A425" s="87" t="e" cm="1">
        <f t="array" aca="1" ref="A425" ca="1">INDIRECT(_xlfn.XLOOKUP(鶏シート!$G$13,鶏気温!$D$2:$AB$2,鶏気温!$D$3:$AB$3)&amp;(_xlfn.XLOOKUP(鶏モデル!$D433,鶏気温!$C$6:$C$461,鶏気温!$B$6:$B$461)))</f>
        <v>#N/A</v>
      </c>
      <c r="B425">
        <v>425</v>
      </c>
      <c r="C425" s="62">
        <v>46320</v>
      </c>
      <c r="D425">
        <v>11.5</v>
      </c>
      <c r="E425">
        <v>11.4</v>
      </c>
      <c r="F425">
        <v>12.8</v>
      </c>
      <c r="G425">
        <v>12.8</v>
      </c>
      <c r="H425">
        <v>13.2</v>
      </c>
      <c r="I425">
        <v>13.6</v>
      </c>
      <c r="J425">
        <v>15.4</v>
      </c>
      <c r="K425">
        <v>13.4</v>
      </c>
      <c r="L425">
        <v>13.9</v>
      </c>
      <c r="M425">
        <v>15.1</v>
      </c>
      <c r="N425">
        <v>16.7</v>
      </c>
      <c r="O425">
        <v>16.7</v>
      </c>
      <c r="P425">
        <v>15.3</v>
      </c>
      <c r="Q425">
        <v>15.4</v>
      </c>
      <c r="R425">
        <v>9.8000000000000007</v>
      </c>
      <c r="S425">
        <v>12.3</v>
      </c>
      <c r="T425">
        <v>12</v>
      </c>
      <c r="U425">
        <v>16.100000000000001</v>
      </c>
      <c r="V425">
        <v>7.7</v>
      </c>
      <c r="W425">
        <v>11.2</v>
      </c>
      <c r="X425">
        <v>10.9</v>
      </c>
      <c r="Y425">
        <v>8.6999999999999993</v>
      </c>
      <c r="Z425">
        <v>12.3</v>
      </c>
      <c r="AA425">
        <f>独自温度!C300</f>
        <v>30</v>
      </c>
      <c r="AB425">
        <f>独自温度!D300</f>
        <v>30</v>
      </c>
    </row>
    <row r="426" spans="1:28">
      <c r="A426" s="87" t="e" cm="1">
        <f t="array" aca="1" ref="A426" ca="1">INDIRECT(_xlfn.XLOOKUP(鶏シート!$G$13,鶏気温!$D$2:$AB$2,鶏気温!$D$3:$AB$3)&amp;(_xlfn.XLOOKUP(鶏モデル!$D434,鶏気温!$C$6:$C$461,鶏気温!$B$6:$B$461)))</f>
        <v>#N/A</v>
      </c>
      <c r="B426">
        <v>426</v>
      </c>
      <c r="C426" s="62">
        <v>46321</v>
      </c>
      <c r="D426">
        <v>11.3</v>
      </c>
      <c r="E426">
        <v>11.1</v>
      </c>
      <c r="F426">
        <v>12.6</v>
      </c>
      <c r="G426">
        <v>12.6</v>
      </c>
      <c r="H426">
        <v>13</v>
      </c>
      <c r="I426">
        <v>13.4</v>
      </c>
      <c r="J426">
        <v>15.2</v>
      </c>
      <c r="K426">
        <v>13.1</v>
      </c>
      <c r="L426">
        <v>13.6</v>
      </c>
      <c r="M426">
        <v>14.9</v>
      </c>
      <c r="N426">
        <v>16.5</v>
      </c>
      <c r="O426">
        <v>16.5</v>
      </c>
      <c r="P426">
        <v>15</v>
      </c>
      <c r="Q426">
        <v>15.2</v>
      </c>
      <c r="R426">
        <v>9.6</v>
      </c>
      <c r="S426">
        <v>12.1</v>
      </c>
      <c r="T426">
        <v>11.8</v>
      </c>
      <c r="U426">
        <v>15.9</v>
      </c>
      <c r="V426">
        <v>7.5</v>
      </c>
      <c r="W426">
        <v>11</v>
      </c>
      <c r="X426">
        <v>10.7</v>
      </c>
      <c r="Y426">
        <v>8.5</v>
      </c>
      <c r="Z426">
        <v>12</v>
      </c>
      <c r="AA426">
        <f>独自温度!C301</f>
        <v>30</v>
      </c>
      <c r="AB426">
        <f>独自温度!D301</f>
        <v>30</v>
      </c>
    </row>
    <row r="427" spans="1:28">
      <c r="A427" s="87" t="e" cm="1">
        <f t="array" aca="1" ref="A427" ca="1">INDIRECT(_xlfn.XLOOKUP(鶏シート!$G$13,鶏気温!$D$2:$AB$2,鶏気温!$D$3:$AB$3)&amp;(_xlfn.XLOOKUP(鶏モデル!$D435,鶏気温!$C$6:$C$461,鶏気温!$B$6:$B$461)))</f>
        <v>#N/A</v>
      </c>
      <c r="B427">
        <v>427</v>
      </c>
      <c r="C427" s="62">
        <v>46322</v>
      </c>
      <c r="D427">
        <v>11.1</v>
      </c>
      <c r="E427">
        <v>10.9</v>
      </c>
      <c r="F427">
        <v>12.3</v>
      </c>
      <c r="G427">
        <v>12.3</v>
      </c>
      <c r="H427">
        <v>12.7</v>
      </c>
      <c r="I427">
        <v>13.1</v>
      </c>
      <c r="J427">
        <v>14.9</v>
      </c>
      <c r="K427">
        <v>12.9</v>
      </c>
      <c r="L427">
        <v>13.3</v>
      </c>
      <c r="M427">
        <v>14.6</v>
      </c>
      <c r="N427">
        <v>16.3</v>
      </c>
      <c r="O427">
        <v>16.3</v>
      </c>
      <c r="P427">
        <v>14.8</v>
      </c>
      <c r="Q427">
        <v>15</v>
      </c>
      <c r="R427">
        <v>9.4</v>
      </c>
      <c r="S427">
        <v>11.9</v>
      </c>
      <c r="T427">
        <v>11.6</v>
      </c>
      <c r="U427">
        <v>15.7</v>
      </c>
      <c r="V427">
        <v>7.3</v>
      </c>
      <c r="W427">
        <v>10.8</v>
      </c>
      <c r="X427">
        <v>10.4</v>
      </c>
      <c r="Y427">
        <v>8.1999999999999993</v>
      </c>
      <c r="Z427">
        <v>11.8</v>
      </c>
      <c r="AA427">
        <f>独自温度!C302</f>
        <v>30</v>
      </c>
      <c r="AB427">
        <f>独自温度!D302</f>
        <v>30</v>
      </c>
    </row>
    <row r="428" spans="1:28">
      <c r="A428" s="87" t="e" cm="1">
        <f t="array" aca="1" ref="A428" ca="1">INDIRECT(_xlfn.XLOOKUP(鶏シート!$G$13,鶏気温!$D$2:$AB$2,鶏気温!$D$3:$AB$3)&amp;(_xlfn.XLOOKUP(鶏モデル!$D436,鶏気温!$C$6:$C$461,鶏気温!$B$6:$B$461)))</f>
        <v>#N/A</v>
      </c>
      <c r="B428">
        <v>428</v>
      </c>
      <c r="C428" s="62">
        <v>46323</v>
      </c>
      <c r="D428">
        <v>10.8</v>
      </c>
      <c r="E428">
        <v>10.7</v>
      </c>
      <c r="F428">
        <v>12.1</v>
      </c>
      <c r="G428">
        <v>12.1</v>
      </c>
      <c r="H428">
        <v>12.5</v>
      </c>
      <c r="I428">
        <v>12.9</v>
      </c>
      <c r="J428">
        <v>14.7</v>
      </c>
      <c r="K428">
        <v>12.7</v>
      </c>
      <c r="L428">
        <v>13</v>
      </c>
      <c r="M428">
        <v>14.4</v>
      </c>
      <c r="N428">
        <v>16</v>
      </c>
      <c r="O428">
        <v>16.100000000000001</v>
      </c>
      <c r="P428">
        <v>14.6</v>
      </c>
      <c r="Q428">
        <v>14.7</v>
      </c>
      <c r="R428">
        <v>9.1</v>
      </c>
      <c r="S428">
        <v>11.6</v>
      </c>
      <c r="T428">
        <v>11.3</v>
      </c>
      <c r="U428">
        <v>15.4</v>
      </c>
      <c r="V428">
        <v>7</v>
      </c>
      <c r="W428">
        <v>10.6</v>
      </c>
      <c r="X428">
        <v>10.199999999999999</v>
      </c>
      <c r="Y428">
        <v>8</v>
      </c>
      <c r="Z428">
        <v>11.6</v>
      </c>
      <c r="AA428">
        <f>独自温度!C303</f>
        <v>30</v>
      </c>
      <c r="AB428">
        <f>独自温度!D303</f>
        <v>30</v>
      </c>
    </row>
    <row r="429" spans="1:28">
      <c r="A429" s="87" t="e" cm="1">
        <f t="array" aca="1" ref="A429" ca="1">INDIRECT(_xlfn.XLOOKUP(鶏シート!$G$13,鶏気温!$D$2:$AB$2,鶏気温!$D$3:$AB$3)&amp;(_xlfn.XLOOKUP(鶏モデル!$D437,鶏気温!$C$6:$C$461,鶏気温!$B$6:$B$461)))</f>
        <v>#N/A</v>
      </c>
      <c r="B429">
        <v>429</v>
      </c>
      <c r="C429" s="62">
        <v>46324</v>
      </c>
      <c r="D429">
        <v>10.6</v>
      </c>
      <c r="E429">
        <v>10.4</v>
      </c>
      <c r="F429">
        <v>11.8</v>
      </c>
      <c r="G429">
        <v>11.9</v>
      </c>
      <c r="H429">
        <v>12.3</v>
      </c>
      <c r="I429">
        <v>12.7</v>
      </c>
      <c r="J429">
        <v>14.5</v>
      </c>
      <c r="K429">
        <v>12.4</v>
      </c>
      <c r="L429">
        <v>12.7</v>
      </c>
      <c r="M429">
        <v>14.2</v>
      </c>
      <c r="N429">
        <v>15.8</v>
      </c>
      <c r="O429">
        <v>15.9</v>
      </c>
      <c r="P429">
        <v>14.4</v>
      </c>
      <c r="Q429">
        <v>14.5</v>
      </c>
      <c r="R429">
        <v>8.9</v>
      </c>
      <c r="S429">
        <v>11.4</v>
      </c>
      <c r="T429">
        <v>11.1</v>
      </c>
      <c r="U429">
        <v>15.2</v>
      </c>
      <c r="V429">
        <v>6.8</v>
      </c>
      <c r="W429">
        <v>10.4</v>
      </c>
      <c r="X429">
        <v>10</v>
      </c>
      <c r="Y429">
        <v>7.8</v>
      </c>
      <c r="Z429">
        <v>11.3</v>
      </c>
      <c r="AA429">
        <f>独自温度!C304</f>
        <v>30</v>
      </c>
      <c r="AB429">
        <f>独自温度!D304</f>
        <v>30</v>
      </c>
    </row>
    <row r="430" spans="1:28">
      <c r="A430" s="87" t="e" cm="1">
        <f t="array" aca="1" ref="A430" ca="1">INDIRECT(_xlfn.XLOOKUP(鶏シート!$G$13,鶏気温!$D$2:$AB$2,鶏気温!$D$3:$AB$3)&amp;(_xlfn.XLOOKUP(鶏モデル!$D438,鶏気温!$C$6:$C$461,鶏気温!$B$6:$B$461)))</f>
        <v>#N/A</v>
      </c>
      <c r="B430">
        <v>430</v>
      </c>
      <c r="C430" s="62">
        <v>46325</v>
      </c>
      <c r="D430">
        <v>10.4</v>
      </c>
      <c r="E430">
        <v>10.199999999999999</v>
      </c>
      <c r="F430">
        <v>11.6</v>
      </c>
      <c r="G430">
        <v>11.7</v>
      </c>
      <c r="H430">
        <v>12.1</v>
      </c>
      <c r="I430">
        <v>12.5</v>
      </c>
      <c r="J430">
        <v>14.3</v>
      </c>
      <c r="K430">
        <v>12.2</v>
      </c>
      <c r="L430">
        <v>12.4</v>
      </c>
      <c r="M430">
        <v>14</v>
      </c>
      <c r="N430">
        <v>15.6</v>
      </c>
      <c r="O430">
        <v>15.7</v>
      </c>
      <c r="P430">
        <v>14.2</v>
      </c>
      <c r="Q430">
        <v>14.3</v>
      </c>
      <c r="R430">
        <v>8.6999999999999993</v>
      </c>
      <c r="S430">
        <v>11.2</v>
      </c>
      <c r="T430">
        <v>10.9</v>
      </c>
      <c r="U430">
        <v>15</v>
      </c>
      <c r="V430">
        <v>6.6</v>
      </c>
      <c r="W430">
        <v>10.199999999999999</v>
      </c>
      <c r="X430">
        <v>9.6999999999999993</v>
      </c>
      <c r="Y430">
        <v>7.5</v>
      </c>
      <c r="Z430">
        <v>11.1</v>
      </c>
      <c r="AA430">
        <f>独自温度!C305</f>
        <v>30</v>
      </c>
      <c r="AB430">
        <f>独自温度!D305</f>
        <v>30</v>
      </c>
    </row>
    <row r="431" spans="1:28" ht="14.25" thickBot="1">
      <c r="A431" s="87" t="e" cm="1">
        <f t="array" aca="1" ref="A431" ca="1">INDIRECT(_xlfn.XLOOKUP(鶏シート!$G$13,鶏気温!$D$2:$AB$2,鶏気温!$D$3:$AB$3)&amp;(_xlfn.XLOOKUP(鶏モデル!$D439,鶏気温!$C$6:$C$461,鶏気温!$B$6:$B$461)))</f>
        <v>#N/A</v>
      </c>
      <c r="B431" s="84">
        <v>431</v>
      </c>
      <c r="C431" s="85">
        <v>46326</v>
      </c>
      <c r="D431" s="84">
        <v>10.199999999999999</v>
      </c>
      <c r="E431" s="84">
        <v>10</v>
      </c>
      <c r="F431" s="84">
        <v>11.4</v>
      </c>
      <c r="G431" s="84">
        <v>11.4</v>
      </c>
      <c r="H431" s="84">
        <v>11.9</v>
      </c>
      <c r="I431" s="84">
        <v>12.2</v>
      </c>
      <c r="J431" s="84">
        <v>14.1</v>
      </c>
      <c r="K431" s="84">
        <v>12</v>
      </c>
      <c r="L431" s="84">
        <v>12.2</v>
      </c>
      <c r="M431" s="84">
        <v>13.8</v>
      </c>
      <c r="N431" s="84">
        <v>15.4</v>
      </c>
      <c r="O431" s="84">
        <v>15.5</v>
      </c>
      <c r="P431" s="84">
        <v>14</v>
      </c>
      <c r="Q431" s="84">
        <v>14.1</v>
      </c>
      <c r="R431" s="84">
        <v>8.5</v>
      </c>
      <c r="S431" s="84">
        <v>11</v>
      </c>
      <c r="T431" s="84">
        <v>10.7</v>
      </c>
      <c r="U431" s="84">
        <v>14.8</v>
      </c>
      <c r="V431" s="84">
        <v>6.4</v>
      </c>
      <c r="W431" s="84">
        <v>10</v>
      </c>
      <c r="X431" s="84">
        <v>9.5</v>
      </c>
      <c r="Y431" s="84">
        <v>7.3</v>
      </c>
      <c r="Z431" s="84">
        <v>10.9</v>
      </c>
      <c r="AA431">
        <f>独自温度!C306</f>
        <v>30</v>
      </c>
      <c r="AB431">
        <f>独自温度!D306</f>
        <v>30</v>
      </c>
    </row>
    <row r="432" spans="1:28" ht="14.25" thickTop="1">
      <c r="A432" s="3"/>
      <c r="B432">
        <v>432</v>
      </c>
      <c r="C432" s="62">
        <v>46327</v>
      </c>
      <c r="D432">
        <v>10</v>
      </c>
      <c r="E432">
        <v>9.8000000000000007</v>
      </c>
      <c r="F432">
        <v>11.2</v>
      </c>
      <c r="G432">
        <v>11.2</v>
      </c>
      <c r="H432">
        <v>11.7</v>
      </c>
      <c r="I432">
        <v>12.1</v>
      </c>
      <c r="J432">
        <v>13.9</v>
      </c>
      <c r="K432">
        <v>11.8</v>
      </c>
      <c r="L432">
        <v>12</v>
      </c>
      <c r="M432">
        <v>13.6</v>
      </c>
      <c r="N432">
        <v>15.2</v>
      </c>
      <c r="O432">
        <v>15.3</v>
      </c>
      <c r="P432">
        <v>13.8</v>
      </c>
      <c r="Q432">
        <v>13.9</v>
      </c>
      <c r="R432">
        <v>8.3000000000000007</v>
      </c>
      <c r="S432">
        <v>10.8</v>
      </c>
      <c r="T432">
        <v>10.5</v>
      </c>
      <c r="U432">
        <v>14.6</v>
      </c>
      <c r="V432">
        <v>6.2</v>
      </c>
      <c r="W432">
        <v>9.8000000000000007</v>
      </c>
      <c r="X432">
        <v>9.3000000000000007</v>
      </c>
      <c r="Y432">
        <v>7.1</v>
      </c>
      <c r="Z432">
        <v>10.7</v>
      </c>
      <c r="AA432">
        <f>独自温度!C307</f>
        <v>30</v>
      </c>
      <c r="AB432">
        <f>独自温度!D307</f>
        <v>30</v>
      </c>
    </row>
    <row r="433" spans="1:28">
      <c r="A433" s="3"/>
      <c r="B433">
        <v>433</v>
      </c>
      <c r="C433" s="62">
        <v>46328</v>
      </c>
      <c r="D433">
        <v>9.8000000000000007</v>
      </c>
      <c r="E433">
        <v>9.6</v>
      </c>
      <c r="F433">
        <v>11</v>
      </c>
      <c r="G433">
        <v>11.1</v>
      </c>
      <c r="H433">
        <v>11.5</v>
      </c>
      <c r="I433">
        <v>11.9</v>
      </c>
      <c r="J433">
        <v>13.7</v>
      </c>
      <c r="K433">
        <v>11.6</v>
      </c>
      <c r="L433">
        <v>11.8</v>
      </c>
      <c r="M433">
        <v>13.5</v>
      </c>
      <c r="N433">
        <v>15.1</v>
      </c>
      <c r="O433">
        <v>15.1</v>
      </c>
      <c r="P433">
        <v>13.6</v>
      </c>
      <c r="Q433">
        <v>13.8</v>
      </c>
      <c r="R433">
        <v>8.1999999999999993</v>
      </c>
      <c r="S433">
        <v>10.6</v>
      </c>
      <c r="T433">
        <v>10.3</v>
      </c>
      <c r="U433">
        <v>14.5</v>
      </c>
      <c r="V433">
        <v>6</v>
      </c>
      <c r="W433">
        <v>9.6</v>
      </c>
      <c r="X433">
        <v>9.1</v>
      </c>
      <c r="Y433">
        <v>7</v>
      </c>
      <c r="Z433">
        <v>10.5</v>
      </c>
      <c r="AA433">
        <f>独自温度!C308</f>
        <v>30</v>
      </c>
      <c r="AB433">
        <f>独自温度!D308</f>
        <v>30</v>
      </c>
    </row>
    <row r="434" spans="1:28">
      <c r="A434" s="3"/>
      <c r="B434">
        <v>434</v>
      </c>
      <c r="C434" s="62">
        <v>46329</v>
      </c>
      <c r="D434">
        <v>9.6999999999999993</v>
      </c>
      <c r="E434">
        <v>9.4</v>
      </c>
      <c r="F434">
        <v>10.8</v>
      </c>
      <c r="G434">
        <v>10.9</v>
      </c>
      <c r="H434">
        <v>11.3</v>
      </c>
      <c r="I434">
        <v>11.7</v>
      </c>
      <c r="J434">
        <v>13.5</v>
      </c>
      <c r="K434">
        <v>11.5</v>
      </c>
      <c r="L434">
        <v>11.6</v>
      </c>
      <c r="M434">
        <v>13.3</v>
      </c>
      <c r="N434">
        <v>14.9</v>
      </c>
      <c r="O434">
        <v>15</v>
      </c>
      <c r="P434">
        <v>13.5</v>
      </c>
      <c r="Q434">
        <v>13.6</v>
      </c>
      <c r="R434">
        <v>8</v>
      </c>
      <c r="S434">
        <v>10.4</v>
      </c>
      <c r="T434">
        <v>10.199999999999999</v>
      </c>
      <c r="U434">
        <v>14.3</v>
      </c>
      <c r="V434">
        <v>5.9</v>
      </c>
      <c r="W434">
        <v>9.5</v>
      </c>
      <c r="X434">
        <v>9</v>
      </c>
      <c r="Y434">
        <v>6.8</v>
      </c>
      <c r="Z434">
        <v>10.4</v>
      </c>
      <c r="AA434">
        <f>独自温度!C309</f>
        <v>30</v>
      </c>
      <c r="AB434">
        <f>独自温度!D309</f>
        <v>30</v>
      </c>
    </row>
    <row r="435" spans="1:28">
      <c r="A435" s="3"/>
      <c r="B435">
        <v>435</v>
      </c>
      <c r="C435" s="62">
        <v>46330</v>
      </c>
      <c r="D435">
        <v>9.5</v>
      </c>
      <c r="E435">
        <v>9.1999999999999993</v>
      </c>
      <c r="F435">
        <v>10.7</v>
      </c>
      <c r="G435">
        <v>10.7</v>
      </c>
      <c r="H435">
        <v>11.2</v>
      </c>
      <c r="I435">
        <v>11.5</v>
      </c>
      <c r="J435">
        <v>13.4</v>
      </c>
      <c r="K435">
        <v>11.3</v>
      </c>
      <c r="L435">
        <v>11.5</v>
      </c>
      <c r="M435">
        <v>13.1</v>
      </c>
      <c r="N435">
        <v>14.8</v>
      </c>
      <c r="O435">
        <v>14.8</v>
      </c>
      <c r="P435">
        <v>13.3</v>
      </c>
      <c r="Q435">
        <v>13.4</v>
      </c>
      <c r="R435">
        <v>7.9</v>
      </c>
      <c r="S435">
        <v>10.199999999999999</v>
      </c>
      <c r="T435">
        <v>10</v>
      </c>
      <c r="U435">
        <v>14.1</v>
      </c>
      <c r="V435">
        <v>5.7</v>
      </c>
      <c r="W435">
        <v>9.3000000000000007</v>
      </c>
      <c r="X435">
        <v>8.8000000000000007</v>
      </c>
      <c r="Y435">
        <v>6.6</v>
      </c>
      <c r="Z435">
        <v>10.199999999999999</v>
      </c>
      <c r="AA435">
        <f>独自温度!C310</f>
        <v>30</v>
      </c>
      <c r="AB435">
        <f>独自温度!D310</f>
        <v>30</v>
      </c>
    </row>
    <row r="436" spans="1:28">
      <c r="A436" s="3"/>
      <c r="B436">
        <v>436</v>
      </c>
      <c r="C436" s="62">
        <v>46331</v>
      </c>
      <c r="D436">
        <v>9.3000000000000007</v>
      </c>
      <c r="E436">
        <v>9.1</v>
      </c>
      <c r="F436">
        <v>10.5</v>
      </c>
      <c r="G436">
        <v>10.6</v>
      </c>
      <c r="H436">
        <v>11</v>
      </c>
      <c r="I436">
        <v>11.4</v>
      </c>
      <c r="J436">
        <v>13.2</v>
      </c>
      <c r="K436">
        <v>11.1</v>
      </c>
      <c r="L436">
        <v>11.3</v>
      </c>
      <c r="M436">
        <v>13</v>
      </c>
      <c r="N436">
        <v>14.6</v>
      </c>
      <c r="O436">
        <v>14.6</v>
      </c>
      <c r="P436">
        <v>13.2</v>
      </c>
      <c r="Q436">
        <v>13.2</v>
      </c>
      <c r="R436">
        <v>7.7</v>
      </c>
      <c r="S436">
        <v>10</v>
      </c>
      <c r="T436">
        <v>9.9</v>
      </c>
      <c r="U436">
        <v>14</v>
      </c>
      <c r="V436">
        <v>5.5</v>
      </c>
      <c r="W436">
        <v>9.1</v>
      </c>
      <c r="X436">
        <v>8.6</v>
      </c>
      <c r="Y436">
        <v>6.5</v>
      </c>
      <c r="Z436">
        <v>10</v>
      </c>
      <c r="AA436">
        <f>独自温度!C311</f>
        <v>30</v>
      </c>
      <c r="AB436">
        <f>独自温度!D311</f>
        <v>30</v>
      </c>
    </row>
    <row r="437" spans="1:28">
      <c r="A437" s="3"/>
      <c r="B437">
        <v>437</v>
      </c>
      <c r="C437" s="62">
        <v>46332</v>
      </c>
      <c r="D437">
        <v>9.1999999999999993</v>
      </c>
      <c r="E437">
        <v>8.9</v>
      </c>
      <c r="F437">
        <v>10.3</v>
      </c>
      <c r="G437">
        <v>10.4</v>
      </c>
      <c r="H437">
        <v>10.9</v>
      </c>
      <c r="I437">
        <v>11.2</v>
      </c>
      <c r="J437">
        <v>13</v>
      </c>
      <c r="K437">
        <v>11</v>
      </c>
      <c r="L437">
        <v>11.2</v>
      </c>
      <c r="M437">
        <v>12.8</v>
      </c>
      <c r="N437">
        <v>14.4</v>
      </c>
      <c r="O437">
        <v>14.5</v>
      </c>
      <c r="P437">
        <v>13</v>
      </c>
      <c r="Q437">
        <v>13.1</v>
      </c>
      <c r="R437">
        <v>7.6</v>
      </c>
      <c r="S437">
        <v>9.9</v>
      </c>
      <c r="T437">
        <v>9.6999999999999993</v>
      </c>
      <c r="U437">
        <v>13.8</v>
      </c>
      <c r="V437">
        <v>5.4</v>
      </c>
      <c r="W437">
        <v>9</v>
      </c>
      <c r="X437">
        <v>8.4</v>
      </c>
      <c r="Y437">
        <v>6.3</v>
      </c>
      <c r="Z437">
        <v>9.9</v>
      </c>
      <c r="AA437">
        <f>独自温度!C312</f>
        <v>30</v>
      </c>
      <c r="AB437">
        <f>独自温度!D312</f>
        <v>30</v>
      </c>
    </row>
    <row r="438" spans="1:28">
      <c r="A438" s="3"/>
      <c r="B438">
        <v>438</v>
      </c>
      <c r="C438" s="62">
        <v>46333</v>
      </c>
      <c r="D438">
        <v>9</v>
      </c>
      <c r="E438">
        <v>8.6999999999999993</v>
      </c>
      <c r="F438">
        <v>10.199999999999999</v>
      </c>
      <c r="G438">
        <v>10.199999999999999</v>
      </c>
      <c r="H438">
        <v>10.7</v>
      </c>
      <c r="I438">
        <v>11</v>
      </c>
      <c r="J438">
        <v>12.8</v>
      </c>
      <c r="K438">
        <v>10.8</v>
      </c>
      <c r="L438">
        <v>11</v>
      </c>
      <c r="M438">
        <v>12.7</v>
      </c>
      <c r="N438">
        <v>14.3</v>
      </c>
      <c r="O438">
        <v>14.3</v>
      </c>
      <c r="P438">
        <v>12.8</v>
      </c>
      <c r="Q438">
        <v>12.9</v>
      </c>
      <c r="R438">
        <v>7.4</v>
      </c>
      <c r="S438">
        <v>9.6999999999999993</v>
      </c>
      <c r="T438">
        <v>9.6</v>
      </c>
      <c r="U438">
        <v>13.6</v>
      </c>
      <c r="V438">
        <v>5.2</v>
      </c>
      <c r="W438">
        <v>8.8000000000000007</v>
      </c>
      <c r="X438">
        <v>8.3000000000000007</v>
      </c>
      <c r="Y438">
        <v>6.1</v>
      </c>
      <c r="Z438">
        <v>9.6999999999999993</v>
      </c>
      <c r="AA438">
        <f>独自温度!C313</f>
        <v>30</v>
      </c>
      <c r="AB438">
        <f>独自温度!D313</f>
        <v>30</v>
      </c>
    </row>
    <row r="439" spans="1:28">
      <c r="A439" s="3"/>
      <c r="B439">
        <v>439</v>
      </c>
      <c r="C439" s="62">
        <v>46334</v>
      </c>
      <c r="D439">
        <v>8.8000000000000007</v>
      </c>
      <c r="E439">
        <v>8.5</v>
      </c>
      <c r="F439">
        <v>10</v>
      </c>
      <c r="G439">
        <v>10</v>
      </c>
      <c r="H439">
        <v>10.6</v>
      </c>
      <c r="I439">
        <v>10.9</v>
      </c>
      <c r="J439">
        <v>12.7</v>
      </c>
      <c r="K439">
        <v>10.6</v>
      </c>
      <c r="L439">
        <v>10.8</v>
      </c>
      <c r="M439">
        <v>12.5</v>
      </c>
      <c r="N439">
        <v>14.1</v>
      </c>
      <c r="O439">
        <v>14.1</v>
      </c>
      <c r="P439">
        <v>12.6</v>
      </c>
      <c r="Q439">
        <v>12.7</v>
      </c>
      <c r="R439">
        <v>7.3</v>
      </c>
      <c r="S439">
        <v>9.5</v>
      </c>
      <c r="T439">
        <v>9.4</v>
      </c>
      <c r="U439">
        <v>13.5</v>
      </c>
      <c r="V439">
        <v>5</v>
      </c>
      <c r="W439">
        <v>8.6999999999999993</v>
      </c>
      <c r="X439">
        <v>8.1</v>
      </c>
      <c r="Y439">
        <v>6</v>
      </c>
      <c r="Z439">
        <v>9.5</v>
      </c>
      <c r="AA439">
        <f>独自温度!C314</f>
        <v>30</v>
      </c>
      <c r="AB439">
        <f>独自温度!D314</f>
        <v>30</v>
      </c>
    </row>
    <row r="440" spans="1:28">
      <c r="A440" s="3"/>
      <c r="B440">
        <v>440</v>
      </c>
      <c r="C440" s="62">
        <v>46335</v>
      </c>
      <c r="D440">
        <v>8.6999999999999993</v>
      </c>
      <c r="E440">
        <v>8.3000000000000007</v>
      </c>
      <c r="F440">
        <v>9.8000000000000007</v>
      </c>
      <c r="G440">
        <v>9.9</v>
      </c>
      <c r="H440">
        <v>10.4</v>
      </c>
      <c r="I440">
        <v>10.7</v>
      </c>
      <c r="J440">
        <v>12.5</v>
      </c>
      <c r="K440">
        <v>10.4</v>
      </c>
      <c r="L440">
        <v>10.6</v>
      </c>
      <c r="M440">
        <v>12.3</v>
      </c>
      <c r="N440">
        <v>13.9</v>
      </c>
      <c r="O440">
        <v>13.9</v>
      </c>
      <c r="P440">
        <v>12.4</v>
      </c>
      <c r="Q440">
        <v>12.5</v>
      </c>
      <c r="R440">
        <v>7.1</v>
      </c>
      <c r="S440">
        <v>9.3000000000000007</v>
      </c>
      <c r="T440">
        <v>9.1999999999999993</v>
      </c>
      <c r="U440">
        <v>13.3</v>
      </c>
      <c r="V440">
        <v>4.8</v>
      </c>
      <c r="W440">
        <v>8.5</v>
      </c>
      <c r="X440">
        <v>7.9</v>
      </c>
      <c r="Y440">
        <v>5.8</v>
      </c>
      <c r="Z440">
        <v>9.3000000000000007</v>
      </c>
      <c r="AA440">
        <f>独自温度!C315</f>
        <v>30</v>
      </c>
      <c r="AB440">
        <f>独自温度!D315</f>
        <v>30</v>
      </c>
    </row>
    <row r="441" spans="1:28">
      <c r="A441" s="3"/>
      <c r="B441">
        <v>441</v>
      </c>
      <c r="C441" s="62">
        <v>46336</v>
      </c>
      <c r="D441">
        <v>8.5</v>
      </c>
      <c r="E441">
        <v>8.1</v>
      </c>
      <c r="F441">
        <v>9.6</v>
      </c>
      <c r="G441">
        <v>9.6999999999999993</v>
      </c>
      <c r="H441">
        <v>10.199999999999999</v>
      </c>
      <c r="I441">
        <v>10.5</v>
      </c>
      <c r="J441">
        <v>12.3</v>
      </c>
      <c r="K441">
        <v>10.199999999999999</v>
      </c>
      <c r="L441">
        <v>10.4</v>
      </c>
      <c r="M441">
        <v>12.1</v>
      </c>
      <c r="N441">
        <v>13.7</v>
      </c>
      <c r="O441">
        <v>13.7</v>
      </c>
      <c r="P441">
        <v>12.2</v>
      </c>
      <c r="Q441">
        <v>12.3</v>
      </c>
      <c r="R441">
        <v>6.9</v>
      </c>
      <c r="S441">
        <v>9.1</v>
      </c>
      <c r="T441">
        <v>9</v>
      </c>
      <c r="U441">
        <v>13.1</v>
      </c>
      <c r="V441">
        <v>4.7</v>
      </c>
      <c r="W441">
        <v>8.3000000000000007</v>
      </c>
      <c r="X441">
        <v>7.7</v>
      </c>
      <c r="Y441">
        <v>5.6</v>
      </c>
      <c r="Z441">
        <v>9.1</v>
      </c>
      <c r="AA441">
        <f>独自温度!C316</f>
        <v>30</v>
      </c>
      <c r="AB441">
        <f>独自温度!D316</f>
        <v>30</v>
      </c>
    </row>
    <row r="442" spans="1:28">
      <c r="A442" s="3"/>
      <c r="B442">
        <v>442</v>
      </c>
      <c r="C442" s="62">
        <v>46337</v>
      </c>
      <c r="D442">
        <v>8.3000000000000007</v>
      </c>
      <c r="E442">
        <v>7.9</v>
      </c>
      <c r="F442">
        <v>9.4</v>
      </c>
      <c r="G442">
        <v>9.4</v>
      </c>
      <c r="H442">
        <v>10</v>
      </c>
      <c r="I442">
        <v>10.3</v>
      </c>
      <c r="J442">
        <v>12</v>
      </c>
      <c r="K442">
        <v>10</v>
      </c>
      <c r="L442">
        <v>10.199999999999999</v>
      </c>
      <c r="M442">
        <v>11.9</v>
      </c>
      <c r="N442">
        <v>13.5</v>
      </c>
      <c r="O442">
        <v>13.5</v>
      </c>
      <c r="P442">
        <v>12</v>
      </c>
      <c r="Q442">
        <v>12.1</v>
      </c>
      <c r="R442">
        <v>6.7</v>
      </c>
      <c r="S442">
        <v>8.9</v>
      </c>
      <c r="T442">
        <v>8.8000000000000007</v>
      </c>
      <c r="U442">
        <v>12.8</v>
      </c>
      <c r="V442">
        <v>4.4000000000000004</v>
      </c>
      <c r="W442">
        <v>8.1</v>
      </c>
      <c r="X442">
        <v>7.5</v>
      </c>
      <c r="Y442">
        <v>5.4</v>
      </c>
      <c r="Z442">
        <v>8.8000000000000007</v>
      </c>
      <c r="AA442">
        <f>独自温度!C317</f>
        <v>30</v>
      </c>
      <c r="AB442">
        <f>独自温度!D317</f>
        <v>30</v>
      </c>
    </row>
    <row r="443" spans="1:28">
      <c r="A443" s="3"/>
      <c r="B443">
        <v>443</v>
      </c>
      <c r="C443" s="62">
        <v>46338</v>
      </c>
      <c r="D443">
        <v>8.1</v>
      </c>
      <c r="E443">
        <v>7.7</v>
      </c>
      <c r="F443">
        <v>9.1999999999999993</v>
      </c>
      <c r="G443">
        <v>9.1999999999999993</v>
      </c>
      <c r="H443">
        <v>9.8000000000000007</v>
      </c>
      <c r="I443">
        <v>10</v>
      </c>
      <c r="J443">
        <v>11.8</v>
      </c>
      <c r="K443">
        <v>9.6999999999999993</v>
      </c>
      <c r="L443">
        <v>10</v>
      </c>
      <c r="M443">
        <v>11.7</v>
      </c>
      <c r="N443">
        <v>13.3</v>
      </c>
      <c r="O443">
        <v>13.3</v>
      </c>
      <c r="P443">
        <v>11.8</v>
      </c>
      <c r="Q443">
        <v>11.8</v>
      </c>
      <c r="R443">
        <v>6.5</v>
      </c>
      <c r="S443">
        <v>8.6999999999999993</v>
      </c>
      <c r="T443">
        <v>8.6</v>
      </c>
      <c r="U443">
        <v>12.6</v>
      </c>
      <c r="V443">
        <v>4.2</v>
      </c>
      <c r="W443">
        <v>7.9</v>
      </c>
      <c r="X443">
        <v>7.3</v>
      </c>
      <c r="Y443">
        <v>5.2</v>
      </c>
      <c r="Z443">
        <v>8.6</v>
      </c>
      <c r="AA443">
        <f>独自温度!C318</f>
        <v>30</v>
      </c>
      <c r="AB443">
        <f>独自温度!D318</f>
        <v>30</v>
      </c>
    </row>
    <row r="444" spans="1:28">
      <c r="A444" s="3"/>
      <c r="B444">
        <v>444</v>
      </c>
      <c r="C444" s="62">
        <v>46339</v>
      </c>
      <c r="D444">
        <v>7.9</v>
      </c>
      <c r="E444">
        <v>7.5</v>
      </c>
      <c r="F444">
        <v>9</v>
      </c>
      <c r="G444">
        <v>9</v>
      </c>
      <c r="H444">
        <v>9.6</v>
      </c>
      <c r="I444">
        <v>9.8000000000000007</v>
      </c>
      <c r="J444">
        <v>11.5</v>
      </c>
      <c r="K444">
        <v>9.5</v>
      </c>
      <c r="L444">
        <v>9.6999999999999993</v>
      </c>
      <c r="M444">
        <v>11.5</v>
      </c>
      <c r="N444">
        <v>13</v>
      </c>
      <c r="O444">
        <v>13</v>
      </c>
      <c r="P444">
        <v>11.5</v>
      </c>
      <c r="Q444">
        <v>11.6</v>
      </c>
      <c r="R444">
        <v>6.3</v>
      </c>
      <c r="S444">
        <v>8.4</v>
      </c>
      <c r="T444">
        <v>8.4</v>
      </c>
      <c r="U444">
        <v>12.4</v>
      </c>
      <c r="V444">
        <v>4</v>
      </c>
      <c r="W444">
        <v>7.6</v>
      </c>
      <c r="X444">
        <v>7.1</v>
      </c>
      <c r="Y444">
        <v>5</v>
      </c>
      <c r="Z444">
        <v>8.3000000000000007</v>
      </c>
      <c r="AA444">
        <f>独自温度!C319</f>
        <v>30</v>
      </c>
      <c r="AB444">
        <f>独自温度!D319</f>
        <v>30</v>
      </c>
    </row>
    <row r="445" spans="1:28">
      <c r="A445" s="3"/>
      <c r="B445">
        <v>445</v>
      </c>
      <c r="C445" s="62">
        <v>46340</v>
      </c>
      <c r="D445">
        <v>7.6</v>
      </c>
      <c r="E445">
        <v>7.3</v>
      </c>
      <c r="F445">
        <v>8.8000000000000007</v>
      </c>
      <c r="G445">
        <v>8.6999999999999993</v>
      </c>
      <c r="H445">
        <v>9.3000000000000007</v>
      </c>
      <c r="I445">
        <v>9.6</v>
      </c>
      <c r="J445">
        <v>11.3</v>
      </c>
      <c r="K445">
        <v>9.3000000000000007</v>
      </c>
      <c r="L445">
        <v>9.5</v>
      </c>
      <c r="M445">
        <v>11.3</v>
      </c>
      <c r="N445">
        <v>12.8</v>
      </c>
      <c r="O445">
        <v>12.8</v>
      </c>
      <c r="P445">
        <v>11.3</v>
      </c>
      <c r="Q445">
        <v>11.4</v>
      </c>
      <c r="R445">
        <v>6</v>
      </c>
      <c r="S445">
        <v>8.1999999999999993</v>
      </c>
      <c r="T445">
        <v>8.1</v>
      </c>
      <c r="U445">
        <v>12.1</v>
      </c>
      <c r="V445">
        <v>3.8</v>
      </c>
      <c r="W445">
        <v>7.4</v>
      </c>
      <c r="X445">
        <v>6.8</v>
      </c>
      <c r="Y445">
        <v>4.8</v>
      </c>
      <c r="Z445">
        <v>8</v>
      </c>
      <c r="AA445">
        <f>独自温度!C320</f>
        <v>30</v>
      </c>
      <c r="AB445">
        <f>独自温度!D320</f>
        <v>30</v>
      </c>
    </row>
    <row r="446" spans="1:28">
      <c r="A446" s="3"/>
      <c r="B446">
        <v>446</v>
      </c>
      <c r="C446" s="62">
        <v>46341</v>
      </c>
      <c r="D446">
        <v>7.4</v>
      </c>
      <c r="E446">
        <v>7.1</v>
      </c>
      <c r="F446">
        <v>8.5</v>
      </c>
      <c r="G446">
        <v>8.5</v>
      </c>
      <c r="H446">
        <v>9.1</v>
      </c>
      <c r="I446">
        <v>9.3000000000000007</v>
      </c>
      <c r="J446">
        <v>11.1</v>
      </c>
      <c r="K446">
        <v>9</v>
      </c>
      <c r="L446">
        <v>9.4</v>
      </c>
      <c r="M446">
        <v>11</v>
      </c>
      <c r="N446">
        <v>12.5</v>
      </c>
      <c r="O446">
        <v>12.5</v>
      </c>
      <c r="P446">
        <v>11.1</v>
      </c>
      <c r="Q446">
        <v>11.1</v>
      </c>
      <c r="R446">
        <v>5.8</v>
      </c>
      <c r="S446">
        <v>8</v>
      </c>
      <c r="T446">
        <v>7.9</v>
      </c>
      <c r="U446">
        <v>11.9</v>
      </c>
      <c r="V446">
        <v>3.6</v>
      </c>
      <c r="W446">
        <v>7.2</v>
      </c>
      <c r="X446">
        <v>6.6</v>
      </c>
      <c r="Y446">
        <v>4.5999999999999996</v>
      </c>
      <c r="Z446">
        <v>7.8</v>
      </c>
      <c r="AA446">
        <f>独自温度!C321</f>
        <v>30</v>
      </c>
      <c r="AB446">
        <f>独自温度!D321</f>
        <v>30</v>
      </c>
    </row>
    <row r="447" spans="1:28">
      <c r="A447" s="3"/>
      <c r="B447">
        <v>447</v>
      </c>
      <c r="C447" s="62">
        <v>46342</v>
      </c>
      <c r="D447">
        <v>7.2</v>
      </c>
      <c r="E447">
        <v>6.8</v>
      </c>
      <c r="F447">
        <v>8.3000000000000007</v>
      </c>
      <c r="G447">
        <v>8.3000000000000007</v>
      </c>
      <c r="H447">
        <v>8.9</v>
      </c>
      <c r="I447">
        <v>9.1</v>
      </c>
      <c r="J447">
        <v>10.8</v>
      </c>
      <c r="K447">
        <v>8.8000000000000007</v>
      </c>
      <c r="L447">
        <v>9.1999999999999993</v>
      </c>
      <c r="M447">
        <v>10.8</v>
      </c>
      <c r="N447">
        <v>12.3</v>
      </c>
      <c r="O447">
        <v>12.3</v>
      </c>
      <c r="P447">
        <v>10.9</v>
      </c>
      <c r="Q447">
        <v>10.9</v>
      </c>
      <c r="R447">
        <v>5.6</v>
      </c>
      <c r="S447">
        <v>7.8</v>
      </c>
      <c r="T447">
        <v>7.7</v>
      </c>
      <c r="U447">
        <v>11.6</v>
      </c>
      <c r="V447">
        <v>3.3</v>
      </c>
      <c r="W447">
        <v>7</v>
      </c>
      <c r="X447">
        <v>6.4</v>
      </c>
      <c r="Y447">
        <v>4.4000000000000004</v>
      </c>
      <c r="Z447">
        <v>7.6</v>
      </c>
      <c r="AA447">
        <f>独自温度!C322</f>
        <v>30</v>
      </c>
      <c r="AB447">
        <f>独自温度!D322</f>
        <v>30</v>
      </c>
    </row>
    <row r="448" spans="1:28">
      <c r="A448" s="3"/>
      <c r="B448">
        <v>448</v>
      </c>
      <c r="C448" s="62">
        <v>46343</v>
      </c>
      <c r="D448">
        <v>7</v>
      </c>
      <c r="E448">
        <v>6.6</v>
      </c>
      <c r="F448">
        <v>8.1</v>
      </c>
      <c r="G448">
        <v>8</v>
      </c>
      <c r="H448">
        <v>8.6</v>
      </c>
      <c r="I448">
        <v>8.9</v>
      </c>
      <c r="J448">
        <v>10.6</v>
      </c>
      <c r="K448">
        <v>8.6</v>
      </c>
      <c r="L448">
        <v>9</v>
      </c>
      <c r="M448">
        <v>10.6</v>
      </c>
      <c r="N448">
        <v>12.1</v>
      </c>
      <c r="O448">
        <v>12.1</v>
      </c>
      <c r="P448">
        <v>10.6</v>
      </c>
      <c r="Q448">
        <v>10.7</v>
      </c>
      <c r="R448">
        <v>5.4</v>
      </c>
      <c r="S448">
        <v>7.5</v>
      </c>
      <c r="T448">
        <v>7.4</v>
      </c>
      <c r="U448">
        <v>11.4</v>
      </c>
      <c r="V448">
        <v>3.1</v>
      </c>
      <c r="W448">
        <v>6.8</v>
      </c>
      <c r="X448">
        <v>6.2</v>
      </c>
      <c r="Y448">
        <v>4.2</v>
      </c>
      <c r="Z448">
        <v>7.4</v>
      </c>
      <c r="AA448">
        <f>独自温度!C323</f>
        <v>30</v>
      </c>
      <c r="AB448">
        <f>独自温度!D323</f>
        <v>30</v>
      </c>
    </row>
    <row r="449" spans="1:28">
      <c r="A449" s="3"/>
      <c r="B449">
        <v>449</v>
      </c>
      <c r="C449" s="62">
        <v>46344</v>
      </c>
      <c r="D449">
        <v>6.8</v>
      </c>
      <c r="E449">
        <v>6.4</v>
      </c>
      <c r="F449">
        <v>7.9</v>
      </c>
      <c r="G449">
        <v>7.8</v>
      </c>
      <c r="H449">
        <v>8.4</v>
      </c>
      <c r="I449">
        <v>8.6999999999999993</v>
      </c>
      <c r="J449">
        <v>10.4</v>
      </c>
      <c r="K449">
        <v>8.4</v>
      </c>
      <c r="L449">
        <v>8.9</v>
      </c>
      <c r="M449">
        <v>10.4</v>
      </c>
      <c r="N449">
        <v>11.9</v>
      </c>
      <c r="O449">
        <v>11.9</v>
      </c>
      <c r="P449">
        <v>10.4</v>
      </c>
      <c r="Q449">
        <v>10.5</v>
      </c>
      <c r="R449">
        <v>5.2</v>
      </c>
      <c r="S449">
        <v>7.3</v>
      </c>
      <c r="T449">
        <v>7.2</v>
      </c>
      <c r="U449">
        <v>11.2</v>
      </c>
      <c r="V449">
        <v>2.9</v>
      </c>
      <c r="W449">
        <v>6.5</v>
      </c>
      <c r="X449">
        <v>6</v>
      </c>
      <c r="Y449">
        <v>4</v>
      </c>
      <c r="Z449">
        <v>7.2</v>
      </c>
      <c r="AA449">
        <f>独自温度!C324</f>
        <v>30</v>
      </c>
      <c r="AB449">
        <f>独自温度!D324</f>
        <v>30</v>
      </c>
    </row>
    <row r="450" spans="1:28">
      <c r="A450" s="3"/>
      <c r="B450">
        <v>450</v>
      </c>
      <c r="C450" s="62">
        <v>46345</v>
      </c>
      <c r="D450">
        <v>6.6</v>
      </c>
      <c r="E450">
        <v>6.2</v>
      </c>
      <c r="F450">
        <v>7.7</v>
      </c>
      <c r="G450">
        <v>7.6</v>
      </c>
      <c r="H450">
        <v>8.1999999999999993</v>
      </c>
      <c r="I450">
        <v>8.5</v>
      </c>
      <c r="J450">
        <v>10.199999999999999</v>
      </c>
      <c r="K450">
        <v>8.1999999999999993</v>
      </c>
      <c r="L450">
        <v>8.6999999999999993</v>
      </c>
      <c r="M450">
        <v>10.1</v>
      </c>
      <c r="N450">
        <v>11.7</v>
      </c>
      <c r="O450">
        <v>11.7</v>
      </c>
      <c r="P450">
        <v>10.199999999999999</v>
      </c>
      <c r="Q450">
        <v>10.3</v>
      </c>
      <c r="R450">
        <v>5</v>
      </c>
      <c r="S450">
        <v>7.1</v>
      </c>
      <c r="T450">
        <v>7</v>
      </c>
      <c r="U450">
        <v>11</v>
      </c>
      <c r="V450">
        <v>2.7</v>
      </c>
      <c r="W450">
        <v>6.3</v>
      </c>
      <c r="X450">
        <v>5.8</v>
      </c>
      <c r="Y450">
        <v>3.8</v>
      </c>
      <c r="Z450">
        <v>7</v>
      </c>
      <c r="AA450">
        <f>独自温度!C325</f>
        <v>30</v>
      </c>
      <c r="AB450">
        <f>独自温度!D325</f>
        <v>30</v>
      </c>
    </row>
    <row r="451" spans="1:28">
      <c r="A451" s="3"/>
      <c r="B451">
        <v>451</v>
      </c>
      <c r="C451" s="62">
        <v>46346</v>
      </c>
      <c r="D451">
        <v>6.4</v>
      </c>
      <c r="E451">
        <v>6</v>
      </c>
      <c r="F451">
        <v>7.5</v>
      </c>
      <c r="G451">
        <v>7.5</v>
      </c>
      <c r="H451">
        <v>8</v>
      </c>
      <c r="I451">
        <v>8.3000000000000007</v>
      </c>
      <c r="J451">
        <v>10</v>
      </c>
      <c r="K451">
        <v>8</v>
      </c>
      <c r="L451">
        <v>8.6</v>
      </c>
      <c r="M451">
        <v>10</v>
      </c>
      <c r="N451">
        <v>11.5</v>
      </c>
      <c r="O451">
        <v>11.5</v>
      </c>
      <c r="P451">
        <v>10.1</v>
      </c>
      <c r="Q451">
        <v>10.1</v>
      </c>
      <c r="R451">
        <v>4.8</v>
      </c>
      <c r="S451">
        <v>6.9</v>
      </c>
      <c r="T451">
        <v>6.9</v>
      </c>
      <c r="U451">
        <v>10.8</v>
      </c>
      <c r="V451">
        <v>2.5</v>
      </c>
      <c r="W451">
        <v>6.1</v>
      </c>
      <c r="X451">
        <v>5.6</v>
      </c>
      <c r="Y451">
        <v>3.6</v>
      </c>
      <c r="Z451">
        <v>6.8</v>
      </c>
      <c r="AA451">
        <f>独自温度!C326</f>
        <v>30</v>
      </c>
      <c r="AB451">
        <f>独自温度!D326</f>
        <v>30</v>
      </c>
    </row>
    <row r="452" spans="1:28">
      <c r="A452" s="3"/>
      <c r="B452">
        <v>452</v>
      </c>
      <c r="C452" s="62">
        <v>46347</v>
      </c>
      <c r="D452">
        <v>6.3</v>
      </c>
      <c r="E452">
        <v>5.9</v>
      </c>
      <c r="F452">
        <v>7.4</v>
      </c>
      <c r="G452">
        <v>7.3</v>
      </c>
      <c r="H452">
        <v>7.8</v>
      </c>
      <c r="I452">
        <v>8.1</v>
      </c>
      <c r="J452">
        <v>9.8000000000000007</v>
      </c>
      <c r="K452">
        <v>7.9</v>
      </c>
      <c r="L452">
        <v>8.4</v>
      </c>
      <c r="M452">
        <v>9.8000000000000007</v>
      </c>
      <c r="N452">
        <v>11.3</v>
      </c>
      <c r="O452">
        <v>11.3</v>
      </c>
      <c r="P452">
        <v>9.9</v>
      </c>
      <c r="Q452">
        <v>9.9</v>
      </c>
      <c r="R452">
        <v>4.7</v>
      </c>
      <c r="S452">
        <v>6.8</v>
      </c>
      <c r="T452">
        <v>6.7</v>
      </c>
      <c r="U452">
        <v>10.6</v>
      </c>
      <c r="V452">
        <v>2.4</v>
      </c>
      <c r="W452">
        <v>5.9</v>
      </c>
      <c r="X452">
        <v>5.4</v>
      </c>
      <c r="Y452">
        <v>3.4</v>
      </c>
      <c r="Z452">
        <v>6.7</v>
      </c>
      <c r="AA452">
        <f>独自温度!C327</f>
        <v>30</v>
      </c>
      <c r="AB452">
        <f>独自温度!D327</f>
        <v>30</v>
      </c>
    </row>
    <row r="453" spans="1:28">
      <c r="A453" s="3"/>
      <c r="B453">
        <v>453</v>
      </c>
      <c r="C453" s="62">
        <v>46348</v>
      </c>
      <c r="D453">
        <v>6.1</v>
      </c>
      <c r="E453">
        <v>5.7</v>
      </c>
      <c r="F453">
        <v>7.2</v>
      </c>
      <c r="G453">
        <v>7.1</v>
      </c>
      <c r="H453">
        <v>7.7</v>
      </c>
      <c r="I453">
        <v>8</v>
      </c>
      <c r="J453">
        <v>9.6999999999999993</v>
      </c>
      <c r="K453">
        <v>7.7</v>
      </c>
      <c r="L453">
        <v>8.3000000000000007</v>
      </c>
      <c r="M453">
        <v>9.6</v>
      </c>
      <c r="N453">
        <v>11.1</v>
      </c>
      <c r="O453">
        <v>11.1</v>
      </c>
      <c r="P453">
        <v>9.6999999999999993</v>
      </c>
      <c r="Q453">
        <v>9.6999999999999993</v>
      </c>
      <c r="R453">
        <v>4.5</v>
      </c>
      <c r="S453">
        <v>6.6</v>
      </c>
      <c r="T453">
        <v>6.5</v>
      </c>
      <c r="U453">
        <v>10.4</v>
      </c>
      <c r="V453">
        <v>2.2000000000000002</v>
      </c>
      <c r="W453">
        <v>5.8</v>
      </c>
      <c r="X453">
        <v>5.2</v>
      </c>
      <c r="Y453">
        <v>3.3</v>
      </c>
      <c r="Z453">
        <v>6.6</v>
      </c>
      <c r="AA453">
        <f>独自温度!C328</f>
        <v>30</v>
      </c>
      <c r="AB453">
        <f>独自温度!D328</f>
        <v>30</v>
      </c>
    </row>
    <row r="454" spans="1:28">
      <c r="A454" s="3"/>
      <c r="B454">
        <v>454</v>
      </c>
      <c r="C454" s="62">
        <v>46349</v>
      </c>
      <c r="D454">
        <v>6</v>
      </c>
      <c r="E454">
        <v>5.6</v>
      </c>
      <c r="F454">
        <v>7.1</v>
      </c>
      <c r="G454">
        <v>7</v>
      </c>
      <c r="H454">
        <v>7.5</v>
      </c>
      <c r="I454">
        <v>7.8</v>
      </c>
      <c r="J454">
        <v>9.5</v>
      </c>
      <c r="K454">
        <v>7.6</v>
      </c>
      <c r="L454">
        <v>8.1</v>
      </c>
      <c r="M454">
        <v>9.5</v>
      </c>
      <c r="N454">
        <v>11</v>
      </c>
      <c r="O454">
        <v>11</v>
      </c>
      <c r="P454">
        <v>9.6</v>
      </c>
      <c r="Q454">
        <v>9.6</v>
      </c>
      <c r="R454">
        <v>4.4000000000000004</v>
      </c>
      <c r="S454">
        <v>6.5</v>
      </c>
      <c r="T454">
        <v>6.4</v>
      </c>
      <c r="U454">
        <v>10.3</v>
      </c>
      <c r="V454">
        <v>2.1</v>
      </c>
      <c r="W454">
        <v>5.6</v>
      </c>
      <c r="X454">
        <v>5.0999999999999996</v>
      </c>
      <c r="Y454">
        <v>3.2</v>
      </c>
      <c r="Z454">
        <v>6.5</v>
      </c>
      <c r="AA454">
        <f>独自温度!C329</f>
        <v>30</v>
      </c>
      <c r="AB454">
        <f>独自温度!D329</f>
        <v>30</v>
      </c>
    </row>
    <row r="455" spans="1:28">
      <c r="A455" s="3"/>
      <c r="B455">
        <v>455</v>
      </c>
      <c r="C455" s="62">
        <v>46350</v>
      </c>
      <c r="D455">
        <v>5.9</v>
      </c>
      <c r="E455">
        <v>5.5</v>
      </c>
      <c r="F455">
        <v>6.9</v>
      </c>
      <c r="G455">
        <v>6.9</v>
      </c>
      <c r="H455">
        <v>7.4</v>
      </c>
      <c r="I455">
        <v>7.7</v>
      </c>
      <c r="J455">
        <v>9.4</v>
      </c>
      <c r="K455">
        <v>7.4</v>
      </c>
      <c r="L455">
        <v>7.9</v>
      </c>
      <c r="M455">
        <v>9.3000000000000007</v>
      </c>
      <c r="N455">
        <v>10.8</v>
      </c>
      <c r="O455">
        <v>10.8</v>
      </c>
      <c r="P455">
        <v>9.5</v>
      </c>
      <c r="Q455">
        <v>9.4</v>
      </c>
      <c r="R455">
        <v>4.3</v>
      </c>
      <c r="S455">
        <v>6.3</v>
      </c>
      <c r="T455">
        <v>6.3</v>
      </c>
      <c r="U455">
        <v>10.1</v>
      </c>
      <c r="V455">
        <v>2</v>
      </c>
      <c r="W455">
        <v>5.5</v>
      </c>
      <c r="X455">
        <v>5</v>
      </c>
      <c r="Y455">
        <v>3</v>
      </c>
      <c r="Z455">
        <v>6.3</v>
      </c>
      <c r="AA455">
        <f>独自温度!C330</f>
        <v>30</v>
      </c>
      <c r="AB455">
        <f>独自温度!D330</f>
        <v>30</v>
      </c>
    </row>
    <row r="456" spans="1:28">
      <c r="A456" s="3"/>
      <c r="B456">
        <v>456</v>
      </c>
      <c r="C456" s="62">
        <v>46351</v>
      </c>
      <c r="D456">
        <v>5.7</v>
      </c>
      <c r="E456">
        <v>5.3</v>
      </c>
      <c r="F456">
        <v>6.8</v>
      </c>
      <c r="G456">
        <v>6.7</v>
      </c>
      <c r="H456">
        <v>7.3</v>
      </c>
      <c r="I456">
        <v>7.6</v>
      </c>
      <c r="J456">
        <v>9.1999999999999993</v>
      </c>
      <c r="K456">
        <v>7.3</v>
      </c>
      <c r="L456">
        <v>7.7</v>
      </c>
      <c r="M456">
        <v>9.1999999999999993</v>
      </c>
      <c r="N456">
        <v>10.7</v>
      </c>
      <c r="O456">
        <v>10.7</v>
      </c>
      <c r="P456">
        <v>9.3000000000000007</v>
      </c>
      <c r="Q456">
        <v>9.3000000000000007</v>
      </c>
      <c r="R456">
        <v>4.2</v>
      </c>
      <c r="S456">
        <v>6.2</v>
      </c>
      <c r="T456">
        <v>6.1</v>
      </c>
      <c r="U456">
        <v>10</v>
      </c>
      <c r="V456">
        <v>1.8</v>
      </c>
      <c r="W456">
        <v>5.3</v>
      </c>
      <c r="X456">
        <v>4.8</v>
      </c>
      <c r="Y456">
        <v>2.9</v>
      </c>
      <c r="Z456">
        <v>6.2</v>
      </c>
      <c r="AA456">
        <f>独自温度!C331</f>
        <v>30</v>
      </c>
      <c r="AB456">
        <f>独自温度!D331</f>
        <v>30</v>
      </c>
    </row>
    <row r="457" spans="1:28">
      <c r="A457" s="3"/>
      <c r="B457">
        <v>457</v>
      </c>
      <c r="C457" s="62">
        <v>46352</v>
      </c>
      <c r="D457">
        <v>5.6</v>
      </c>
      <c r="E457">
        <v>5.2</v>
      </c>
      <c r="F457">
        <v>6.6</v>
      </c>
      <c r="G457">
        <v>6.6</v>
      </c>
      <c r="H457">
        <v>7.2</v>
      </c>
      <c r="I457">
        <v>7.4</v>
      </c>
      <c r="J457">
        <v>9.1</v>
      </c>
      <c r="K457">
        <v>7.1</v>
      </c>
      <c r="L457">
        <v>7.6</v>
      </c>
      <c r="M457">
        <v>9</v>
      </c>
      <c r="N457">
        <v>10.6</v>
      </c>
      <c r="O457">
        <v>10.6</v>
      </c>
      <c r="P457">
        <v>9.1999999999999993</v>
      </c>
      <c r="Q457">
        <v>9.1</v>
      </c>
      <c r="R457">
        <v>4</v>
      </c>
      <c r="S457">
        <v>6</v>
      </c>
      <c r="T457">
        <v>6</v>
      </c>
      <c r="U457">
        <v>9.8000000000000007</v>
      </c>
      <c r="V457">
        <v>1.7</v>
      </c>
      <c r="W457">
        <v>5.2</v>
      </c>
      <c r="X457">
        <v>4.7</v>
      </c>
      <c r="Y457">
        <v>2.8</v>
      </c>
      <c r="Z457">
        <v>6.1</v>
      </c>
      <c r="AA457">
        <f>独自温度!C332</f>
        <v>30</v>
      </c>
      <c r="AB457">
        <f>独自温度!D332</f>
        <v>30</v>
      </c>
    </row>
    <row r="458" spans="1:28">
      <c r="A458" s="3"/>
      <c r="B458">
        <v>458</v>
      </c>
      <c r="C458" s="62">
        <v>46353</v>
      </c>
      <c r="D458">
        <v>5.5</v>
      </c>
      <c r="E458">
        <v>5.0999999999999996</v>
      </c>
      <c r="F458">
        <v>6.5</v>
      </c>
      <c r="G458">
        <v>6.4</v>
      </c>
      <c r="H458">
        <v>7</v>
      </c>
      <c r="I458">
        <v>7.3</v>
      </c>
      <c r="J458">
        <v>8.9</v>
      </c>
      <c r="K458">
        <v>7</v>
      </c>
      <c r="L458">
        <v>7.4</v>
      </c>
      <c r="M458">
        <v>8.9</v>
      </c>
      <c r="N458">
        <v>10.4</v>
      </c>
      <c r="O458">
        <v>10.4</v>
      </c>
      <c r="P458">
        <v>9</v>
      </c>
      <c r="Q458">
        <v>9</v>
      </c>
      <c r="R458">
        <v>3.9</v>
      </c>
      <c r="S458">
        <v>5.9</v>
      </c>
      <c r="T458">
        <v>5.8</v>
      </c>
      <c r="U458">
        <v>9.6999999999999993</v>
      </c>
      <c r="V458">
        <v>1.5</v>
      </c>
      <c r="W458">
        <v>5</v>
      </c>
      <c r="X458">
        <v>4.5999999999999996</v>
      </c>
      <c r="Y458">
        <v>2.6</v>
      </c>
      <c r="Z458">
        <v>5.9</v>
      </c>
      <c r="AA458">
        <f>独自温度!C333</f>
        <v>30</v>
      </c>
      <c r="AB458">
        <f>独自温度!D333</f>
        <v>30</v>
      </c>
    </row>
    <row r="459" spans="1:28">
      <c r="A459" s="3"/>
      <c r="B459">
        <v>459</v>
      </c>
      <c r="C459" s="62">
        <v>46354</v>
      </c>
      <c r="D459">
        <v>5.3</v>
      </c>
      <c r="E459">
        <v>4.9000000000000004</v>
      </c>
      <c r="F459">
        <v>6.4</v>
      </c>
      <c r="G459">
        <v>6.3</v>
      </c>
      <c r="H459">
        <v>6.9</v>
      </c>
      <c r="I459">
        <v>7.1</v>
      </c>
      <c r="J459">
        <v>8.6999999999999993</v>
      </c>
      <c r="K459">
        <v>6.8</v>
      </c>
      <c r="L459">
        <v>7.1</v>
      </c>
      <c r="M459">
        <v>8.8000000000000007</v>
      </c>
      <c r="N459">
        <v>10.3</v>
      </c>
      <c r="O459">
        <v>10.199999999999999</v>
      </c>
      <c r="P459">
        <v>8.8000000000000007</v>
      </c>
      <c r="Q459">
        <v>8.8000000000000007</v>
      </c>
      <c r="R459">
        <v>3.7</v>
      </c>
      <c r="S459">
        <v>5.7</v>
      </c>
      <c r="T459">
        <v>5.7</v>
      </c>
      <c r="U459">
        <v>9.5</v>
      </c>
      <c r="V459">
        <v>1.4</v>
      </c>
      <c r="W459">
        <v>4.9000000000000004</v>
      </c>
      <c r="X459">
        <v>4.4000000000000004</v>
      </c>
      <c r="Y459">
        <v>2.5</v>
      </c>
      <c r="Z459">
        <v>5.8</v>
      </c>
      <c r="AA459">
        <f>独自温度!C334</f>
        <v>30</v>
      </c>
      <c r="AB459">
        <f>独自温度!D334</f>
        <v>30</v>
      </c>
    </row>
    <row r="460" spans="1:28">
      <c r="A460" s="3"/>
      <c r="B460">
        <v>460</v>
      </c>
      <c r="C460" s="62">
        <v>46355</v>
      </c>
      <c r="D460">
        <v>5.2</v>
      </c>
      <c r="E460">
        <v>4.8</v>
      </c>
      <c r="F460">
        <v>6.2</v>
      </c>
      <c r="G460">
        <v>6.1</v>
      </c>
      <c r="H460">
        <v>6.7</v>
      </c>
      <c r="I460">
        <v>6.9</v>
      </c>
      <c r="J460">
        <v>8.5</v>
      </c>
      <c r="K460">
        <v>6.6</v>
      </c>
      <c r="L460">
        <v>6.9</v>
      </c>
      <c r="M460">
        <v>8.6</v>
      </c>
      <c r="N460">
        <v>10.1</v>
      </c>
      <c r="O460">
        <v>10.1</v>
      </c>
      <c r="P460">
        <v>8.6</v>
      </c>
      <c r="Q460">
        <v>8.6</v>
      </c>
      <c r="R460">
        <v>3.6</v>
      </c>
      <c r="S460">
        <v>5.6</v>
      </c>
      <c r="T460">
        <v>5.5</v>
      </c>
      <c r="U460">
        <v>9.3000000000000007</v>
      </c>
      <c r="V460">
        <v>1.2</v>
      </c>
      <c r="W460">
        <v>4.7</v>
      </c>
      <c r="X460">
        <v>4.3</v>
      </c>
      <c r="Y460">
        <v>2.2999999999999998</v>
      </c>
      <c r="Z460">
        <v>5.6</v>
      </c>
      <c r="AA460">
        <f>独自温度!C335</f>
        <v>30</v>
      </c>
      <c r="AB460">
        <f>独自温度!D335</f>
        <v>30</v>
      </c>
    </row>
    <row r="461" spans="1:28">
      <c r="A461" s="3"/>
      <c r="B461">
        <v>461</v>
      </c>
      <c r="C461" s="62">
        <v>46356</v>
      </c>
      <c r="D461">
        <v>5</v>
      </c>
      <c r="E461">
        <v>4.5999999999999996</v>
      </c>
      <c r="F461">
        <v>6</v>
      </c>
      <c r="G461">
        <v>5.9</v>
      </c>
      <c r="H461">
        <v>6.6</v>
      </c>
      <c r="I461">
        <v>6.8</v>
      </c>
      <c r="J461">
        <v>8.4</v>
      </c>
      <c r="K461">
        <v>6.4</v>
      </c>
      <c r="L461">
        <v>6.7</v>
      </c>
      <c r="M461">
        <v>8.4</v>
      </c>
      <c r="N461">
        <v>9.9</v>
      </c>
      <c r="O461">
        <v>9.9</v>
      </c>
      <c r="P461">
        <v>8.4</v>
      </c>
      <c r="Q461">
        <v>8.4</v>
      </c>
      <c r="R461">
        <v>3.4</v>
      </c>
      <c r="S461">
        <v>5.4</v>
      </c>
      <c r="T461">
        <v>5.3</v>
      </c>
      <c r="U461">
        <v>9.1</v>
      </c>
      <c r="V461">
        <v>1</v>
      </c>
      <c r="W461">
        <v>4.5999999999999996</v>
      </c>
      <c r="X461">
        <v>4.0999999999999996</v>
      </c>
      <c r="Y461">
        <v>2.2000000000000002</v>
      </c>
      <c r="Z461">
        <v>5.4</v>
      </c>
      <c r="AA461">
        <f>独自温度!C336</f>
        <v>30</v>
      </c>
      <c r="AB461">
        <f>独自温度!D336</f>
        <v>30</v>
      </c>
    </row>
  </sheetData>
  <phoneticPr fontId="3"/>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C0BED-5B3F-449B-AB1F-10570F0026D7}">
  <dimension ref="A2:K459"/>
  <sheetViews>
    <sheetView workbookViewId="0">
      <selection activeCell="C4" sqref="C4"/>
    </sheetView>
  </sheetViews>
  <sheetFormatPr defaultRowHeight="13.5"/>
  <cols>
    <col min="11" max="11" width="9.5" bestFit="1" customWidth="1"/>
  </cols>
  <sheetData>
    <row r="2" spans="1:11">
      <c r="B2" t="s">
        <v>141</v>
      </c>
      <c r="F2" t="s">
        <v>422</v>
      </c>
    </row>
    <row r="3" spans="1:11">
      <c r="B3" t="s">
        <v>132</v>
      </c>
      <c r="C3" t="s">
        <v>142</v>
      </c>
    </row>
    <row r="4" spans="1:11">
      <c r="A4">
        <v>1</v>
      </c>
      <c r="B4" s="40" t="s">
        <v>300</v>
      </c>
      <c r="C4" s="160">
        <f>IF(豚モデル!D14&gt;=46102,豚シート!G15,46102)</f>
        <v>46174</v>
      </c>
      <c r="F4" t="s">
        <v>177</v>
      </c>
      <c r="G4" s="167" t="s">
        <v>178</v>
      </c>
      <c r="I4" t="str">
        <f>CONCATENATE(F4,G4)</f>
        <v>前年9月1日</v>
      </c>
      <c r="K4" s="227">
        <v>45901</v>
      </c>
    </row>
    <row r="5" spans="1:11">
      <c r="A5">
        <v>2</v>
      </c>
      <c r="B5" s="40" t="s">
        <v>301</v>
      </c>
      <c r="C5" s="160">
        <f>IF(C4+1&lt;=46203,C4+1," ")</f>
        <v>46175</v>
      </c>
      <c r="F5" t="s">
        <v>177</v>
      </c>
      <c r="G5" s="167" t="s">
        <v>179</v>
      </c>
      <c r="I5" t="str">
        <f t="shared" ref="I5:I65" si="0">CONCATENATE(F5,G5)</f>
        <v>前年9月2日</v>
      </c>
      <c r="K5" s="227">
        <v>45902</v>
      </c>
    </row>
    <row r="6" spans="1:11">
      <c r="A6">
        <v>3</v>
      </c>
      <c r="B6" s="40" t="s">
        <v>302</v>
      </c>
      <c r="C6" s="160">
        <f t="shared" ref="C6:C69" si="1">IF(C5+1&lt;=46203,C5+1," ")</f>
        <v>46176</v>
      </c>
      <c r="F6" t="s">
        <v>177</v>
      </c>
      <c r="G6" s="167" t="s">
        <v>180</v>
      </c>
      <c r="I6" t="str">
        <f t="shared" si="0"/>
        <v>前年9月3日</v>
      </c>
      <c r="K6" s="227">
        <v>45903</v>
      </c>
    </row>
    <row r="7" spans="1:11">
      <c r="A7">
        <v>4</v>
      </c>
      <c r="B7" s="40" t="s">
        <v>303</v>
      </c>
      <c r="C7" s="160">
        <f t="shared" si="1"/>
        <v>46177</v>
      </c>
      <c r="F7" t="s">
        <v>177</v>
      </c>
      <c r="G7" s="167" t="s">
        <v>181</v>
      </c>
      <c r="I7" t="str">
        <f t="shared" si="0"/>
        <v>前年9月4日</v>
      </c>
      <c r="K7" s="227">
        <v>45904</v>
      </c>
    </row>
    <row r="8" spans="1:11">
      <c r="A8">
        <v>5</v>
      </c>
      <c r="B8" s="40" t="s">
        <v>304</v>
      </c>
      <c r="C8" s="160">
        <f t="shared" si="1"/>
        <v>46178</v>
      </c>
      <c r="F8" t="s">
        <v>177</v>
      </c>
      <c r="G8" s="167" t="s">
        <v>182</v>
      </c>
      <c r="I8" t="str">
        <f t="shared" si="0"/>
        <v>前年9月5日</v>
      </c>
      <c r="K8" s="227">
        <v>45905</v>
      </c>
    </row>
    <row r="9" spans="1:11">
      <c r="A9">
        <v>6</v>
      </c>
      <c r="B9" s="40" t="s">
        <v>305</v>
      </c>
      <c r="C9" s="160">
        <f t="shared" si="1"/>
        <v>46179</v>
      </c>
      <c r="F9" t="s">
        <v>177</v>
      </c>
      <c r="G9" s="167" t="s">
        <v>183</v>
      </c>
      <c r="I9" t="str">
        <f t="shared" si="0"/>
        <v>前年9月6日</v>
      </c>
      <c r="K9" s="227">
        <v>45906</v>
      </c>
    </row>
    <row r="10" spans="1:11">
      <c r="A10">
        <v>7</v>
      </c>
      <c r="B10" s="40" t="s">
        <v>306</v>
      </c>
      <c r="C10" s="160">
        <f t="shared" si="1"/>
        <v>46180</v>
      </c>
      <c r="F10" t="s">
        <v>177</v>
      </c>
      <c r="G10" s="167" t="s">
        <v>184</v>
      </c>
      <c r="I10" t="str">
        <f t="shared" si="0"/>
        <v>前年9月7日</v>
      </c>
      <c r="K10" s="227">
        <v>45907</v>
      </c>
    </row>
    <row r="11" spans="1:11">
      <c r="A11">
        <v>8</v>
      </c>
      <c r="B11" s="40" t="s">
        <v>307</v>
      </c>
      <c r="C11" s="160">
        <f t="shared" si="1"/>
        <v>46181</v>
      </c>
      <c r="F11" t="s">
        <v>177</v>
      </c>
      <c r="G11" s="167" t="s">
        <v>185</v>
      </c>
      <c r="I11" t="str">
        <f t="shared" si="0"/>
        <v>前年9月8日</v>
      </c>
      <c r="K11" s="227">
        <v>45908</v>
      </c>
    </row>
    <row r="12" spans="1:11">
      <c r="A12">
        <v>9</v>
      </c>
      <c r="B12" s="40" t="s">
        <v>308</v>
      </c>
      <c r="C12" s="160">
        <f t="shared" si="1"/>
        <v>46182</v>
      </c>
      <c r="F12" t="s">
        <v>177</v>
      </c>
      <c r="G12" s="167" t="s">
        <v>186</v>
      </c>
      <c r="I12" t="str">
        <f t="shared" si="0"/>
        <v>前年9月9日</v>
      </c>
      <c r="K12" s="227">
        <v>45909</v>
      </c>
    </row>
    <row r="13" spans="1:11">
      <c r="A13">
        <v>10</v>
      </c>
      <c r="B13" s="40" t="s">
        <v>309</v>
      </c>
      <c r="C13" s="160">
        <f t="shared" si="1"/>
        <v>46183</v>
      </c>
      <c r="F13" t="s">
        <v>177</v>
      </c>
      <c r="G13" s="167" t="s">
        <v>187</v>
      </c>
      <c r="I13" t="str">
        <f t="shared" si="0"/>
        <v>前年9月10日</v>
      </c>
      <c r="K13" s="227">
        <v>45910</v>
      </c>
    </row>
    <row r="14" spans="1:11">
      <c r="A14">
        <v>11</v>
      </c>
      <c r="B14" s="40" t="s">
        <v>310</v>
      </c>
      <c r="C14" s="160">
        <f t="shared" si="1"/>
        <v>46184</v>
      </c>
      <c r="F14" t="s">
        <v>177</v>
      </c>
      <c r="G14" s="167" t="s">
        <v>188</v>
      </c>
      <c r="I14" t="str">
        <f t="shared" si="0"/>
        <v>前年9月11日</v>
      </c>
      <c r="K14" s="227">
        <v>45911</v>
      </c>
    </row>
    <row r="15" spans="1:11">
      <c r="A15">
        <v>12</v>
      </c>
      <c r="B15" s="40" t="s">
        <v>311</v>
      </c>
      <c r="C15" s="160">
        <f t="shared" si="1"/>
        <v>46185</v>
      </c>
      <c r="F15" t="s">
        <v>177</v>
      </c>
      <c r="G15" s="167" t="s">
        <v>189</v>
      </c>
      <c r="I15" t="str">
        <f t="shared" si="0"/>
        <v>前年9月12日</v>
      </c>
      <c r="K15" s="227">
        <v>45912</v>
      </c>
    </row>
    <row r="16" spans="1:11">
      <c r="A16">
        <v>13</v>
      </c>
      <c r="B16" s="40" t="s">
        <v>312</v>
      </c>
      <c r="C16" s="160">
        <f t="shared" si="1"/>
        <v>46186</v>
      </c>
      <c r="F16" t="s">
        <v>177</v>
      </c>
      <c r="G16" s="167" t="s">
        <v>190</v>
      </c>
      <c r="I16" t="str">
        <f t="shared" si="0"/>
        <v>前年9月13日</v>
      </c>
      <c r="K16" s="227">
        <v>45913</v>
      </c>
    </row>
    <row r="17" spans="1:11">
      <c r="A17">
        <v>14</v>
      </c>
      <c r="B17" s="40" t="s">
        <v>313</v>
      </c>
      <c r="C17" s="160">
        <f t="shared" si="1"/>
        <v>46187</v>
      </c>
      <c r="F17" t="s">
        <v>177</v>
      </c>
      <c r="G17" s="167" t="s">
        <v>191</v>
      </c>
      <c r="I17" t="str">
        <f t="shared" si="0"/>
        <v>前年9月14日</v>
      </c>
      <c r="K17" s="227">
        <v>45914</v>
      </c>
    </row>
    <row r="18" spans="1:11">
      <c r="A18">
        <v>15</v>
      </c>
      <c r="B18" s="40" t="s">
        <v>314</v>
      </c>
      <c r="C18" s="160">
        <f t="shared" si="1"/>
        <v>46188</v>
      </c>
      <c r="F18" t="s">
        <v>177</v>
      </c>
      <c r="G18" s="167" t="s">
        <v>192</v>
      </c>
      <c r="I18" t="str">
        <f t="shared" si="0"/>
        <v>前年9月15日</v>
      </c>
      <c r="K18" s="227">
        <v>45915</v>
      </c>
    </row>
    <row r="19" spans="1:11">
      <c r="A19">
        <v>16</v>
      </c>
      <c r="B19" s="40" t="s">
        <v>315</v>
      </c>
      <c r="C19" s="160">
        <f t="shared" si="1"/>
        <v>46189</v>
      </c>
      <c r="F19" t="s">
        <v>177</v>
      </c>
      <c r="G19" s="167" t="s">
        <v>193</v>
      </c>
      <c r="I19" t="str">
        <f t="shared" si="0"/>
        <v>前年9月16日</v>
      </c>
      <c r="K19" s="227">
        <v>45916</v>
      </c>
    </row>
    <row r="20" spans="1:11">
      <c r="A20">
        <v>17</v>
      </c>
      <c r="B20" s="40" t="s">
        <v>316</v>
      </c>
      <c r="C20" s="160">
        <f t="shared" si="1"/>
        <v>46190</v>
      </c>
      <c r="F20" t="s">
        <v>177</v>
      </c>
      <c r="G20" s="167" t="s">
        <v>194</v>
      </c>
      <c r="I20" t="str">
        <f t="shared" si="0"/>
        <v>前年9月17日</v>
      </c>
      <c r="K20" s="227">
        <v>45917</v>
      </c>
    </row>
    <row r="21" spans="1:11">
      <c r="A21">
        <v>18</v>
      </c>
      <c r="B21" s="40" t="s">
        <v>317</v>
      </c>
      <c r="C21" s="160">
        <f t="shared" si="1"/>
        <v>46191</v>
      </c>
      <c r="F21" t="s">
        <v>177</v>
      </c>
      <c r="G21" s="167" t="s">
        <v>195</v>
      </c>
      <c r="I21" t="str">
        <f t="shared" si="0"/>
        <v>前年9月18日</v>
      </c>
      <c r="K21" s="227">
        <v>45918</v>
      </c>
    </row>
    <row r="22" spans="1:11">
      <c r="A22">
        <v>19</v>
      </c>
      <c r="B22" s="40" t="s">
        <v>318</v>
      </c>
      <c r="C22" s="160">
        <f t="shared" si="1"/>
        <v>46192</v>
      </c>
      <c r="F22" t="s">
        <v>177</v>
      </c>
      <c r="G22" s="167" t="s">
        <v>196</v>
      </c>
      <c r="I22" t="str">
        <f t="shared" si="0"/>
        <v>前年9月19日</v>
      </c>
      <c r="K22" s="227">
        <v>45919</v>
      </c>
    </row>
    <row r="23" spans="1:11">
      <c r="A23">
        <v>20</v>
      </c>
      <c r="B23" s="40" t="s">
        <v>319</v>
      </c>
      <c r="C23" s="160">
        <f t="shared" si="1"/>
        <v>46193</v>
      </c>
      <c r="F23" t="s">
        <v>177</v>
      </c>
      <c r="G23" s="167" t="s">
        <v>197</v>
      </c>
      <c r="I23" t="str">
        <f t="shared" si="0"/>
        <v>前年9月20日</v>
      </c>
      <c r="K23" s="227">
        <v>45920</v>
      </c>
    </row>
    <row r="24" spans="1:11">
      <c r="A24">
        <v>21</v>
      </c>
      <c r="B24" s="40" t="s">
        <v>320</v>
      </c>
      <c r="C24" s="160">
        <f t="shared" si="1"/>
        <v>46194</v>
      </c>
      <c r="F24" t="s">
        <v>177</v>
      </c>
      <c r="G24" s="167" t="s">
        <v>198</v>
      </c>
      <c r="I24" t="str">
        <f t="shared" si="0"/>
        <v>前年9月21日</v>
      </c>
      <c r="K24" s="227">
        <v>45921</v>
      </c>
    </row>
    <row r="25" spans="1:11">
      <c r="A25">
        <v>22</v>
      </c>
      <c r="B25" s="40" t="s">
        <v>321</v>
      </c>
      <c r="C25" s="160">
        <f t="shared" si="1"/>
        <v>46195</v>
      </c>
      <c r="F25" t="s">
        <v>177</v>
      </c>
      <c r="G25" s="167" t="s">
        <v>199</v>
      </c>
      <c r="I25" t="str">
        <f t="shared" si="0"/>
        <v>前年9月22日</v>
      </c>
      <c r="K25" s="227">
        <v>45922</v>
      </c>
    </row>
    <row r="26" spans="1:11">
      <c r="A26">
        <v>23</v>
      </c>
      <c r="B26" s="40" t="s">
        <v>322</v>
      </c>
      <c r="C26" s="160">
        <f t="shared" si="1"/>
        <v>46196</v>
      </c>
      <c r="F26" t="s">
        <v>177</v>
      </c>
      <c r="G26" s="167" t="s">
        <v>200</v>
      </c>
      <c r="I26" t="str">
        <f t="shared" si="0"/>
        <v>前年9月23日</v>
      </c>
      <c r="K26" s="227">
        <v>45923</v>
      </c>
    </row>
    <row r="27" spans="1:11">
      <c r="A27">
        <v>24</v>
      </c>
      <c r="B27" s="40" t="s">
        <v>323</v>
      </c>
      <c r="C27" s="160">
        <f t="shared" si="1"/>
        <v>46197</v>
      </c>
      <c r="F27" t="s">
        <v>177</v>
      </c>
      <c r="G27" s="167" t="s">
        <v>201</v>
      </c>
      <c r="I27" t="str">
        <f t="shared" si="0"/>
        <v>前年9月24日</v>
      </c>
      <c r="K27" s="227">
        <v>45924</v>
      </c>
    </row>
    <row r="28" spans="1:11">
      <c r="A28">
        <v>25</v>
      </c>
      <c r="B28" s="40" t="s">
        <v>324</v>
      </c>
      <c r="C28" s="160">
        <f t="shared" si="1"/>
        <v>46198</v>
      </c>
      <c r="F28" t="s">
        <v>177</v>
      </c>
      <c r="G28" s="167" t="s">
        <v>202</v>
      </c>
      <c r="I28" t="str">
        <f t="shared" si="0"/>
        <v>前年9月25日</v>
      </c>
      <c r="K28" s="227">
        <v>45925</v>
      </c>
    </row>
    <row r="29" spans="1:11">
      <c r="A29">
        <v>26</v>
      </c>
      <c r="B29" s="40" t="s">
        <v>325</v>
      </c>
      <c r="C29" s="160">
        <f t="shared" si="1"/>
        <v>46199</v>
      </c>
      <c r="F29" t="s">
        <v>177</v>
      </c>
      <c r="G29" s="167" t="s">
        <v>203</v>
      </c>
      <c r="I29" t="str">
        <f t="shared" si="0"/>
        <v>前年9月26日</v>
      </c>
      <c r="K29" s="227">
        <v>45926</v>
      </c>
    </row>
    <row r="30" spans="1:11">
      <c r="A30">
        <v>27</v>
      </c>
      <c r="B30" s="40" t="s">
        <v>326</v>
      </c>
      <c r="C30" s="160">
        <f t="shared" si="1"/>
        <v>46200</v>
      </c>
      <c r="F30" t="s">
        <v>177</v>
      </c>
      <c r="G30" s="167" t="s">
        <v>204</v>
      </c>
      <c r="I30" t="str">
        <f t="shared" si="0"/>
        <v>前年9月27日</v>
      </c>
      <c r="K30" s="227">
        <v>45927</v>
      </c>
    </row>
    <row r="31" spans="1:11">
      <c r="A31">
        <v>28</v>
      </c>
      <c r="B31" s="40" t="s">
        <v>327</v>
      </c>
      <c r="C31" s="160">
        <f t="shared" si="1"/>
        <v>46201</v>
      </c>
      <c r="F31" t="s">
        <v>177</v>
      </c>
      <c r="G31" s="167" t="s">
        <v>205</v>
      </c>
      <c r="I31" t="str">
        <f t="shared" si="0"/>
        <v>前年9月28日</v>
      </c>
      <c r="K31" s="227">
        <v>45928</v>
      </c>
    </row>
    <row r="32" spans="1:11">
      <c r="A32">
        <v>29</v>
      </c>
      <c r="B32" s="40" t="s">
        <v>328</v>
      </c>
      <c r="C32" s="160">
        <f t="shared" si="1"/>
        <v>46202</v>
      </c>
      <c r="F32" t="s">
        <v>177</v>
      </c>
      <c r="G32" s="167" t="s">
        <v>206</v>
      </c>
      <c r="I32" t="str">
        <f t="shared" si="0"/>
        <v>前年9月29日</v>
      </c>
      <c r="K32" s="227">
        <v>45929</v>
      </c>
    </row>
    <row r="33" spans="1:11">
      <c r="A33">
        <v>30</v>
      </c>
      <c r="B33" s="40" t="s">
        <v>421</v>
      </c>
      <c r="C33" s="160">
        <f t="shared" si="1"/>
        <v>46203</v>
      </c>
      <c r="F33" t="s">
        <v>177</v>
      </c>
      <c r="G33" s="167" t="s">
        <v>207</v>
      </c>
      <c r="I33" t="str">
        <f t="shared" ref="I33" si="2">CONCATENATE(F33,G33)</f>
        <v>前年9月30日</v>
      </c>
      <c r="K33" s="227">
        <v>45930</v>
      </c>
    </row>
    <row r="34" spans="1:11">
      <c r="A34">
        <v>31</v>
      </c>
      <c r="B34" s="40" t="s">
        <v>329</v>
      </c>
      <c r="C34" s="160" t="str">
        <f t="shared" si="1"/>
        <v xml:space="preserve"> </v>
      </c>
      <c r="F34" t="s">
        <v>177</v>
      </c>
      <c r="G34" s="167" t="s">
        <v>208</v>
      </c>
      <c r="I34" t="str">
        <f t="shared" si="0"/>
        <v>前年10月1日</v>
      </c>
      <c r="K34" s="227">
        <v>45931</v>
      </c>
    </row>
    <row r="35" spans="1:11">
      <c r="A35">
        <v>32</v>
      </c>
      <c r="B35" s="40" t="s">
        <v>330</v>
      </c>
      <c r="C35" s="160" t="e">
        <f t="shared" si="1"/>
        <v>#VALUE!</v>
      </c>
      <c r="F35" t="s">
        <v>177</v>
      </c>
      <c r="G35" s="167" t="s">
        <v>209</v>
      </c>
      <c r="I35" t="str">
        <f t="shared" si="0"/>
        <v>前年10月2日</v>
      </c>
      <c r="K35" s="227">
        <v>45932</v>
      </c>
    </row>
    <row r="36" spans="1:11">
      <c r="A36">
        <v>33</v>
      </c>
      <c r="B36" s="40" t="s">
        <v>331</v>
      </c>
      <c r="C36" s="160" t="e">
        <f t="shared" si="1"/>
        <v>#VALUE!</v>
      </c>
      <c r="F36" t="s">
        <v>177</v>
      </c>
      <c r="G36" s="167" t="s">
        <v>210</v>
      </c>
      <c r="I36" t="str">
        <f t="shared" si="0"/>
        <v>前年10月3日</v>
      </c>
      <c r="K36" s="227">
        <v>45933</v>
      </c>
    </row>
    <row r="37" spans="1:11">
      <c r="A37">
        <v>34</v>
      </c>
      <c r="B37" s="40" t="s">
        <v>332</v>
      </c>
      <c r="C37" s="160" t="e">
        <f t="shared" si="1"/>
        <v>#VALUE!</v>
      </c>
      <c r="F37" t="s">
        <v>177</v>
      </c>
      <c r="G37" s="167" t="s">
        <v>211</v>
      </c>
      <c r="I37" t="str">
        <f t="shared" si="0"/>
        <v>前年10月4日</v>
      </c>
      <c r="K37" s="227">
        <v>45934</v>
      </c>
    </row>
    <row r="38" spans="1:11">
      <c r="A38">
        <v>35</v>
      </c>
      <c r="B38" s="40" t="s">
        <v>333</v>
      </c>
      <c r="C38" s="160" t="e">
        <f t="shared" si="1"/>
        <v>#VALUE!</v>
      </c>
      <c r="F38" t="s">
        <v>177</v>
      </c>
      <c r="G38" s="167" t="s">
        <v>212</v>
      </c>
      <c r="I38" t="str">
        <f t="shared" si="0"/>
        <v>前年10月5日</v>
      </c>
      <c r="K38" s="227">
        <v>45935</v>
      </c>
    </row>
    <row r="39" spans="1:11">
      <c r="A39">
        <v>36</v>
      </c>
      <c r="B39" s="40" t="s">
        <v>334</v>
      </c>
      <c r="C39" s="160" t="e">
        <f t="shared" si="1"/>
        <v>#VALUE!</v>
      </c>
      <c r="F39" t="s">
        <v>177</v>
      </c>
      <c r="G39" s="167" t="s">
        <v>213</v>
      </c>
      <c r="I39" t="str">
        <f t="shared" si="0"/>
        <v>前年10月6日</v>
      </c>
      <c r="K39" s="227">
        <v>45936</v>
      </c>
    </row>
    <row r="40" spans="1:11">
      <c r="A40">
        <v>37</v>
      </c>
      <c r="B40" s="40" t="s">
        <v>335</v>
      </c>
      <c r="C40" s="160" t="e">
        <f t="shared" si="1"/>
        <v>#VALUE!</v>
      </c>
      <c r="F40" t="s">
        <v>177</v>
      </c>
      <c r="G40" s="167" t="s">
        <v>214</v>
      </c>
      <c r="I40" t="str">
        <f t="shared" si="0"/>
        <v>前年10月7日</v>
      </c>
      <c r="K40" s="227">
        <v>45937</v>
      </c>
    </row>
    <row r="41" spans="1:11">
      <c r="A41">
        <v>38</v>
      </c>
      <c r="B41" s="40" t="s">
        <v>336</v>
      </c>
      <c r="C41" s="160" t="e">
        <f t="shared" si="1"/>
        <v>#VALUE!</v>
      </c>
      <c r="F41" t="s">
        <v>177</v>
      </c>
      <c r="G41" s="167" t="s">
        <v>215</v>
      </c>
      <c r="I41" t="str">
        <f t="shared" si="0"/>
        <v>前年10月8日</v>
      </c>
      <c r="K41" s="227">
        <v>45938</v>
      </c>
    </row>
    <row r="42" spans="1:11">
      <c r="A42">
        <v>39</v>
      </c>
      <c r="B42" s="40" t="s">
        <v>337</v>
      </c>
      <c r="C42" s="160" t="e">
        <f t="shared" si="1"/>
        <v>#VALUE!</v>
      </c>
      <c r="F42" t="s">
        <v>177</v>
      </c>
      <c r="G42" s="167" t="s">
        <v>216</v>
      </c>
      <c r="I42" t="str">
        <f t="shared" si="0"/>
        <v>前年10月9日</v>
      </c>
      <c r="K42" s="227">
        <v>45939</v>
      </c>
    </row>
    <row r="43" spans="1:11">
      <c r="A43">
        <v>40</v>
      </c>
      <c r="B43" s="40" t="s">
        <v>338</v>
      </c>
      <c r="C43" s="160" t="e">
        <f t="shared" si="1"/>
        <v>#VALUE!</v>
      </c>
      <c r="F43" t="s">
        <v>177</v>
      </c>
      <c r="G43" s="167" t="s">
        <v>217</v>
      </c>
      <c r="I43" t="str">
        <f t="shared" si="0"/>
        <v>前年10月10日</v>
      </c>
      <c r="K43" s="227">
        <v>45940</v>
      </c>
    </row>
    <row r="44" spans="1:11">
      <c r="A44">
        <v>41</v>
      </c>
      <c r="B44" s="40" t="s">
        <v>339</v>
      </c>
      <c r="C44" s="160" t="e">
        <f t="shared" si="1"/>
        <v>#VALUE!</v>
      </c>
      <c r="F44" t="s">
        <v>177</v>
      </c>
      <c r="G44" s="167" t="s">
        <v>218</v>
      </c>
      <c r="I44" t="str">
        <f t="shared" si="0"/>
        <v>前年10月11日</v>
      </c>
      <c r="K44" s="227">
        <v>45941</v>
      </c>
    </row>
    <row r="45" spans="1:11">
      <c r="A45">
        <v>42</v>
      </c>
      <c r="B45" s="40" t="s">
        <v>340</v>
      </c>
      <c r="C45" s="160" t="e">
        <f t="shared" si="1"/>
        <v>#VALUE!</v>
      </c>
      <c r="F45" t="s">
        <v>177</v>
      </c>
      <c r="G45" s="167" t="s">
        <v>219</v>
      </c>
      <c r="I45" t="str">
        <f t="shared" si="0"/>
        <v>前年10月12日</v>
      </c>
      <c r="K45" s="227">
        <v>45942</v>
      </c>
    </row>
    <row r="46" spans="1:11">
      <c r="A46">
        <v>43</v>
      </c>
      <c r="B46" s="40" t="s">
        <v>341</v>
      </c>
      <c r="C46" s="160" t="e">
        <f t="shared" si="1"/>
        <v>#VALUE!</v>
      </c>
      <c r="F46" t="s">
        <v>177</v>
      </c>
      <c r="G46" s="167" t="s">
        <v>220</v>
      </c>
      <c r="I46" t="str">
        <f t="shared" si="0"/>
        <v>前年10月13日</v>
      </c>
      <c r="K46" s="227">
        <v>45943</v>
      </c>
    </row>
    <row r="47" spans="1:11">
      <c r="A47">
        <v>44</v>
      </c>
      <c r="B47" s="40" t="s">
        <v>342</v>
      </c>
      <c r="C47" s="160" t="e">
        <f t="shared" si="1"/>
        <v>#VALUE!</v>
      </c>
      <c r="F47" t="s">
        <v>177</v>
      </c>
      <c r="G47" s="167" t="s">
        <v>221</v>
      </c>
      <c r="I47" t="str">
        <f t="shared" si="0"/>
        <v>前年10月14日</v>
      </c>
      <c r="K47" s="227">
        <v>45944</v>
      </c>
    </row>
    <row r="48" spans="1:11">
      <c r="A48">
        <v>45</v>
      </c>
      <c r="B48" s="40" t="s">
        <v>343</v>
      </c>
      <c r="C48" s="160" t="e">
        <f t="shared" si="1"/>
        <v>#VALUE!</v>
      </c>
      <c r="F48" t="s">
        <v>177</v>
      </c>
      <c r="G48" s="167" t="s">
        <v>222</v>
      </c>
      <c r="I48" t="str">
        <f t="shared" si="0"/>
        <v>前年10月15日</v>
      </c>
      <c r="K48" s="227">
        <v>45945</v>
      </c>
    </row>
    <row r="49" spans="1:11">
      <c r="A49">
        <v>46</v>
      </c>
      <c r="B49" s="40" t="s">
        <v>344</v>
      </c>
      <c r="C49" s="160" t="e">
        <f t="shared" si="1"/>
        <v>#VALUE!</v>
      </c>
      <c r="F49" t="s">
        <v>177</v>
      </c>
      <c r="G49" s="167" t="s">
        <v>223</v>
      </c>
      <c r="I49" t="str">
        <f t="shared" si="0"/>
        <v>前年10月16日</v>
      </c>
      <c r="K49" s="227">
        <v>45946</v>
      </c>
    </row>
    <row r="50" spans="1:11">
      <c r="A50">
        <v>47</v>
      </c>
      <c r="B50" s="40" t="s">
        <v>345</v>
      </c>
      <c r="C50" s="160" t="e">
        <f t="shared" si="1"/>
        <v>#VALUE!</v>
      </c>
      <c r="F50" t="s">
        <v>177</v>
      </c>
      <c r="G50" s="167" t="s">
        <v>224</v>
      </c>
      <c r="I50" t="str">
        <f t="shared" si="0"/>
        <v>前年10月17日</v>
      </c>
      <c r="K50" s="227">
        <v>45947</v>
      </c>
    </row>
    <row r="51" spans="1:11">
      <c r="A51">
        <v>48</v>
      </c>
      <c r="B51" s="40" t="s">
        <v>346</v>
      </c>
      <c r="C51" s="160" t="e">
        <f t="shared" si="1"/>
        <v>#VALUE!</v>
      </c>
      <c r="F51" t="s">
        <v>177</v>
      </c>
      <c r="G51" s="167" t="s">
        <v>225</v>
      </c>
      <c r="I51" t="str">
        <f t="shared" si="0"/>
        <v>前年10月18日</v>
      </c>
      <c r="K51" s="227">
        <v>45948</v>
      </c>
    </row>
    <row r="52" spans="1:11">
      <c r="A52">
        <v>49</v>
      </c>
      <c r="B52" s="40" t="s">
        <v>347</v>
      </c>
      <c r="C52" s="160" t="e">
        <f t="shared" si="1"/>
        <v>#VALUE!</v>
      </c>
      <c r="F52" t="s">
        <v>177</v>
      </c>
      <c r="G52" s="167" t="s">
        <v>226</v>
      </c>
      <c r="I52" t="str">
        <f t="shared" si="0"/>
        <v>前年10月19日</v>
      </c>
      <c r="K52" s="227">
        <v>45949</v>
      </c>
    </row>
    <row r="53" spans="1:11">
      <c r="A53">
        <v>50</v>
      </c>
      <c r="B53" s="40" t="s">
        <v>348</v>
      </c>
      <c r="C53" s="160" t="e">
        <f t="shared" si="1"/>
        <v>#VALUE!</v>
      </c>
      <c r="F53" t="s">
        <v>177</v>
      </c>
      <c r="G53" s="167" t="s">
        <v>227</v>
      </c>
      <c r="I53" t="str">
        <f t="shared" si="0"/>
        <v>前年10月20日</v>
      </c>
      <c r="K53" s="227">
        <v>45950</v>
      </c>
    </row>
    <row r="54" spans="1:11">
      <c r="A54">
        <v>51</v>
      </c>
      <c r="B54" s="40" t="s">
        <v>349</v>
      </c>
      <c r="C54" s="160" t="e">
        <f t="shared" si="1"/>
        <v>#VALUE!</v>
      </c>
      <c r="F54" t="s">
        <v>177</v>
      </c>
      <c r="G54" s="167" t="s">
        <v>228</v>
      </c>
      <c r="I54" t="str">
        <f t="shared" si="0"/>
        <v>前年10月21日</v>
      </c>
      <c r="K54" s="227">
        <v>45951</v>
      </c>
    </row>
    <row r="55" spans="1:11">
      <c r="A55">
        <v>52</v>
      </c>
      <c r="B55" s="40" t="s">
        <v>350</v>
      </c>
      <c r="C55" s="160" t="e">
        <f t="shared" si="1"/>
        <v>#VALUE!</v>
      </c>
      <c r="F55" t="s">
        <v>177</v>
      </c>
      <c r="G55" s="167" t="s">
        <v>229</v>
      </c>
      <c r="I55" t="str">
        <f t="shared" si="0"/>
        <v>前年10月22日</v>
      </c>
      <c r="K55" s="227">
        <v>45952</v>
      </c>
    </row>
    <row r="56" spans="1:11">
      <c r="A56">
        <v>53</v>
      </c>
      <c r="B56" s="40" t="s">
        <v>351</v>
      </c>
      <c r="C56" s="160" t="e">
        <f t="shared" si="1"/>
        <v>#VALUE!</v>
      </c>
      <c r="F56" t="s">
        <v>177</v>
      </c>
      <c r="G56" s="167" t="s">
        <v>230</v>
      </c>
      <c r="I56" t="str">
        <f t="shared" si="0"/>
        <v>前年10月23日</v>
      </c>
      <c r="K56" s="227">
        <v>45953</v>
      </c>
    </row>
    <row r="57" spans="1:11">
      <c r="A57">
        <v>54</v>
      </c>
      <c r="B57" s="40" t="s">
        <v>352</v>
      </c>
      <c r="C57" s="160" t="e">
        <f t="shared" si="1"/>
        <v>#VALUE!</v>
      </c>
      <c r="F57" t="s">
        <v>177</v>
      </c>
      <c r="G57" s="167" t="s">
        <v>231</v>
      </c>
      <c r="I57" t="str">
        <f t="shared" si="0"/>
        <v>前年10月24日</v>
      </c>
      <c r="K57" s="227">
        <v>45954</v>
      </c>
    </row>
    <row r="58" spans="1:11">
      <c r="A58">
        <v>55</v>
      </c>
      <c r="B58" s="40" t="s">
        <v>353</v>
      </c>
      <c r="C58" s="160" t="e">
        <f t="shared" si="1"/>
        <v>#VALUE!</v>
      </c>
      <c r="F58" t="s">
        <v>177</v>
      </c>
      <c r="G58" s="167" t="s">
        <v>232</v>
      </c>
      <c r="I58" t="str">
        <f t="shared" si="0"/>
        <v>前年10月25日</v>
      </c>
      <c r="K58" s="227">
        <v>45955</v>
      </c>
    </row>
    <row r="59" spans="1:11">
      <c r="A59">
        <v>56</v>
      </c>
      <c r="B59" s="40" t="s">
        <v>354</v>
      </c>
      <c r="C59" s="160" t="e">
        <f t="shared" si="1"/>
        <v>#VALUE!</v>
      </c>
      <c r="F59" t="s">
        <v>177</v>
      </c>
      <c r="G59" s="167" t="s">
        <v>233</v>
      </c>
      <c r="I59" t="str">
        <f t="shared" si="0"/>
        <v>前年10月26日</v>
      </c>
      <c r="K59" s="227">
        <v>45956</v>
      </c>
    </row>
    <row r="60" spans="1:11">
      <c r="A60">
        <v>57</v>
      </c>
      <c r="B60" s="40" t="s">
        <v>355</v>
      </c>
      <c r="C60" s="160" t="e">
        <f t="shared" si="1"/>
        <v>#VALUE!</v>
      </c>
      <c r="F60" t="s">
        <v>177</v>
      </c>
      <c r="G60" s="167" t="s">
        <v>234</v>
      </c>
      <c r="I60" t="str">
        <f t="shared" si="0"/>
        <v>前年10月27日</v>
      </c>
      <c r="K60" s="227">
        <v>45957</v>
      </c>
    </row>
    <row r="61" spans="1:11">
      <c r="A61">
        <v>58</v>
      </c>
      <c r="B61" s="40" t="s">
        <v>356</v>
      </c>
      <c r="C61" s="160" t="e">
        <f t="shared" si="1"/>
        <v>#VALUE!</v>
      </c>
      <c r="F61" t="s">
        <v>177</v>
      </c>
      <c r="G61" s="167" t="s">
        <v>235</v>
      </c>
      <c r="I61" t="str">
        <f t="shared" si="0"/>
        <v>前年10月28日</v>
      </c>
      <c r="K61" s="227">
        <v>45958</v>
      </c>
    </row>
    <row r="62" spans="1:11">
      <c r="A62">
        <v>59</v>
      </c>
      <c r="B62" s="40" t="s">
        <v>357</v>
      </c>
      <c r="C62" s="160" t="e">
        <f t="shared" si="1"/>
        <v>#VALUE!</v>
      </c>
      <c r="F62" t="s">
        <v>177</v>
      </c>
      <c r="G62" s="167" t="s">
        <v>236</v>
      </c>
      <c r="I62" t="str">
        <f t="shared" si="0"/>
        <v>前年10月29日</v>
      </c>
      <c r="K62" s="227">
        <v>45959</v>
      </c>
    </row>
    <row r="63" spans="1:11">
      <c r="A63">
        <v>60</v>
      </c>
      <c r="B63" s="40" t="s">
        <v>358</v>
      </c>
      <c r="C63" s="160" t="e">
        <f t="shared" si="1"/>
        <v>#VALUE!</v>
      </c>
      <c r="F63" t="s">
        <v>177</v>
      </c>
      <c r="G63" s="167" t="s">
        <v>237</v>
      </c>
      <c r="I63" t="str">
        <f t="shared" si="0"/>
        <v>前年10月30日</v>
      </c>
      <c r="K63" s="227">
        <v>45960</v>
      </c>
    </row>
    <row r="64" spans="1:11">
      <c r="A64">
        <v>61</v>
      </c>
      <c r="B64" s="40" t="s">
        <v>359</v>
      </c>
      <c r="C64" s="160" t="e">
        <f t="shared" si="1"/>
        <v>#VALUE!</v>
      </c>
      <c r="F64" t="s">
        <v>177</v>
      </c>
      <c r="G64" s="167" t="s">
        <v>238</v>
      </c>
      <c r="I64" t="str">
        <f t="shared" si="0"/>
        <v>前年10月31日</v>
      </c>
      <c r="K64" s="227">
        <v>45961</v>
      </c>
    </row>
    <row r="65" spans="1:11">
      <c r="A65">
        <v>62</v>
      </c>
      <c r="B65" s="40" t="s">
        <v>360</v>
      </c>
      <c r="C65" s="160" t="e">
        <f t="shared" si="1"/>
        <v>#VALUE!</v>
      </c>
      <c r="F65" t="s">
        <v>177</v>
      </c>
      <c r="G65" s="167" t="s">
        <v>239</v>
      </c>
      <c r="I65" t="str">
        <f t="shared" si="0"/>
        <v>前年11月1日</v>
      </c>
      <c r="K65" s="227">
        <v>45962</v>
      </c>
    </row>
    <row r="66" spans="1:11">
      <c r="A66">
        <v>63</v>
      </c>
      <c r="B66" s="40" t="s">
        <v>361</v>
      </c>
      <c r="C66" s="160" t="e">
        <f t="shared" si="1"/>
        <v>#VALUE!</v>
      </c>
      <c r="F66" t="s">
        <v>177</v>
      </c>
      <c r="G66" s="167" t="s">
        <v>240</v>
      </c>
      <c r="I66" t="str">
        <f t="shared" ref="I66:I95" si="3">CONCATENATE(F66,G66)</f>
        <v>前年11月2日</v>
      </c>
      <c r="K66" s="227">
        <v>45963</v>
      </c>
    </row>
    <row r="67" spans="1:11">
      <c r="A67">
        <v>64</v>
      </c>
      <c r="B67" s="40" t="s">
        <v>362</v>
      </c>
      <c r="C67" s="160" t="e">
        <f t="shared" si="1"/>
        <v>#VALUE!</v>
      </c>
      <c r="F67" t="s">
        <v>177</v>
      </c>
      <c r="G67" s="167" t="s">
        <v>241</v>
      </c>
      <c r="I67" t="str">
        <f t="shared" si="3"/>
        <v>前年11月3日</v>
      </c>
      <c r="K67" s="227">
        <v>45964</v>
      </c>
    </row>
    <row r="68" spans="1:11">
      <c r="A68">
        <v>65</v>
      </c>
      <c r="B68" s="40" t="s">
        <v>363</v>
      </c>
      <c r="C68" s="160" t="e">
        <f t="shared" si="1"/>
        <v>#VALUE!</v>
      </c>
      <c r="F68" t="s">
        <v>177</v>
      </c>
      <c r="G68" s="167" t="s">
        <v>242</v>
      </c>
      <c r="I68" t="str">
        <f t="shared" si="3"/>
        <v>前年11月4日</v>
      </c>
      <c r="K68" s="227">
        <v>45965</v>
      </c>
    </row>
    <row r="69" spans="1:11">
      <c r="A69">
        <v>66</v>
      </c>
      <c r="B69" s="40" t="s">
        <v>364</v>
      </c>
      <c r="C69" s="160" t="e">
        <f t="shared" si="1"/>
        <v>#VALUE!</v>
      </c>
      <c r="F69" t="s">
        <v>177</v>
      </c>
      <c r="G69" s="167" t="s">
        <v>243</v>
      </c>
      <c r="I69" t="str">
        <f t="shared" si="3"/>
        <v>前年11月5日</v>
      </c>
      <c r="K69" s="227">
        <v>45966</v>
      </c>
    </row>
    <row r="70" spans="1:11">
      <c r="A70">
        <v>67</v>
      </c>
      <c r="B70" s="40" t="s">
        <v>365</v>
      </c>
      <c r="C70" s="160" t="e">
        <f t="shared" ref="C70:C105" si="4">IF(C69+1&lt;=46203,C69+1," ")</f>
        <v>#VALUE!</v>
      </c>
      <c r="F70" t="s">
        <v>177</v>
      </c>
      <c r="G70" s="167" t="s">
        <v>244</v>
      </c>
      <c r="I70" t="str">
        <f t="shared" si="3"/>
        <v>前年11月6日</v>
      </c>
      <c r="K70" s="227">
        <v>45967</v>
      </c>
    </row>
    <row r="71" spans="1:11">
      <c r="A71">
        <v>68</v>
      </c>
      <c r="B71" s="40" t="s">
        <v>366</v>
      </c>
      <c r="C71" s="160" t="e">
        <f t="shared" si="4"/>
        <v>#VALUE!</v>
      </c>
      <c r="F71" t="s">
        <v>177</v>
      </c>
      <c r="G71" s="167" t="s">
        <v>245</v>
      </c>
      <c r="I71" t="str">
        <f t="shared" si="3"/>
        <v>前年11月7日</v>
      </c>
      <c r="K71" s="227">
        <v>45968</v>
      </c>
    </row>
    <row r="72" spans="1:11">
      <c r="A72">
        <v>69</v>
      </c>
      <c r="B72" s="40" t="s">
        <v>367</v>
      </c>
      <c r="C72" s="160" t="e">
        <f t="shared" si="4"/>
        <v>#VALUE!</v>
      </c>
      <c r="F72" t="s">
        <v>177</v>
      </c>
      <c r="G72" s="167" t="s">
        <v>246</v>
      </c>
      <c r="I72" t="str">
        <f t="shared" si="3"/>
        <v>前年11月8日</v>
      </c>
      <c r="K72" s="227">
        <v>45969</v>
      </c>
    </row>
    <row r="73" spans="1:11">
      <c r="A73">
        <v>70</v>
      </c>
      <c r="B73" s="40" t="s">
        <v>368</v>
      </c>
      <c r="C73" s="160" t="e">
        <f t="shared" si="4"/>
        <v>#VALUE!</v>
      </c>
      <c r="F73" t="s">
        <v>177</v>
      </c>
      <c r="G73" s="167" t="s">
        <v>247</v>
      </c>
      <c r="I73" t="str">
        <f t="shared" si="3"/>
        <v>前年11月9日</v>
      </c>
      <c r="K73" s="227">
        <v>45970</v>
      </c>
    </row>
    <row r="74" spans="1:11">
      <c r="A74">
        <v>71</v>
      </c>
      <c r="B74" s="40" t="s">
        <v>369</v>
      </c>
      <c r="C74" s="160" t="e">
        <f t="shared" si="4"/>
        <v>#VALUE!</v>
      </c>
      <c r="F74" t="s">
        <v>177</v>
      </c>
      <c r="G74" s="167" t="s">
        <v>248</v>
      </c>
      <c r="I74" t="str">
        <f t="shared" si="3"/>
        <v>前年11月10日</v>
      </c>
      <c r="K74" s="227">
        <v>45971</v>
      </c>
    </row>
    <row r="75" spans="1:11">
      <c r="A75">
        <v>72</v>
      </c>
      <c r="B75" s="40" t="s">
        <v>370</v>
      </c>
      <c r="C75" s="160" t="e">
        <f t="shared" si="4"/>
        <v>#VALUE!</v>
      </c>
      <c r="F75" t="s">
        <v>177</v>
      </c>
      <c r="G75" s="167" t="s">
        <v>249</v>
      </c>
      <c r="I75" t="str">
        <f t="shared" si="3"/>
        <v>前年11月11日</v>
      </c>
      <c r="K75" s="227">
        <v>45972</v>
      </c>
    </row>
    <row r="76" spans="1:11">
      <c r="A76">
        <v>73</v>
      </c>
      <c r="B76" s="40" t="s">
        <v>371</v>
      </c>
      <c r="C76" s="160" t="e">
        <f t="shared" si="4"/>
        <v>#VALUE!</v>
      </c>
      <c r="F76" t="s">
        <v>177</v>
      </c>
      <c r="G76" s="167" t="s">
        <v>250</v>
      </c>
      <c r="I76" t="str">
        <f t="shared" si="3"/>
        <v>前年11月12日</v>
      </c>
      <c r="K76" s="227">
        <v>45973</v>
      </c>
    </row>
    <row r="77" spans="1:11">
      <c r="A77">
        <v>74</v>
      </c>
      <c r="B77" s="40" t="s">
        <v>372</v>
      </c>
      <c r="C77" s="160" t="e">
        <f t="shared" si="4"/>
        <v>#VALUE!</v>
      </c>
      <c r="F77" t="s">
        <v>177</v>
      </c>
      <c r="G77" s="167" t="s">
        <v>251</v>
      </c>
      <c r="I77" t="str">
        <f t="shared" si="3"/>
        <v>前年11月13日</v>
      </c>
      <c r="K77" s="227">
        <v>45974</v>
      </c>
    </row>
    <row r="78" spans="1:11">
      <c r="A78">
        <v>75</v>
      </c>
      <c r="B78" s="40" t="s">
        <v>373</v>
      </c>
      <c r="C78" s="160" t="e">
        <f t="shared" si="4"/>
        <v>#VALUE!</v>
      </c>
      <c r="F78" t="s">
        <v>177</v>
      </c>
      <c r="G78" s="167" t="s">
        <v>252</v>
      </c>
      <c r="I78" t="str">
        <f t="shared" si="3"/>
        <v>前年11月14日</v>
      </c>
      <c r="K78" s="227">
        <v>45975</v>
      </c>
    </row>
    <row r="79" spans="1:11">
      <c r="A79">
        <v>76</v>
      </c>
      <c r="B79" s="40" t="s">
        <v>374</v>
      </c>
      <c r="C79" s="160" t="e">
        <f t="shared" si="4"/>
        <v>#VALUE!</v>
      </c>
      <c r="F79" t="s">
        <v>177</v>
      </c>
      <c r="G79" s="167" t="s">
        <v>253</v>
      </c>
      <c r="I79" t="str">
        <f t="shared" si="3"/>
        <v>前年11月15日</v>
      </c>
      <c r="K79" s="227">
        <v>45976</v>
      </c>
    </row>
    <row r="80" spans="1:11">
      <c r="A80">
        <v>77</v>
      </c>
      <c r="B80" s="40" t="s">
        <v>375</v>
      </c>
      <c r="C80" s="160" t="e">
        <f t="shared" si="4"/>
        <v>#VALUE!</v>
      </c>
      <c r="F80" t="s">
        <v>177</v>
      </c>
      <c r="G80" s="167" t="s">
        <v>254</v>
      </c>
      <c r="I80" t="str">
        <f t="shared" si="3"/>
        <v>前年11月16日</v>
      </c>
      <c r="K80" s="227">
        <v>45977</v>
      </c>
    </row>
    <row r="81" spans="1:11">
      <c r="A81">
        <v>78</v>
      </c>
      <c r="B81" s="40" t="s">
        <v>376</v>
      </c>
      <c r="C81" s="160" t="e">
        <f t="shared" si="4"/>
        <v>#VALUE!</v>
      </c>
      <c r="F81" t="s">
        <v>177</v>
      </c>
      <c r="G81" s="167" t="s">
        <v>255</v>
      </c>
      <c r="I81" t="str">
        <f t="shared" si="3"/>
        <v>前年11月17日</v>
      </c>
      <c r="K81" s="227">
        <v>45978</v>
      </c>
    </row>
    <row r="82" spans="1:11">
      <c r="A82">
        <v>79</v>
      </c>
      <c r="B82" s="40" t="s">
        <v>377</v>
      </c>
      <c r="C82" s="160" t="e">
        <f t="shared" si="4"/>
        <v>#VALUE!</v>
      </c>
      <c r="F82" t="s">
        <v>177</v>
      </c>
      <c r="G82" s="167" t="s">
        <v>256</v>
      </c>
      <c r="I82" t="str">
        <f t="shared" si="3"/>
        <v>前年11月18日</v>
      </c>
      <c r="K82" s="227">
        <v>45979</v>
      </c>
    </row>
    <row r="83" spans="1:11">
      <c r="A83">
        <v>80</v>
      </c>
      <c r="B83" s="40" t="s">
        <v>378</v>
      </c>
      <c r="C83" s="160" t="e">
        <f t="shared" si="4"/>
        <v>#VALUE!</v>
      </c>
      <c r="F83" t="s">
        <v>177</v>
      </c>
      <c r="G83" s="167" t="s">
        <v>257</v>
      </c>
      <c r="I83" t="str">
        <f t="shared" si="3"/>
        <v>前年11月19日</v>
      </c>
      <c r="K83" s="227">
        <v>45980</v>
      </c>
    </row>
    <row r="84" spans="1:11">
      <c r="A84">
        <v>81</v>
      </c>
      <c r="B84" s="40" t="s">
        <v>379</v>
      </c>
      <c r="C84" s="160" t="e">
        <f t="shared" si="4"/>
        <v>#VALUE!</v>
      </c>
      <c r="F84" t="s">
        <v>177</v>
      </c>
      <c r="G84" s="167" t="s">
        <v>258</v>
      </c>
      <c r="I84" t="str">
        <f t="shared" si="3"/>
        <v>前年11月20日</v>
      </c>
      <c r="K84" s="227">
        <v>45981</v>
      </c>
    </row>
    <row r="85" spans="1:11">
      <c r="A85">
        <v>82</v>
      </c>
      <c r="B85" s="40" t="s">
        <v>380</v>
      </c>
      <c r="C85" s="160" t="e">
        <f t="shared" si="4"/>
        <v>#VALUE!</v>
      </c>
      <c r="F85" t="s">
        <v>177</v>
      </c>
      <c r="G85" s="167" t="s">
        <v>259</v>
      </c>
      <c r="I85" t="str">
        <f t="shared" si="3"/>
        <v>前年11月21日</v>
      </c>
      <c r="K85" s="227">
        <v>45982</v>
      </c>
    </row>
    <row r="86" spans="1:11">
      <c r="A86">
        <v>83</v>
      </c>
      <c r="B86" s="40" t="s">
        <v>381</v>
      </c>
      <c r="C86" s="160" t="e">
        <f t="shared" si="4"/>
        <v>#VALUE!</v>
      </c>
      <c r="F86" t="s">
        <v>177</v>
      </c>
      <c r="G86" s="167" t="s">
        <v>260</v>
      </c>
      <c r="I86" t="str">
        <f t="shared" si="3"/>
        <v>前年11月22日</v>
      </c>
      <c r="K86" s="227">
        <v>45983</v>
      </c>
    </row>
    <row r="87" spans="1:11">
      <c r="A87">
        <v>84</v>
      </c>
      <c r="B87" s="40" t="s">
        <v>382</v>
      </c>
      <c r="C87" s="160" t="e">
        <f t="shared" si="4"/>
        <v>#VALUE!</v>
      </c>
      <c r="F87" t="s">
        <v>177</v>
      </c>
      <c r="G87" s="167" t="s">
        <v>261</v>
      </c>
      <c r="I87" t="str">
        <f t="shared" si="3"/>
        <v>前年11月23日</v>
      </c>
      <c r="K87" s="227">
        <v>45984</v>
      </c>
    </row>
    <row r="88" spans="1:11">
      <c r="A88">
        <v>85</v>
      </c>
      <c r="B88" s="40" t="s">
        <v>383</v>
      </c>
      <c r="C88" s="160" t="e">
        <f t="shared" si="4"/>
        <v>#VALUE!</v>
      </c>
      <c r="F88" t="s">
        <v>177</v>
      </c>
      <c r="G88" s="167" t="s">
        <v>262</v>
      </c>
      <c r="I88" t="str">
        <f t="shared" si="3"/>
        <v>前年11月24日</v>
      </c>
      <c r="K88" s="227">
        <v>45985</v>
      </c>
    </row>
    <row r="89" spans="1:11">
      <c r="A89">
        <v>86</v>
      </c>
      <c r="B89" s="40" t="s">
        <v>384</v>
      </c>
      <c r="C89" s="160" t="e">
        <f t="shared" si="4"/>
        <v>#VALUE!</v>
      </c>
      <c r="F89" t="s">
        <v>177</v>
      </c>
      <c r="G89" s="167" t="s">
        <v>263</v>
      </c>
      <c r="I89" t="str">
        <f t="shared" si="3"/>
        <v>前年11月25日</v>
      </c>
      <c r="K89" s="227">
        <v>45986</v>
      </c>
    </row>
    <row r="90" spans="1:11">
      <c r="A90">
        <v>87</v>
      </c>
      <c r="B90" s="40" t="s">
        <v>385</v>
      </c>
      <c r="C90" s="160" t="e">
        <f t="shared" si="4"/>
        <v>#VALUE!</v>
      </c>
      <c r="F90" t="s">
        <v>177</v>
      </c>
      <c r="G90" s="167" t="s">
        <v>264</v>
      </c>
      <c r="I90" t="str">
        <f t="shared" si="3"/>
        <v>前年11月26日</v>
      </c>
      <c r="K90" s="227">
        <v>45987</v>
      </c>
    </row>
    <row r="91" spans="1:11">
      <c r="A91">
        <v>88</v>
      </c>
      <c r="B91" s="40" t="s">
        <v>386</v>
      </c>
      <c r="C91" s="160" t="e">
        <f t="shared" si="4"/>
        <v>#VALUE!</v>
      </c>
      <c r="F91" t="s">
        <v>177</v>
      </c>
      <c r="G91" s="167" t="s">
        <v>265</v>
      </c>
      <c r="I91" t="str">
        <f t="shared" si="3"/>
        <v>前年11月27日</v>
      </c>
      <c r="K91" s="227">
        <v>45988</v>
      </c>
    </row>
    <row r="92" spans="1:11">
      <c r="A92">
        <v>89</v>
      </c>
      <c r="B92" s="40" t="s">
        <v>387</v>
      </c>
      <c r="C92" s="160" t="e">
        <f t="shared" si="4"/>
        <v>#VALUE!</v>
      </c>
      <c r="F92" t="s">
        <v>177</v>
      </c>
      <c r="G92" s="167" t="s">
        <v>266</v>
      </c>
      <c r="I92" t="str">
        <f t="shared" si="3"/>
        <v>前年11月28日</v>
      </c>
      <c r="K92" s="227">
        <v>45989</v>
      </c>
    </row>
    <row r="93" spans="1:11">
      <c r="A93">
        <v>90</v>
      </c>
      <c r="B93" s="40" t="s">
        <v>388</v>
      </c>
      <c r="C93" s="160" t="e">
        <f t="shared" si="4"/>
        <v>#VALUE!</v>
      </c>
      <c r="F93" t="s">
        <v>177</v>
      </c>
      <c r="G93" s="167" t="s">
        <v>267</v>
      </c>
      <c r="I93" t="str">
        <f t="shared" si="3"/>
        <v>前年11月29日</v>
      </c>
      <c r="K93" s="227">
        <v>45990</v>
      </c>
    </row>
    <row r="94" spans="1:11">
      <c r="A94">
        <v>91</v>
      </c>
      <c r="B94" s="40" t="s">
        <v>389</v>
      </c>
      <c r="C94" s="160" t="e">
        <f t="shared" si="4"/>
        <v>#VALUE!</v>
      </c>
      <c r="F94" t="s">
        <v>177</v>
      </c>
      <c r="G94" s="167" t="s">
        <v>268</v>
      </c>
      <c r="I94" t="str">
        <f t="shared" si="3"/>
        <v>前年11月30日</v>
      </c>
      <c r="K94" s="227">
        <v>45991</v>
      </c>
    </row>
    <row r="95" spans="1:11">
      <c r="A95">
        <v>92</v>
      </c>
      <c r="B95" s="40" t="s">
        <v>390</v>
      </c>
      <c r="C95" s="160" t="e">
        <f t="shared" si="4"/>
        <v>#VALUE!</v>
      </c>
      <c r="F95" t="s">
        <v>177</v>
      </c>
      <c r="G95" s="167" t="s">
        <v>269</v>
      </c>
      <c r="I95" t="str">
        <f t="shared" si="3"/>
        <v>前年12月1日</v>
      </c>
      <c r="K95" s="227">
        <v>45992</v>
      </c>
    </row>
    <row r="96" spans="1:11">
      <c r="A96">
        <v>93</v>
      </c>
      <c r="B96" s="40" t="s">
        <v>391</v>
      </c>
      <c r="C96" s="160" t="e">
        <f t="shared" si="4"/>
        <v>#VALUE!</v>
      </c>
      <c r="F96" t="s">
        <v>177</v>
      </c>
      <c r="G96" s="167" t="s">
        <v>270</v>
      </c>
      <c r="I96" t="str">
        <f t="shared" ref="I96:I125" si="5">CONCATENATE(F96,G96)</f>
        <v>前年12月2日</v>
      </c>
      <c r="K96" s="227">
        <v>45993</v>
      </c>
    </row>
    <row r="97" spans="1:11">
      <c r="A97">
        <v>94</v>
      </c>
      <c r="B97" s="40" t="s">
        <v>392</v>
      </c>
      <c r="C97" s="160" t="e">
        <f t="shared" si="4"/>
        <v>#VALUE!</v>
      </c>
      <c r="F97" t="s">
        <v>177</v>
      </c>
      <c r="G97" s="167" t="s">
        <v>271</v>
      </c>
      <c r="I97" t="str">
        <f t="shared" si="5"/>
        <v>前年12月3日</v>
      </c>
      <c r="K97" s="227">
        <v>45994</v>
      </c>
    </row>
    <row r="98" spans="1:11">
      <c r="A98">
        <v>95</v>
      </c>
      <c r="B98" s="40" t="s">
        <v>393</v>
      </c>
      <c r="C98" s="160" t="e">
        <f t="shared" si="4"/>
        <v>#VALUE!</v>
      </c>
      <c r="F98" t="s">
        <v>177</v>
      </c>
      <c r="G98" s="167" t="s">
        <v>272</v>
      </c>
      <c r="I98" t="str">
        <f t="shared" si="5"/>
        <v>前年12月4日</v>
      </c>
      <c r="K98" s="227">
        <v>45995</v>
      </c>
    </row>
    <row r="99" spans="1:11">
      <c r="A99">
        <v>96</v>
      </c>
      <c r="B99" s="40" t="s">
        <v>394</v>
      </c>
      <c r="C99" s="160" t="e">
        <f t="shared" si="4"/>
        <v>#VALUE!</v>
      </c>
      <c r="F99" t="s">
        <v>177</v>
      </c>
      <c r="G99" s="167" t="s">
        <v>273</v>
      </c>
      <c r="I99" t="str">
        <f t="shared" si="5"/>
        <v>前年12月5日</v>
      </c>
      <c r="K99" s="227">
        <v>45996</v>
      </c>
    </row>
    <row r="100" spans="1:11">
      <c r="A100">
        <v>97</v>
      </c>
      <c r="B100" s="40" t="s">
        <v>395</v>
      </c>
      <c r="C100" s="160" t="e">
        <f t="shared" si="4"/>
        <v>#VALUE!</v>
      </c>
      <c r="F100" t="s">
        <v>177</v>
      </c>
      <c r="G100" s="167" t="s">
        <v>274</v>
      </c>
      <c r="I100" t="str">
        <f t="shared" si="5"/>
        <v>前年12月6日</v>
      </c>
      <c r="K100" s="227">
        <v>45997</v>
      </c>
    </row>
    <row r="101" spans="1:11">
      <c r="A101">
        <v>98</v>
      </c>
      <c r="B101" s="40" t="s">
        <v>396</v>
      </c>
      <c r="C101" s="160" t="e">
        <f t="shared" si="4"/>
        <v>#VALUE!</v>
      </c>
      <c r="F101" t="s">
        <v>177</v>
      </c>
      <c r="G101" s="167" t="s">
        <v>275</v>
      </c>
      <c r="I101" t="str">
        <f t="shared" si="5"/>
        <v>前年12月7日</v>
      </c>
      <c r="K101" s="227">
        <v>45998</v>
      </c>
    </row>
    <row r="102" spans="1:11">
      <c r="A102">
        <v>99</v>
      </c>
      <c r="B102" s="40" t="s">
        <v>397</v>
      </c>
      <c r="C102" s="160" t="e">
        <f t="shared" si="4"/>
        <v>#VALUE!</v>
      </c>
      <c r="F102" t="s">
        <v>177</v>
      </c>
      <c r="G102" s="167" t="s">
        <v>276</v>
      </c>
      <c r="I102" t="str">
        <f t="shared" si="5"/>
        <v>前年12月8日</v>
      </c>
      <c r="K102" s="227">
        <v>45999</v>
      </c>
    </row>
    <row r="103" spans="1:11">
      <c r="A103">
        <v>100</v>
      </c>
      <c r="B103" s="40" t="s">
        <v>398</v>
      </c>
      <c r="C103" s="160" t="e">
        <f t="shared" si="4"/>
        <v>#VALUE!</v>
      </c>
      <c r="F103" t="s">
        <v>177</v>
      </c>
      <c r="G103" s="167" t="s">
        <v>277</v>
      </c>
      <c r="I103" t="str">
        <f t="shared" si="5"/>
        <v>前年12月9日</v>
      </c>
      <c r="K103" s="227">
        <v>46000</v>
      </c>
    </row>
    <row r="104" spans="1:11">
      <c r="A104">
        <v>101</v>
      </c>
      <c r="B104" s="40" t="s">
        <v>399</v>
      </c>
      <c r="C104" s="160" t="e">
        <f t="shared" si="4"/>
        <v>#VALUE!</v>
      </c>
      <c r="F104" t="s">
        <v>177</v>
      </c>
      <c r="G104" s="167" t="s">
        <v>278</v>
      </c>
      <c r="I104" t="str">
        <f t="shared" si="5"/>
        <v>前年12月10日</v>
      </c>
      <c r="K104" s="227">
        <v>46001</v>
      </c>
    </row>
    <row r="105" spans="1:11">
      <c r="A105">
        <v>102</v>
      </c>
      <c r="B105" s="40" t="s">
        <v>400</v>
      </c>
      <c r="C105" s="160" t="e">
        <f t="shared" si="4"/>
        <v>#VALUE!</v>
      </c>
      <c r="F105" t="s">
        <v>177</v>
      </c>
      <c r="G105" s="167" t="s">
        <v>279</v>
      </c>
      <c r="I105" t="str">
        <f t="shared" si="5"/>
        <v>前年12月11日</v>
      </c>
      <c r="K105" s="227">
        <v>46002</v>
      </c>
    </row>
    <row r="106" spans="1:11">
      <c r="A106">
        <v>103</v>
      </c>
      <c r="B106" s="40" t="s">
        <v>401</v>
      </c>
      <c r="C106" s="160"/>
      <c r="F106" t="s">
        <v>177</v>
      </c>
      <c r="G106" s="167" t="s">
        <v>280</v>
      </c>
      <c r="I106" t="str">
        <f t="shared" si="5"/>
        <v>前年12月12日</v>
      </c>
      <c r="K106" s="227">
        <v>46003</v>
      </c>
    </row>
    <row r="107" spans="1:11">
      <c r="A107">
        <v>104</v>
      </c>
      <c r="B107" s="40" t="s">
        <v>402</v>
      </c>
      <c r="C107" s="160"/>
      <c r="F107" t="s">
        <v>177</v>
      </c>
      <c r="G107" s="167" t="s">
        <v>281</v>
      </c>
      <c r="I107" t="str">
        <f t="shared" si="5"/>
        <v>前年12月13日</v>
      </c>
      <c r="K107" s="227">
        <v>46004</v>
      </c>
    </row>
    <row r="108" spans="1:11">
      <c r="A108">
        <v>105</v>
      </c>
      <c r="B108" s="40" t="s">
        <v>403</v>
      </c>
      <c r="C108" s="160"/>
      <c r="F108" t="s">
        <v>177</v>
      </c>
      <c r="G108" s="167" t="s">
        <v>282</v>
      </c>
      <c r="I108" t="str">
        <f t="shared" si="5"/>
        <v>前年12月14日</v>
      </c>
      <c r="K108" s="227">
        <v>46005</v>
      </c>
    </row>
    <row r="109" spans="1:11">
      <c r="A109">
        <v>106</v>
      </c>
      <c r="B109" s="40" t="s">
        <v>404</v>
      </c>
      <c r="C109" s="160"/>
      <c r="F109" t="s">
        <v>177</v>
      </c>
      <c r="G109" s="167" t="s">
        <v>283</v>
      </c>
      <c r="I109" t="str">
        <f t="shared" si="5"/>
        <v>前年12月15日</v>
      </c>
      <c r="K109" s="227">
        <v>46006</v>
      </c>
    </row>
    <row r="110" spans="1:11">
      <c r="A110">
        <v>107</v>
      </c>
      <c r="B110" s="40" t="s">
        <v>405</v>
      </c>
      <c r="C110" s="160"/>
      <c r="F110" t="s">
        <v>177</v>
      </c>
      <c r="G110" s="167" t="s">
        <v>284</v>
      </c>
      <c r="I110" t="str">
        <f t="shared" si="5"/>
        <v>前年12月16日</v>
      </c>
      <c r="K110" s="227">
        <v>46007</v>
      </c>
    </row>
    <row r="111" spans="1:11">
      <c r="A111">
        <v>108</v>
      </c>
      <c r="B111" s="40" t="s">
        <v>406</v>
      </c>
      <c r="C111" s="160"/>
      <c r="F111" t="s">
        <v>177</v>
      </c>
      <c r="G111" s="167" t="s">
        <v>285</v>
      </c>
      <c r="I111" t="str">
        <f t="shared" si="5"/>
        <v>前年12月17日</v>
      </c>
      <c r="K111" s="227">
        <v>46008</v>
      </c>
    </row>
    <row r="112" spans="1:11">
      <c r="A112">
        <v>109</v>
      </c>
      <c r="B112" s="40" t="s">
        <v>407</v>
      </c>
      <c r="C112" s="160"/>
      <c r="F112" t="s">
        <v>177</v>
      </c>
      <c r="G112" s="167" t="s">
        <v>286</v>
      </c>
      <c r="I112" t="str">
        <f t="shared" si="5"/>
        <v>前年12月18日</v>
      </c>
      <c r="K112" s="227">
        <v>46009</v>
      </c>
    </row>
    <row r="113" spans="1:11">
      <c r="A113">
        <v>110</v>
      </c>
      <c r="B113" s="40" t="s">
        <v>408</v>
      </c>
      <c r="C113" s="160"/>
      <c r="F113" t="s">
        <v>177</v>
      </c>
      <c r="G113" s="167" t="s">
        <v>287</v>
      </c>
      <c r="I113" t="str">
        <f t="shared" si="5"/>
        <v>前年12月19日</v>
      </c>
      <c r="K113" s="227">
        <v>46010</v>
      </c>
    </row>
    <row r="114" spans="1:11">
      <c r="A114">
        <v>111</v>
      </c>
      <c r="B114" s="40" t="s">
        <v>409</v>
      </c>
      <c r="C114" s="160"/>
      <c r="F114" t="s">
        <v>177</v>
      </c>
      <c r="G114" s="167" t="s">
        <v>288</v>
      </c>
      <c r="I114" t="str">
        <f t="shared" si="5"/>
        <v>前年12月20日</v>
      </c>
      <c r="K114" s="227">
        <v>46011</v>
      </c>
    </row>
    <row r="115" spans="1:11">
      <c r="A115">
        <v>112</v>
      </c>
      <c r="B115" s="40" t="s">
        <v>410</v>
      </c>
      <c r="C115" s="160"/>
      <c r="F115" t="s">
        <v>177</v>
      </c>
      <c r="G115" s="167" t="s">
        <v>289</v>
      </c>
      <c r="I115" t="str">
        <f t="shared" si="5"/>
        <v>前年12月21日</v>
      </c>
      <c r="K115" s="227">
        <v>46012</v>
      </c>
    </row>
    <row r="116" spans="1:11">
      <c r="A116">
        <v>113</v>
      </c>
      <c r="B116" s="40" t="s">
        <v>411</v>
      </c>
      <c r="C116" s="160"/>
      <c r="F116" t="s">
        <v>177</v>
      </c>
      <c r="G116" s="167" t="s">
        <v>290</v>
      </c>
      <c r="I116" t="str">
        <f t="shared" si="5"/>
        <v>前年12月22日</v>
      </c>
      <c r="K116" s="227">
        <v>46013</v>
      </c>
    </row>
    <row r="117" spans="1:11">
      <c r="A117">
        <v>114</v>
      </c>
      <c r="B117" s="40" t="s">
        <v>412</v>
      </c>
      <c r="C117" s="160"/>
      <c r="F117" t="s">
        <v>177</v>
      </c>
      <c r="G117" s="167" t="s">
        <v>291</v>
      </c>
      <c r="I117" t="str">
        <f t="shared" si="5"/>
        <v>前年12月23日</v>
      </c>
      <c r="K117" s="227">
        <v>46014</v>
      </c>
    </row>
    <row r="118" spans="1:11">
      <c r="A118">
        <v>115</v>
      </c>
      <c r="B118" s="40" t="s">
        <v>413</v>
      </c>
      <c r="C118" s="160"/>
      <c r="F118" t="s">
        <v>177</v>
      </c>
      <c r="G118" s="167" t="s">
        <v>292</v>
      </c>
      <c r="I118" t="str">
        <f t="shared" si="5"/>
        <v>前年12月24日</v>
      </c>
      <c r="K118" s="227">
        <v>46015</v>
      </c>
    </row>
    <row r="119" spans="1:11">
      <c r="A119">
        <v>116</v>
      </c>
      <c r="B119" s="40" t="s">
        <v>414</v>
      </c>
      <c r="C119" s="160"/>
      <c r="F119" t="s">
        <v>177</v>
      </c>
      <c r="G119" s="167" t="s">
        <v>293</v>
      </c>
      <c r="I119" t="str">
        <f t="shared" si="5"/>
        <v>前年12月25日</v>
      </c>
      <c r="K119" s="227">
        <v>46016</v>
      </c>
    </row>
    <row r="120" spans="1:11">
      <c r="A120">
        <v>117</v>
      </c>
      <c r="B120" s="40" t="s">
        <v>415</v>
      </c>
      <c r="C120" s="160"/>
      <c r="F120" t="s">
        <v>177</v>
      </c>
      <c r="G120" s="167" t="s">
        <v>294</v>
      </c>
      <c r="I120" t="str">
        <f t="shared" si="5"/>
        <v>前年12月26日</v>
      </c>
      <c r="K120" s="227">
        <v>46017</v>
      </c>
    </row>
    <row r="121" spans="1:11">
      <c r="A121">
        <v>118</v>
      </c>
      <c r="B121" s="40" t="s">
        <v>416</v>
      </c>
      <c r="C121" s="160"/>
      <c r="F121" t="s">
        <v>177</v>
      </c>
      <c r="G121" s="167" t="s">
        <v>295</v>
      </c>
      <c r="I121" t="str">
        <f t="shared" si="5"/>
        <v>前年12月27日</v>
      </c>
      <c r="K121" s="227">
        <v>46018</v>
      </c>
    </row>
    <row r="122" spans="1:11">
      <c r="A122">
        <v>119</v>
      </c>
      <c r="B122" s="40" t="s">
        <v>417</v>
      </c>
      <c r="C122" s="160"/>
      <c r="F122" t="s">
        <v>177</v>
      </c>
      <c r="G122" s="167" t="s">
        <v>296</v>
      </c>
      <c r="I122" t="str">
        <f t="shared" si="5"/>
        <v>前年12月28日</v>
      </c>
      <c r="K122" s="227">
        <v>46019</v>
      </c>
    </row>
    <row r="123" spans="1:11">
      <c r="A123">
        <v>120</v>
      </c>
      <c r="B123" s="40" t="s">
        <v>418</v>
      </c>
      <c r="C123" s="160"/>
      <c r="F123" t="s">
        <v>177</v>
      </c>
      <c r="G123" s="167" t="s">
        <v>297</v>
      </c>
      <c r="I123" t="str">
        <f t="shared" si="5"/>
        <v>前年12月29日</v>
      </c>
      <c r="K123" s="227">
        <v>46020</v>
      </c>
    </row>
    <row r="124" spans="1:11">
      <c r="A124">
        <v>121</v>
      </c>
      <c r="B124" s="40" t="s">
        <v>419</v>
      </c>
      <c r="C124" s="160"/>
      <c r="F124" t="s">
        <v>177</v>
      </c>
      <c r="G124" s="167" t="s">
        <v>298</v>
      </c>
      <c r="I124" t="str">
        <f t="shared" si="5"/>
        <v>前年12月30日</v>
      </c>
      <c r="K124" s="227">
        <v>46021</v>
      </c>
    </row>
    <row r="125" spans="1:11">
      <c r="A125">
        <v>122</v>
      </c>
      <c r="B125" s="40" t="s">
        <v>420</v>
      </c>
      <c r="C125" s="160"/>
      <c r="F125" t="s">
        <v>177</v>
      </c>
      <c r="G125" s="167" t="s">
        <v>299</v>
      </c>
      <c r="I125" t="str">
        <f t="shared" si="5"/>
        <v>前年12月31日</v>
      </c>
      <c r="K125" s="227">
        <v>46022</v>
      </c>
    </row>
    <row r="126" spans="1:11">
      <c r="A126">
        <v>123</v>
      </c>
      <c r="B126" s="40">
        <v>46023</v>
      </c>
      <c r="C126" s="160"/>
      <c r="G126" s="167"/>
      <c r="I126" s="227">
        <v>46023</v>
      </c>
      <c r="K126" s="227">
        <v>46023</v>
      </c>
    </row>
    <row r="127" spans="1:11">
      <c r="A127">
        <v>124</v>
      </c>
      <c r="B127" s="40">
        <v>46024</v>
      </c>
      <c r="C127" s="160"/>
      <c r="G127" s="167"/>
      <c r="I127" s="227">
        <v>46024</v>
      </c>
      <c r="K127" s="227">
        <v>46024</v>
      </c>
    </row>
    <row r="128" spans="1:11">
      <c r="A128">
        <v>125</v>
      </c>
      <c r="B128" s="40">
        <v>46025</v>
      </c>
      <c r="C128" s="160"/>
      <c r="G128" s="167"/>
      <c r="I128" s="227">
        <v>46025</v>
      </c>
      <c r="K128" s="227">
        <v>46025</v>
      </c>
    </row>
    <row r="129" spans="1:11">
      <c r="A129">
        <v>126</v>
      </c>
      <c r="B129" s="40">
        <v>46026</v>
      </c>
      <c r="C129" s="160"/>
      <c r="G129" s="167"/>
      <c r="I129" s="227">
        <v>46026</v>
      </c>
      <c r="K129" s="227">
        <v>46026</v>
      </c>
    </row>
    <row r="130" spans="1:11">
      <c r="A130">
        <v>127</v>
      </c>
      <c r="B130" s="40">
        <v>46027</v>
      </c>
      <c r="C130" s="160"/>
      <c r="G130" s="167"/>
      <c r="I130" s="227">
        <v>46027</v>
      </c>
      <c r="K130" s="227">
        <v>46027</v>
      </c>
    </row>
    <row r="131" spans="1:11">
      <c r="A131">
        <v>128</v>
      </c>
      <c r="B131" s="40">
        <v>46028</v>
      </c>
      <c r="C131" s="160"/>
      <c r="G131" s="167"/>
      <c r="I131" s="227">
        <v>46028</v>
      </c>
      <c r="K131" s="227">
        <v>46028</v>
      </c>
    </row>
    <row r="132" spans="1:11">
      <c r="A132">
        <v>129</v>
      </c>
      <c r="B132" s="40">
        <v>46029</v>
      </c>
      <c r="C132" s="160"/>
      <c r="G132" s="167"/>
      <c r="I132" s="227">
        <v>46029</v>
      </c>
      <c r="K132" s="227">
        <v>46029</v>
      </c>
    </row>
    <row r="133" spans="1:11">
      <c r="A133">
        <v>130</v>
      </c>
      <c r="B133" s="40">
        <v>46030</v>
      </c>
      <c r="C133" s="160"/>
      <c r="G133" s="167"/>
      <c r="I133" s="227">
        <v>46030</v>
      </c>
      <c r="K133" s="227">
        <v>46030</v>
      </c>
    </row>
    <row r="134" spans="1:11">
      <c r="A134">
        <v>131</v>
      </c>
      <c r="B134" s="40">
        <v>46031</v>
      </c>
      <c r="C134" s="160"/>
      <c r="G134" s="167"/>
      <c r="I134" s="227">
        <v>46031</v>
      </c>
      <c r="K134" s="227">
        <v>46031</v>
      </c>
    </row>
    <row r="135" spans="1:11">
      <c r="A135">
        <v>132</v>
      </c>
      <c r="B135" s="40">
        <v>46032</v>
      </c>
      <c r="C135" s="160"/>
      <c r="G135" s="167"/>
      <c r="I135" s="227">
        <v>46032</v>
      </c>
      <c r="K135" s="227">
        <v>46032</v>
      </c>
    </row>
    <row r="136" spans="1:11">
      <c r="A136">
        <v>133</v>
      </c>
      <c r="B136" s="40">
        <v>46033</v>
      </c>
      <c r="C136" s="160"/>
      <c r="I136" s="227">
        <v>46033</v>
      </c>
      <c r="K136" s="227">
        <v>46033</v>
      </c>
    </row>
    <row r="137" spans="1:11">
      <c r="A137">
        <v>134</v>
      </c>
      <c r="B137" s="40">
        <v>46034</v>
      </c>
      <c r="C137" s="160"/>
      <c r="I137" s="227">
        <v>46034</v>
      </c>
      <c r="K137" s="227">
        <v>46034</v>
      </c>
    </row>
    <row r="138" spans="1:11">
      <c r="A138">
        <v>135</v>
      </c>
      <c r="B138" s="40">
        <v>46035</v>
      </c>
      <c r="C138" s="160"/>
      <c r="I138" s="227">
        <v>46035</v>
      </c>
      <c r="K138" s="227">
        <v>46035</v>
      </c>
    </row>
    <row r="139" spans="1:11">
      <c r="A139">
        <v>136</v>
      </c>
      <c r="B139" s="40">
        <v>46036</v>
      </c>
      <c r="C139" s="160"/>
      <c r="I139" s="227">
        <v>46036</v>
      </c>
      <c r="K139" s="227">
        <v>46036</v>
      </c>
    </row>
    <row r="140" spans="1:11">
      <c r="A140">
        <v>137</v>
      </c>
      <c r="B140" s="40">
        <v>46037</v>
      </c>
      <c r="C140" s="160"/>
      <c r="I140" s="227">
        <v>46037</v>
      </c>
      <c r="K140" s="227">
        <v>46037</v>
      </c>
    </row>
    <row r="141" spans="1:11">
      <c r="A141">
        <v>138</v>
      </c>
      <c r="B141" s="40">
        <v>46038</v>
      </c>
      <c r="C141" s="160"/>
      <c r="I141" s="227">
        <v>46038</v>
      </c>
      <c r="K141" s="227">
        <v>46038</v>
      </c>
    </row>
    <row r="142" spans="1:11">
      <c r="A142">
        <v>139</v>
      </c>
      <c r="B142" s="40">
        <v>46039</v>
      </c>
      <c r="C142" s="160"/>
      <c r="I142" s="227">
        <v>46039</v>
      </c>
      <c r="K142" s="227">
        <v>46039</v>
      </c>
    </row>
    <row r="143" spans="1:11">
      <c r="A143">
        <v>140</v>
      </c>
      <c r="B143" s="40">
        <v>46040</v>
      </c>
      <c r="C143" s="160"/>
      <c r="I143" s="227">
        <v>46040</v>
      </c>
      <c r="K143" s="227">
        <v>46040</v>
      </c>
    </row>
    <row r="144" spans="1:11">
      <c r="A144">
        <v>141</v>
      </c>
      <c r="B144" s="40">
        <v>46041</v>
      </c>
      <c r="C144" s="160"/>
      <c r="I144" s="227">
        <v>46041</v>
      </c>
      <c r="K144" s="227">
        <v>46041</v>
      </c>
    </row>
    <row r="145" spans="1:11">
      <c r="A145">
        <v>142</v>
      </c>
      <c r="B145" s="40">
        <v>46042</v>
      </c>
      <c r="C145" s="160"/>
      <c r="I145" s="227">
        <v>46042</v>
      </c>
      <c r="K145" s="227">
        <v>46042</v>
      </c>
    </row>
    <row r="146" spans="1:11">
      <c r="A146">
        <v>143</v>
      </c>
      <c r="B146" s="40">
        <v>46043</v>
      </c>
      <c r="C146" s="160"/>
      <c r="I146" s="227">
        <v>46043</v>
      </c>
      <c r="K146" s="227">
        <v>46043</v>
      </c>
    </row>
    <row r="147" spans="1:11">
      <c r="A147">
        <v>144</v>
      </c>
      <c r="B147" s="40">
        <v>46044</v>
      </c>
      <c r="C147" s="160"/>
      <c r="I147" s="227">
        <v>46044</v>
      </c>
      <c r="K147" s="227">
        <v>46044</v>
      </c>
    </row>
    <row r="148" spans="1:11">
      <c r="A148">
        <v>145</v>
      </c>
      <c r="B148" s="40">
        <v>46045</v>
      </c>
      <c r="C148" s="160"/>
      <c r="I148" s="227">
        <v>46045</v>
      </c>
      <c r="K148" s="227">
        <v>46045</v>
      </c>
    </row>
    <row r="149" spans="1:11">
      <c r="A149">
        <v>146</v>
      </c>
      <c r="B149" s="40">
        <v>46046</v>
      </c>
      <c r="C149" s="160"/>
      <c r="I149" s="227">
        <v>46046</v>
      </c>
      <c r="K149" s="227">
        <v>46046</v>
      </c>
    </row>
    <row r="150" spans="1:11">
      <c r="A150">
        <v>147</v>
      </c>
      <c r="B150" s="40">
        <v>46047</v>
      </c>
      <c r="C150" s="160"/>
      <c r="I150" s="227">
        <v>46047</v>
      </c>
      <c r="K150" s="227">
        <v>46047</v>
      </c>
    </row>
    <row r="151" spans="1:11">
      <c r="A151">
        <v>148</v>
      </c>
      <c r="B151" s="40">
        <v>46048</v>
      </c>
      <c r="C151" s="160"/>
      <c r="I151" s="227">
        <v>46048</v>
      </c>
      <c r="K151" s="227">
        <v>46048</v>
      </c>
    </row>
    <row r="152" spans="1:11">
      <c r="A152">
        <v>149</v>
      </c>
      <c r="B152" s="40">
        <v>46049</v>
      </c>
      <c r="C152" s="160"/>
      <c r="I152" s="227">
        <v>46049</v>
      </c>
      <c r="K152" s="227">
        <v>46049</v>
      </c>
    </row>
    <row r="153" spans="1:11">
      <c r="A153">
        <v>150</v>
      </c>
      <c r="B153" s="40">
        <v>46050</v>
      </c>
      <c r="C153" s="160"/>
      <c r="I153" s="227">
        <v>46050</v>
      </c>
      <c r="K153" s="227">
        <v>46050</v>
      </c>
    </row>
    <row r="154" spans="1:11">
      <c r="A154">
        <v>151</v>
      </c>
      <c r="B154" s="40">
        <v>46051</v>
      </c>
      <c r="C154" s="160"/>
      <c r="I154" s="227">
        <v>46051</v>
      </c>
      <c r="K154" s="227">
        <v>46051</v>
      </c>
    </row>
    <row r="155" spans="1:11">
      <c r="A155">
        <v>152</v>
      </c>
      <c r="B155" s="40">
        <v>46052</v>
      </c>
      <c r="C155" s="160"/>
      <c r="I155" s="227">
        <v>46052</v>
      </c>
      <c r="K155" s="227">
        <v>46052</v>
      </c>
    </row>
    <row r="156" spans="1:11">
      <c r="A156">
        <v>153</v>
      </c>
      <c r="B156" s="40">
        <v>46053</v>
      </c>
      <c r="C156" s="160"/>
      <c r="I156" s="227">
        <v>46053</v>
      </c>
      <c r="K156" s="227">
        <v>46053</v>
      </c>
    </row>
    <row r="157" spans="1:11">
      <c r="A157">
        <v>154</v>
      </c>
      <c r="B157" s="40">
        <v>46054</v>
      </c>
      <c r="C157" s="160"/>
      <c r="I157" s="227">
        <v>46054</v>
      </c>
      <c r="K157" s="227">
        <v>46054</v>
      </c>
    </row>
    <row r="158" spans="1:11">
      <c r="A158">
        <v>155</v>
      </c>
      <c r="B158" s="40">
        <v>46055</v>
      </c>
      <c r="C158" s="160"/>
      <c r="I158" s="227">
        <v>46055</v>
      </c>
      <c r="K158" s="227">
        <v>46055</v>
      </c>
    </row>
    <row r="159" spans="1:11">
      <c r="A159">
        <v>156</v>
      </c>
      <c r="B159" s="40">
        <v>46056</v>
      </c>
      <c r="C159" s="160"/>
      <c r="I159" s="227">
        <v>46056</v>
      </c>
      <c r="K159" s="227">
        <v>46056</v>
      </c>
    </row>
    <row r="160" spans="1:11">
      <c r="A160">
        <v>157</v>
      </c>
      <c r="B160" s="40">
        <v>46057</v>
      </c>
      <c r="C160" s="160"/>
      <c r="I160" s="227">
        <v>46057</v>
      </c>
      <c r="K160" s="227">
        <v>46057</v>
      </c>
    </row>
    <row r="161" spans="1:11">
      <c r="A161">
        <v>158</v>
      </c>
      <c r="B161" s="40">
        <v>46058</v>
      </c>
      <c r="C161" s="160"/>
      <c r="I161" s="227">
        <v>46058</v>
      </c>
      <c r="K161" s="227">
        <v>46058</v>
      </c>
    </row>
    <row r="162" spans="1:11">
      <c r="A162">
        <v>159</v>
      </c>
      <c r="B162" s="40">
        <v>46059</v>
      </c>
      <c r="C162" s="160"/>
      <c r="I162" s="227">
        <v>46059</v>
      </c>
      <c r="K162" s="227">
        <v>46059</v>
      </c>
    </row>
    <row r="163" spans="1:11">
      <c r="A163">
        <v>160</v>
      </c>
      <c r="B163" s="40">
        <v>46060</v>
      </c>
      <c r="C163" s="160"/>
      <c r="I163" s="227">
        <v>46060</v>
      </c>
      <c r="K163" s="227">
        <v>46060</v>
      </c>
    </row>
    <row r="164" spans="1:11">
      <c r="A164">
        <v>161</v>
      </c>
      <c r="B164" s="40">
        <v>46061</v>
      </c>
      <c r="C164" s="160"/>
      <c r="I164" s="227">
        <v>46061</v>
      </c>
      <c r="K164" s="227">
        <v>46061</v>
      </c>
    </row>
    <row r="165" spans="1:11">
      <c r="A165">
        <v>162</v>
      </c>
      <c r="B165" s="40">
        <v>46062</v>
      </c>
      <c r="C165" s="160"/>
      <c r="I165" s="227">
        <v>46062</v>
      </c>
      <c r="K165" s="227">
        <v>46062</v>
      </c>
    </row>
    <row r="166" spans="1:11">
      <c r="A166">
        <v>163</v>
      </c>
      <c r="B166" s="40">
        <v>46063</v>
      </c>
      <c r="C166" s="160"/>
      <c r="I166" s="227">
        <v>46063</v>
      </c>
      <c r="K166" s="227">
        <v>46063</v>
      </c>
    </row>
    <row r="167" spans="1:11">
      <c r="A167">
        <v>164</v>
      </c>
      <c r="B167" s="40">
        <v>46064</v>
      </c>
      <c r="C167" s="160"/>
      <c r="I167" s="227">
        <v>46064</v>
      </c>
      <c r="K167" s="227">
        <v>46064</v>
      </c>
    </row>
    <row r="168" spans="1:11">
      <c r="A168">
        <v>165</v>
      </c>
      <c r="B168" s="40">
        <v>46065</v>
      </c>
      <c r="C168" s="160"/>
      <c r="I168" s="227">
        <v>46065</v>
      </c>
      <c r="K168" s="227">
        <v>46065</v>
      </c>
    </row>
    <row r="169" spans="1:11">
      <c r="A169">
        <v>166</v>
      </c>
      <c r="B169" s="40">
        <v>46066</v>
      </c>
      <c r="C169" s="160"/>
      <c r="I169" s="227">
        <v>46066</v>
      </c>
      <c r="K169" s="227">
        <v>46066</v>
      </c>
    </row>
    <row r="170" spans="1:11">
      <c r="A170">
        <v>167</v>
      </c>
      <c r="B170" s="40">
        <v>46067</v>
      </c>
      <c r="C170" s="160"/>
      <c r="I170" s="227">
        <v>46067</v>
      </c>
      <c r="K170" s="227">
        <v>46067</v>
      </c>
    </row>
    <row r="171" spans="1:11">
      <c r="A171">
        <v>168</v>
      </c>
      <c r="B171" s="40">
        <v>46068</v>
      </c>
      <c r="C171" s="160"/>
      <c r="I171" s="227">
        <v>46068</v>
      </c>
      <c r="K171" s="227">
        <v>46068</v>
      </c>
    </row>
    <row r="172" spans="1:11">
      <c r="A172">
        <v>169</v>
      </c>
      <c r="B172" s="40">
        <v>46069</v>
      </c>
      <c r="C172" s="160"/>
      <c r="I172" s="227">
        <v>46069</v>
      </c>
      <c r="K172" s="227">
        <v>46069</v>
      </c>
    </row>
    <row r="173" spans="1:11">
      <c r="A173">
        <v>170</v>
      </c>
      <c r="B173" s="40">
        <v>46070</v>
      </c>
      <c r="C173" s="160"/>
      <c r="I173" s="227">
        <v>46070</v>
      </c>
      <c r="K173" s="227">
        <v>46070</v>
      </c>
    </row>
    <row r="174" spans="1:11">
      <c r="A174">
        <v>171</v>
      </c>
      <c r="B174" s="40">
        <v>46071</v>
      </c>
      <c r="C174" s="160"/>
      <c r="I174" s="227">
        <v>46071</v>
      </c>
      <c r="K174" s="227">
        <v>46071</v>
      </c>
    </row>
    <row r="175" spans="1:11">
      <c r="A175">
        <v>172</v>
      </c>
      <c r="B175" s="40">
        <v>46072</v>
      </c>
      <c r="C175" s="160"/>
      <c r="I175" s="227">
        <v>46072</v>
      </c>
      <c r="K175" s="227">
        <v>46072</v>
      </c>
    </row>
    <row r="176" spans="1:11">
      <c r="A176">
        <v>173</v>
      </c>
      <c r="B176" s="40">
        <v>46073</v>
      </c>
      <c r="C176" s="160"/>
      <c r="I176" s="227">
        <v>46073</v>
      </c>
      <c r="K176" s="227">
        <v>46073</v>
      </c>
    </row>
    <row r="177" spans="1:11">
      <c r="A177">
        <v>174</v>
      </c>
      <c r="B177" s="40">
        <v>46074</v>
      </c>
      <c r="C177" s="160"/>
      <c r="I177" s="227">
        <v>46074</v>
      </c>
      <c r="K177" s="227">
        <v>46074</v>
      </c>
    </row>
    <row r="178" spans="1:11">
      <c r="A178">
        <v>175</v>
      </c>
      <c r="B178" s="40">
        <v>46075</v>
      </c>
      <c r="C178" s="160"/>
      <c r="I178" s="227">
        <v>46075</v>
      </c>
      <c r="K178" s="227">
        <v>46075</v>
      </c>
    </row>
    <row r="179" spans="1:11">
      <c r="A179">
        <v>176</v>
      </c>
      <c r="B179" s="40">
        <v>46076</v>
      </c>
      <c r="C179" s="160"/>
      <c r="I179" s="227">
        <v>46076</v>
      </c>
      <c r="K179" s="227">
        <v>46076</v>
      </c>
    </row>
    <row r="180" spans="1:11">
      <c r="A180">
        <v>177</v>
      </c>
      <c r="B180" s="40">
        <v>46077</v>
      </c>
      <c r="C180" s="160"/>
      <c r="I180" s="227">
        <v>46077</v>
      </c>
      <c r="K180" s="227">
        <v>46077</v>
      </c>
    </row>
    <row r="181" spans="1:11">
      <c r="A181">
        <v>178</v>
      </c>
      <c r="B181" s="40">
        <v>46078</v>
      </c>
      <c r="C181" s="160"/>
      <c r="I181" s="227">
        <v>46078</v>
      </c>
      <c r="K181" s="227">
        <v>46078</v>
      </c>
    </row>
    <row r="182" spans="1:11">
      <c r="A182">
        <v>179</v>
      </c>
      <c r="B182" s="40">
        <v>46079</v>
      </c>
      <c r="C182" s="160"/>
      <c r="I182" s="227">
        <v>46079</v>
      </c>
      <c r="K182" s="227">
        <v>46079</v>
      </c>
    </row>
    <row r="183" spans="1:11">
      <c r="A183">
        <v>180</v>
      </c>
      <c r="B183" s="40">
        <v>46080</v>
      </c>
      <c r="C183" s="160"/>
      <c r="I183" s="227">
        <v>46080</v>
      </c>
      <c r="K183" s="227">
        <v>46080</v>
      </c>
    </row>
    <row r="184" spans="1:11">
      <c r="A184">
        <v>181</v>
      </c>
      <c r="B184" s="40">
        <v>46081</v>
      </c>
      <c r="C184" s="160"/>
      <c r="I184" s="227">
        <v>46081</v>
      </c>
      <c r="K184" s="227">
        <v>46081</v>
      </c>
    </row>
    <row r="185" spans="1:11">
      <c r="A185">
        <v>182</v>
      </c>
      <c r="B185" s="40">
        <v>46082</v>
      </c>
      <c r="C185" s="160"/>
      <c r="I185" s="227">
        <v>46082</v>
      </c>
      <c r="K185" s="227">
        <v>46082</v>
      </c>
    </row>
    <row r="186" spans="1:11">
      <c r="A186">
        <v>183</v>
      </c>
      <c r="B186" s="40">
        <v>46083</v>
      </c>
      <c r="C186" s="160"/>
      <c r="I186" s="227">
        <v>46083</v>
      </c>
      <c r="K186" s="227">
        <v>46083</v>
      </c>
    </row>
    <row r="187" spans="1:11">
      <c r="A187">
        <v>184</v>
      </c>
      <c r="B187" s="40">
        <v>46084</v>
      </c>
      <c r="C187" s="160"/>
      <c r="I187" s="227">
        <v>46084</v>
      </c>
      <c r="K187" s="227">
        <v>46084</v>
      </c>
    </row>
    <row r="188" spans="1:11">
      <c r="A188">
        <v>185</v>
      </c>
      <c r="B188" s="40">
        <v>46085</v>
      </c>
      <c r="C188" s="160"/>
      <c r="I188" s="227">
        <v>46085</v>
      </c>
      <c r="K188" s="227">
        <v>46085</v>
      </c>
    </row>
    <row r="189" spans="1:11">
      <c r="A189">
        <v>186</v>
      </c>
      <c r="B189" s="40">
        <v>46086</v>
      </c>
      <c r="C189" s="160"/>
      <c r="I189" s="227">
        <v>46086</v>
      </c>
      <c r="K189" s="227">
        <v>46086</v>
      </c>
    </row>
    <row r="190" spans="1:11">
      <c r="A190">
        <v>187</v>
      </c>
      <c r="B190" s="40">
        <v>46087</v>
      </c>
      <c r="C190" s="160"/>
      <c r="I190" s="227">
        <v>46087</v>
      </c>
      <c r="K190" s="227">
        <v>46087</v>
      </c>
    </row>
    <row r="191" spans="1:11">
      <c r="A191">
        <v>188</v>
      </c>
      <c r="B191" s="40">
        <v>46088</v>
      </c>
      <c r="C191" s="160"/>
      <c r="I191" s="227">
        <v>46088</v>
      </c>
      <c r="K191" s="227">
        <v>46088</v>
      </c>
    </row>
    <row r="192" spans="1:11">
      <c r="A192">
        <v>189</v>
      </c>
      <c r="B192" s="40">
        <v>46089</v>
      </c>
      <c r="C192" s="160"/>
      <c r="I192" s="227">
        <v>46089</v>
      </c>
      <c r="K192" s="227">
        <v>46089</v>
      </c>
    </row>
    <row r="193" spans="1:11">
      <c r="A193">
        <v>190</v>
      </c>
      <c r="B193" s="40">
        <v>46090</v>
      </c>
      <c r="C193" s="160"/>
      <c r="I193" s="227">
        <v>46090</v>
      </c>
      <c r="K193" s="227">
        <v>46090</v>
      </c>
    </row>
    <row r="194" spans="1:11">
      <c r="A194">
        <v>191</v>
      </c>
      <c r="B194" s="40">
        <v>46091</v>
      </c>
      <c r="C194" s="160"/>
      <c r="I194" s="227">
        <v>46091</v>
      </c>
      <c r="K194" s="227">
        <v>46091</v>
      </c>
    </row>
    <row r="195" spans="1:11">
      <c r="A195">
        <v>192</v>
      </c>
      <c r="B195" s="40">
        <v>46092</v>
      </c>
      <c r="C195" s="160"/>
      <c r="I195" s="227">
        <v>46092</v>
      </c>
      <c r="K195" s="227">
        <v>46092</v>
      </c>
    </row>
    <row r="196" spans="1:11">
      <c r="A196">
        <v>193</v>
      </c>
      <c r="B196" s="40">
        <v>46093</v>
      </c>
      <c r="C196" s="160"/>
      <c r="I196" s="227">
        <v>46093</v>
      </c>
      <c r="K196" s="227">
        <v>46093</v>
      </c>
    </row>
    <row r="197" spans="1:11">
      <c r="A197">
        <v>194</v>
      </c>
      <c r="B197" s="40">
        <v>46094</v>
      </c>
      <c r="C197" s="160"/>
      <c r="I197" s="227">
        <v>46094</v>
      </c>
      <c r="K197" s="227">
        <v>46094</v>
      </c>
    </row>
    <row r="198" spans="1:11">
      <c r="A198">
        <v>195</v>
      </c>
      <c r="B198" s="40">
        <v>46095</v>
      </c>
      <c r="C198" s="160"/>
      <c r="I198" s="227">
        <v>46095</v>
      </c>
      <c r="K198" s="227">
        <v>46095</v>
      </c>
    </row>
    <row r="199" spans="1:11">
      <c r="A199">
        <v>196</v>
      </c>
      <c r="B199" s="40">
        <v>46096</v>
      </c>
      <c r="C199" s="160"/>
      <c r="I199" s="227">
        <v>46096</v>
      </c>
      <c r="K199" s="227">
        <v>46096</v>
      </c>
    </row>
    <row r="200" spans="1:11">
      <c r="A200">
        <v>197</v>
      </c>
      <c r="B200" s="40">
        <v>46097</v>
      </c>
      <c r="C200" s="160"/>
      <c r="I200" s="227">
        <v>46097</v>
      </c>
      <c r="K200" s="227">
        <v>46097</v>
      </c>
    </row>
    <row r="201" spans="1:11">
      <c r="A201">
        <v>198</v>
      </c>
      <c r="B201" s="40">
        <v>46098</v>
      </c>
      <c r="C201" s="160"/>
      <c r="I201" s="227">
        <v>46098</v>
      </c>
      <c r="K201" s="227">
        <v>46098</v>
      </c>
    </row>
    <row r="202" spans="1:11">
      <c r="A202">
        <v>199</v>
      </c>
      <c r="B202" s="40">
        <v>46099</v>
      </c>
      <c r="C202" s="160"/>
      <c r="I202" s="227">
        <v>46099</v>
      </c>
      <c r="K202" s="227">
        <v>46099</v>
      </c>
    </row>
    <row r="203" spans="1:11">
      <c r="A203">
        <v>200</v>
      </c>
      <c r="B203" s="40">
        <v>46100</v>
      </c>
      <c r="C203" s="160"/>
      <c r="I203" s="227">
        <v>46100</v>
      </c>
      <c r="K203" s="227">
        <v>46100</v>
      </c>
    </row>
    <row r="204" spans="1:11">
      <c r="A204">
        <v>201</v>
      </c>
      <c r="B204" s="40">
        <v>46101</v>
      </c>
      <c r="C204" s="160"/>
      <c r="I204" s="227">
        <v>46101</v>
      </c>
      <c r="K204" s="227">
        <v>46101</v>
      </c>
    </row>
    <row r="205" spans="1:11">
      <c r="A205">
        <v>202</v>
      </c>
      <c r="B205" s="40">
        <v>46102</v>
      </c>
      <c r="C205" s="160"/>
      <c r="I205" s="227">
        <v>46102</v>
      </c>
      <c r="K205" s="227">
        <v>46102</v>
      </c>
    </row>
    <row r="206" spans="1:11">
      <c r="A206">
        <v>203</v>
      </c>
      <c r="B206" s="40">
        <v>46103</v>
      </c>
      <c r="C206" s="160"/>
      <c r="I206" s="227">
        <v>46103</v>
      </c>
      <c r="K206" s="227">
        <v>46103</v>
      </c>
    </row>
    <row r="207" spans="1:11">
      <c r="A207">
        <v>204</v>
      </c>
      <c r="B207" s="40">
        <v>46104</v>
      </c>
      <c r="C207" s="160"/>
      <c r="I207" s="227">
        <v>46104</v>
      </c>
      <c r="K207" s="227">
        <v>46104</v>
      </c>
    </row>
    <row r="208" spans="1:11">
      <c r="A208">
        <v>205</v>
      </c>
      <c r="B208" s="40">
        <v>46105</v>
      </c>
      <c r="C208" s="160"/>
      <c r="I208" s="227">
        <v>46105</v>
      </c>
      <c r="K208" s="227">
        <v>46105</v>
      </c>
    </row>
    <row r="209" spans="1:11">
      <c r="A209">
        <v>206</v>
      </c>
      <c r="B209" s="40">
        <v>46106</v>
      </c>
      <c r="C209" s="160"/>
      <c r="I209" s="227">
        <v>46106</v>
      </c>
      <c r="K209" s="227">
        <v>46106</v>
      </c>
    </row>
    <row r="210" spans="1:11">
      <c r="A210">
        <v>207</v>
      </c>
      <c r="B210" s="40">
        <v>46107</v>
      </c>
      <c r="C210" s="160"/>
      <c r="I210" s="227">
        <v>46107</v>
      </c>
      <c r="K210" s="227">
        <v>46107</v>
      </c>
    </row>
    <row r="211" spans="1:11">
      <c r="A211">
        <v>208</v>
      </c>
      <c r="B211" s="40">
        <v>46108</v>
      </c>
      <c r="C211" s="160"/>
      <c r="I211" s="227">
        <v>46108</v>
      </c>
      <c r="K211" s="227">
        <v>46108</v>
      </c>
    </row>
    <row r="212" spans="1:11">
      <c r="A212">
        <v>209</v>
      </c>
      <c r="B212" s="40">
        <v>46109</v>
      </c>
      <c r="C212" s="160"/>
      <c r="I212" s="227">
        <v>46109</v>
      </c>
      <c r="K212" s="227">
        <v>46109</v>
      </c>
    </row>
    <row r="213" spans="1:11">
      <c r="A213">
        <v>210</v>
      </c>
      <c r="B213" s="40">
        <v>46110</v>
      </c>
      <c r="C213" s="160"/>
      <c r="I213" s="227">
        <v>46110</v>
      </c>
      <c r="K213" s="227">
        <v>46110</v>
      </c>
    </row>
    <row r="214" spans="1:11">
      <c r="A214">
        <v>211</v>
      </c>
      <c r="B214" s="40">
        <v>46111</v>
      </c>
      <c r="C214" s="160"/>
      <c r="I214" s="227">
        <v>46111</v>
      </c>
      <c r="K214" s="227">
        <v>46111</v>
      </c>
    </row>
    <row r="215" spans="1:11">
      <c r="A215">
        <v>212</v>
      </c>
      <c r="B215" s="40">
        <v>46112</v>
      </c>
      <c r="C215" s="160"/>
      <c r="I215" s="227">
        <v>46112</v>
      </c>
      <c r="K215" s="227">
        <v>46112</v>
      </c>
    </row>
    <row r="216" spans="1:11">
      <c r="A216">
        <v>213</v>
      </c>
      <c r="B216" s="40">
        <v>46113</v>
      </c>
      <c r="C216" s="160"/>
      <c r="I216" s="227">
        <v>46113</v>
      </c>
      <c r="K216" s="227">
        <v>46113</v>
      </c>
    </row>
    <row r="217" spans="1:11">
      <c r="A217">
        <v>214</v>
      </c>
      <c r="B217" s="40">
        <v>46114</v>
      </c>
      <c r="C217" s="160"/>
      <c r="I217" s="227">
        <v>46114</v>
      </c>
      <c r="K217" s="227">
        <v>46114</v>
      </c>
    </row>
    <row r="218" spans="1:11">
      <c r="A218">
        <v>215</v>
      </c>
      <c r="B218" s="40">
        <v>46115</v>
      </c>
      <c r="C218" s="160"/>
      <c r="I218" s="227">
        <v>46115</v>
      </c>
      <c r="K218" s="227">
        <v>46115</v>
      </c>
    </row>
    <row r="219" spans="1:11">
      <c r="A219">
        <v>216</v>
      </c>
      <c r="B219" s="40">
        <v>46116</v>
      </c>
      <c r="C219" s="160"/>
      <c r="I219" s="227">
        <v>46116</v>
      </c>
      <c r="K219" s="227">
        <v>46116</v>
      </c>
    </row>
    <row r="220" spans="1:11">
      <c r="A220">
        <v>217</v>
      </c>
      <c r="B220" s="40">
        <v>46117</v>
      </c>
      <c r="C220" s="160"/>
      <c r="I220" s="227">
        <v>46117</v>
      </c>
      <c r="K220" s="227">
        <v>46117</v>
      </c>
    </row>
    <row r="221" spans="1:11">
      <c r="A221">
        <v>218</v>
      </c>
      <c r="B221" s="40">
        <v>46118</v>
      </c>
      <c r="C221" s="160"/>
      <c r="I221" s="227">
        <v>46118</v>
      </c>
      <c r="K221" s="227">
        <v>46118</v>
      </c>
    </row>
    <row r="222" spans="1:11">
      <c r="A222">
        <v>219</v>
      </c>
      <c r="B222" s="40">
        <v>46119</v>
      </c>
      <c r="C222" s="160"/>
      <c r="I222" s="227">
        <v>46119</v>
      </c>
      <c r="K222" s="227">
        <v>46119</v>
      </c>
    </row>
    <row r="223" spans="1:11">
      <c r="A223">
        <v>220</v>
      </c>
      <c r="B223" s="40">
        <v>46120</v>
      </c>
      <c r="C223" s="160"/>
      <c r="I223" s="227">
        <v>46120</v>
      </c>
      <c r="K223" s="227">
        <v>46120</v>
      </c>
    </row>
    <row r="224" spans="1:11">
      <c r="A224">
        <v>221</v>
      </c>
      <c r="B224" s="40">
        <v>46121</v>
      </c>
      <c r="C224" s="160"/>
      <c r="I224" s="227">
        <v>46121</v>
      </c>
      <c r="K224" s="227">
        <v>46121</v>
      </c>
    </row>
    <row r="225" spans="1:11">
      <c r="A225">
        <v>222</v>
      </c>
      <c r="B225" s="40">
        <v>46122</v>
      </c>
      <c r="C225" s="160"/>
      <c r="I225" s="227">
        <v>46122</v>
      </c>
      <c r="K225" s="227">
        <v>46122</v>
      </c>
    </row>
    <row r="226" spans="1:11">
      <c r="A226">
        <v>223</v>
      </c>
      <c r="B226" s="40">
        <v>46123</v>
      </c>
      <c r="C226" s="160"/>
      <c r="I226" s="227">
        <v>46123</v>
      </c>
      <c r="K226" s="227">
        <v>46123</v>
      </c>
    </row>
    <row r="227" spans="1:11">
      <c r="A227">
        <v>224</v>
      </c>
      <c r="B227" s="40">
        <v>46124</v>
      </c>
      <c r="C227" s="160"/>
      <c r="I227" s="227">
        <v>46124</v>
      </c>
      <c r="K227" s="227">
        <v>46124</v>
      </c>
    </row>
    <row r="228" spans="1:11">
      <c r="A228">
        <v>225</v>
      </c>
      <c r="B228" s="40">
        <v>46125</v>
      </c>
      <c r="C228" s="160"/>
      <c r="I228" s="227">
        <v>46125</v>
      </c>
      <c r="K228" s="227">
        <v>46125</v>
      </c>
    </row>
    <row r="229" spans="1:11">
      <c r="A229">
        <v>226</v>
      </c>
      <c r="B229" s="40">
        <v>46126</v>
      </c>
      <c r="C229" s="160"/>
      <c r="I229" s="227">
        <v>46126</v>
      </c>
      <c r="K229" s="227">
        <v>46126</v>
      </c>
    </row>
    <row r="230" spans="1:11">
      <c r="A230">
        <v>227</v>
      </c>
      <c r="B230" s="40">
        <v>46127</v>
      </c>
      <c r="C230" s="160"/>
      <c r="I230" s="227">
        <v>46127</v>
      </c>
      <c r="K230" s="227">
        <v>46127</v>
      </c>
    </row>
    <row r="231" spans="1:11">
      <c r="A231">
        <v>228</v>
      </c>
      <c r="B231" s="40">
        <v>46128</v>
      </c>
      <c r="C231" s="160"/>
      <c r="I231" s="227">
        <v>46128</v>
      </c>
      <c r="K231" s="227">
        <v>46128</v>
      </c>
    </row>
    <row r="232" spans="1:11">
      <c r="A232">
        <v>229</v>
      </c>
      <c r="B232" s="40">
        <v>46129</v>
      </c>
      <c r="C232" s="160"/>
      <c r="I232" s="227">
        <v>46129</v>
      </c>
      <c r="K232" s="227">
        <v>46129</v>
      </c>
    </row>
    <row r="233" spans="1:11">
      <c r="A233">
        <v>230</v>
      </c>
      <c r="B233" s="40">
        <v>46130</v>
      </c>
      <c r="C233" s="160"/>
      <c r="I233" s="227">
        <v>46130</v>
      </c>
      <c r="K233" s="227">
        <v>46130</v>
      </c>
    </row>
    <row r="234" spans="1:11">
      <c r="A234">
        <v>231</v>
      </c>
      <c r="B234" s="40">
        <v>46131</v>
      </c>
      <c r="C234" s="160"/>
      <c r="I234" s="227">
        <v>46131</v>
      </c>
      <c r="K234" s="227">
        <v>46131</v>
      </c>
    </row>
    <row r="235" spans="1:11">
      <c r="A235">
        <v>232</v>
      </c>
      <c r="B235" s="40">
        <v>46132</v>
      </c>
      <c r="C235" s="160"/>
      <c r="I235" s="227">
        <v>46132</v>
      </c>
      <c r="K235" s="227">
        <v>46132</v>
      </c>
    </row>
    <row r="236" spans="1:11">
      <c r="A236">
        <v>233</v>
      </c>
      <c r="B236" s="40">
        <v>46133</v>
      </c>
      <c r="C236" s="160"/>
      <c r="I236" s="227">
        <v>46133</v>
      </c>
      <c r="K236" s="227">
        <v>46133</v>
      </c>
    </row>
    <row r="237" spans="1:11">
      <c r="A237">
        <v>234</v>
      </c>
      <c r="B237" s="40">
        <v>46134</v>
      </c>
      <c r="C237" s="160"/>
      <c r="I237" s="227">
        <v>46134</v>
      </c>
      <c r="K237" s="227">
        <v>46134</v>
      </c>
    </row>
    <row r="238" spans="1:11">
      <c r="A238">
        <v>235</v>
      </c>
      <c r="B238" s="40">
        <v>46135</v>
      </c>
      <c r="C238" s="160"/>
      <c r="I238" s="227">
        <v>46135</v>
      </c>
      <c r="K238" s="227">
        <v>46135</v>
      </c>
    </row>
    <row r="239" spans="1:11">
      <c r="A239">
        <v>236</v>
      </c>
      <c r="B239" s="40">
        <v>46136</v>
      </c>
      <c r="C239" s="160"/>
      <c r="I239" s="227">
        <v>46136</v>
      </c>
      <c r="K239" s="227">
        <v>46136</v>
      </c>
    </row>
    <row r="240" spans="1:11">
      <c r="A240">
        <v>237</v>
      </c>
      <c r="B240" s="40">
        <v>46137</v>
      </c>
      <c r="C240" s="160"/>
      <c r="I240" s="227">
        <v>46137</v>
      </c>
      <c r="K240" s="227">
        <v>46137</v>
      </c>
    </row>
    <row r="241" spans="1:11">
      <c r="A241">
        <v>238</v>
      </c>
      <c r="B241" s="40">
        <v>46138</v>
      </c>
      <c r="C241" s="160"/>
      <c r="I241" s="227">
        <v>46138</v>
      </c>
      <c r="K241" s="227">
        <v>46138</v>
      </c>
    </row>
    <row r="242" spans="1:11">
      <c r="A242">
        <v>239</v>
      </c>
      <c r="B242" s="40">
        <v>46139</v>
      </c>
      <c r="C242" s="160"/>
      <c r="I242" s="227">
        <v>46139</v>
      </c>
      <c r="K242" s="227">
        <v>46139</v>
      </c>
    </row>
    <row r="243" spans="1:11">
      <c r="A243">
        <v>240</v>
      </c>
      <c r="B243" s="40">
        <v>46140</v>
      </c>
      <c r="C243" s="160"/>
      <c r="I243" s="227">
        <v>46140</v>
      </c>
      <c r="K243" s="227">
        <v>46140</v>
      </c>
    </row>
    <row r="244" spans="1:11">
      <c r="A244">
        <v>241</v>
      </c>
      <c r="B244" s="40">
        <v>46141</v>
      </c>
      <c r="C244" s="160"/>
      <c r="I244" s="227">
        <v>46141</v>
      </c>
      <c r="K244" s="227">
        <v>46141</v>
      </c>
    </row>
    <row r="245" spans="1:11">
      <c r="A245">
        <v>242</v>
      </c>
      <c r="B245" s="40">
        <v>46142</v>
      </c>
      <c r="C245" s="160"/>
      <c r="I245" s="227">
        <v>46142</v>
      </c>
      <c r="K245" s="227">
        <v>46142</v>
      </c>
    </row>
    <row r="246" spans="1:11">
      <c r="A246">
        <v>243</v>
      </c>
      <c r="B246" s="40">
        <v>46143</v>
      </c>
      <c r="C246" s="160"/>
      <c r="I246" s="227">
        <v>46143</v>
      </c>
      <c r="K246" s="227">
        <v>46143</v>
      </c>
    </row>
    <row r="247" spans="1:11">
      <c r="A247">
        <v>244</v>
      </c>
      <c r="B247" s="40">
        <v>46144</v>
      </c>
      <c r="C247" s="160"/>
      <c r="I247" s="227">
        <v>46144</v>
      </c>
      <c r="K247" s="227">
        <v>46144</v>
      </c>
    </row>
    <row r="248" spans="1:11">
      <c r="A248">
        <v>245</v>
      </c>
      <c r="B248" s="40">
        <v>46145</v>
      </c>
      <c r="C248" s="160"/>
      <c r="I248" s="227">
        <v>46145</v>
      </c>
      <c r="K248" s="227">
        <v>46145</v>
      </c>
    </row>
    <row r="249" spans="1:11">
      <c r="A249">
        <v>246</v>
      </c>
      <c r="B249" s="40">
        <v>46146</v>
      </c>
      <c r="C249" s="160"/>
      <c r="I249" s="227">
        <v>46146</v>
      </c>
      <c r="K249" s="227">
        <v>46146</v>
      </c>
    </row>
    <row r="250" spans="1:11">
      <c r="A250">
        <v>247</v>
      </c>
      <c r="B250" s="40">
        <v>46147</v>
      </c>
      <c r="C250" s="160"/>
      <c r="I250" s="227">
        <v>46147</v>
      </c>
      <c r="K250" s="227">
        <v>46147</v>
      </c>
    </row>
    <row r="251" spans="1:11">
      <c r="A251">
        <v>248</v>
      </c>
      <c r="B251" s="40">
        <v>46148</v>
      </c>
      <c r="C251" s="160"/>
      <c r="I251" s="227">
        <v>46148</v>
      </c>
      <c r="K251" s="227">
        <v>46148</v>
      </c>
    </row>
    <row r="252" spans="1:11">
      <c r="A252">
        <v>249</v>
      </c>
      <c r="B252" s="40">
        <v>46149</v>
      </c>
      <c r="C252" s="160"/>
      <c r="I252" s="227">
        <v>46149</v>
      </c>
      <c r="K252" s="227">
        <v>46149</v>
      </c>
    </row>
    <row r="253" spans="1:11">
      <c r="A253">
        <v>250</v>
      </c>
      <c r="B253" s="40">
        <v>46150</v>
      </c>
      <c r="C253" s="160"/>
      <c r="I253" s="227">
        <v>46150</v>
      </c>
      <c r="K253" s="227">
        <v>46150</v>
      </c>
    </row>
    <row r="254" spans="1:11">
      <c r="A254">
        <v>251</v>
      </c>
      <c r="B254" s="40">
        <v>46151</v>
      </c>
      <c r="C254" s="160"/>
      <c r="I254" s="227">
        <v>46151</v>
      </c>
      <c r="K254" s="227">
        <v>46151</v>
      </c>
    </row>
    <row r="255" spans="1:11">
      <c r="A255">
        <v>252</v>
      </c>
      <c r="B255" s="40">
        <v>46152</v>
      </c>
      <c r="C255" s="160"/>
      <c r="I255" s="227">
        <v>46152</v>
      </c>
      <c r="K255" s="227">
        <v>46152</v>
      </c>
    </row>
    <row r="256" spans="1:11">
      <c r="A256">
        <v>253</v>
      </c>
      <c r="B256" s="40">
        <v>46153</v>
      </c>
      <c r="C256" s="160"/>
      <c r="I256" s="227">
        <v>46153</v>
      </c>
      <c r="K256" s="227">
        <v>46153</v>
      </c>
    </row>
    <row r="257" spans="1:11">
      <c r="A257">
        <v>254</v>
      </c>
      <c r="B257" s="40">
        <v>46154</v>
      </c>
      <c r="C257" s="160"/>
      <c r="I257" s="227">
        <v>46154</v>
      </c>
      <c r="K257" s="227">
        <v>46154</v>
      </c>
    </row>
    <row r="258" spans="1:11">
      <c r="A258">
        <v>255</v>
      </c>
      <c r="B258" s="40">
        <v>46155</v>
      </c>
      <c r="C258" s="160"/>
      <c r="I258" s="227">
        <v>46155</v>
      </c>
      <c r="K258" s="227">
        <v>46155</v>
      </c>
    </row>
    <row r="259" spans="1:11">
      <c r="A259">
        <v>256</v>
      </c>
      <c r="B259" s="40">
        <v>46156</v>
      </c>
      <c r="C259" s="160"/>
      <c r="I259" s="227">
        <v>46156</v>
      </c>
      <c r="K259" s="227">
        <v>46156</v>
      </c>
    </row>
    <row r="260" spans="1:11">
      <c r="A260">
        <v>257</v>
      </c>
      <c r="B260" s="40">
        <v>46157</v>
      </c>
      <c r="C260" s="160"/>
      <c r="I260" s="227">
        <v>46157</v>
      </c>
      <c r="K260" s="227">
        <v>46157</v>
      </c>
    </row>
    <row r="261" spans="1:11">
      <c r="A261">
        <v>258</v>
      </c>
      <c r="B261" s="40">
        <v>46158</v>
      </c>
      <c r="C261" s="160"/>
      <c r="I261" s="227">
        <v>46158</v>
      </c>
      <c r="K261" s="227">
        <v>46158</v>
      </c>
    </row>
    <row r="262" spans="1:11">
      <c r="A262">
        <v>259</v>
      </c>
      <c r="B262" s="40">
        <v>46159</v>
      </c>
      <c r="C262" s="160"/>
      <c r="I262" s="227">
        <v>46159</v>
      </c>
      <c r="K262" s="227">
        <v>46159</v>
      </c>
    </row>
    <row r="263" spans="1:11">
      <c r="A263">
        <v>260</v>
      </c>
      <c r="B263" s="40">
        <v>46160</v>
      </c>
      <c r="C263" s="160"/>
      <c r="I263" s="227">
        <v>46160</v>
      </c>
      <c r="K263" s="227">
        <v>46160</v>
      </c>
    </row>
    <row r="264" spans="1:11">
      <c r="A264">
        <v>261</v>
      </c>
      <c r="B264" s="40">
        <v>46161</v>
      </c>
      <c r="C264" s="160"/>
      <c r="I264" s="227">
        <v>46161</v>
      </c>
      <c r="K264" s="227">
        <v>46161</v>
      </c>
    </row>
    <row r="265" spans="1:11">
      <c r="A265">
        <v>262</v>
      </c>
      <c r="B265" s="40">
        <v>46162</v>
      </c>
      <c r="C265" s="160"/>
      <c r="I265" s="227">
        <v>46162</v>
      </c>
      <c r="K265" s="227">
        <v>46162</v>
      </c>
    </row>
    <row r="266" spans="1:11">
      <c r="A266">
        <v>263</v>
      </c>
      <c r="B266" s="40">
        <v>46163</v>
      </c>
      <c r="C266" s="160"/>
      <c r="I266" s="227">
        <v>46163</v>
      </c>
      <c r="K266" s="227">
        <v>46163</v>
      </c>
    </row>
    <row r="267" spans="1:11">
      <c r="A267">
        <v>264</v>
      </c>
      <c r="B267" s="40">
        <v>46164</v>
      </c>
      <c r="C267" s="160"/>
      <c r="I267" s="227">
        <v>46164</v>
      </c>
      <c r="K267" s="227">
        <v>46164</v>
      </c>
    </row>
    <row r="268" spans="1:11">
      <c r="A268">
        <v>265</v>
      </c>
      <c r="B268" s="40">
        <v>46165</v>
      </c>
      <c r="C268" s="160"/>
      <c r="I268" s="227">
        <v>46165</v>
      </c>
      <c r="K268" s="227">
        <v>46165</v>
      </c>
    </row>
    <row r="269" spans="1:11">
      <c r="A269">
        <v>266</v>
      </c>
      <c r="B269" s="40">
        <v>46166</v>
      </c>
      <c r="C269" s="160"/>
      <c r="I269" s="227">
        <v>46166</v>
      </c>
      <c r="K269" s="227">
        <v>46166</v>
      </c>
    </row>
    <row r="270" spans="1:11">
      <c r="A270">
        <v>267</v>
      </c>
      <c r="B270" s="40">
        <v>46167</v>
      </c>
      <c r="C270" s="160"/>
      <c r="I270" s="227">
        <v>46167</v>
      </c>
      <c r="K270" s="227">
        <v>46167</v>
      </c>
    </row>
    <row r="271" spans="1:11">
      <c r="A271">
        <v>268</v>
      </c>
      <c r="B271" s="40">
        <v>46168</v>
      </c>
      <c r="C271" s="160"/>
      <c r="I271" s="227">
        <v>46168</v>
      </c>
      <c r="K271" s="227">
        <v>46168</v>
      </c>
    </row>
    <row r="272" spans="1:11">
      <c r="A272">
        <v>269</v>
      </c>
      <c r="B272" s="40">
        <v>46169</v>
      </c>
      <c r="C272" s="160"/>
      <c r="I272" s="227">
        <v>46169</v>
      </c>
      <c r="K272" s="227">
        <v>46169</v>
      </c>
    </row>
    <row r="273" spans="1:11">
      <c r="A273">
        <v>270</v>
      </c>
      <c r="B273" s="40">
        <v>46170</v>
      </c>
      <c r="C273" s="160"/>
      <c r="I273" s="227">
        <v>46170</v>
      </c>
      <c r="K273" s="227">
        <v>46170</v>
      </c>
    </row>
    <row r="274" spans="1:11">
      <c r="A274">
        <v>271</v>
      </c>
      <c r="B274" s="40">
        <v>46171</v>
      </c>
      <c r="C274" s="160"/>
      <c r="I274" s="227">
        <v>46171</v>
      </c>
      <c r="K274" s="227">
        <v>46171</v>
      </c>
    </row>
    <row r="275" spans="1:11">
      <c r="A275">
        <v>272</v>
      </c>
      <c r="B275" s="40">
        <v>46172</v>
      </c>
      <c r="C275" s="160"/>
      <c r="I275" s="227">
        <v>46172</v>
      </c>
      <c r="K275" s="227">
        <v>46172</v>
      </c>
    </row>
    <row r="276" spans="1:11">
      <c r="A276">
        <v>273</v>
      </c>
      <c r="B276" s="40">
        <v>46173</v>
      </c>
      <c r="C276" s="160"/>
      <c r="I276" s="227">
        <v>46173</v>
      </c>
      <c r="K276" s="227">
        <v>46173</v>
      </c>
    </row>
    <row r="277" spans="1:11">
      <c r="A277">
        <v>274</v>
      </c>
      <c r="B277" s="40">
        <v>46174</v>
      </c>
      <c r="C277" s="160"/>
      <c r="I277" s="227">
        <v>46174</v>
      </c>
      <c r="K277" s="227">
        <v>46174</v>
      </c>
    </row>
    <row r="278" spans="1:11">
      <c r="A278">
        <v>275</v>
      </c>
      <c r="B278" s="40">
        <v>46175</v>
      </c>
      <c r="C278" s="160"/>
      <c r="I278" s="227">
        <v>46175</v>
      </c>
      <c r="K278" s="227">
        <v>46175</v>
      </c>
    </row>
    <row r="279" spans="1:11">
      <c r="A279">
        <v>276</v>
      </c>
      <c r="B279" s="40">
        <v>46176</v>
      </c>
      <c r="C279" s="160"/>
      <c r="I279" s="227">
        <v>46176</v>
      </c>
      <c r="K279" s="227">
        <v>46176</v>
      </c>
    </row>
    <row r="280" spans="1:11">
      <c r="A280">
        <v>277</v>
      </c>
      <c r="B280" s="40">
        <v>46177</v>
      </c>
      <c r="C280" s="160"/>
      <c r="I280" s="227">
        <v>46177</v>
      </c>
      <c r="K280" s="227">
        <v>46177</v>
      </c>
    </row>
    <row r="281" spans="1:11">
      <c r="A281">
        <v>278</v>
      </c>
      <c r="B281" s="40">
        <v>46178</v>
      </c>
      <c r="C281" s="160"/>
      <c r="I281" s="227">
        <v>46178</v>
      </c>
      <c r="K281" s="227">
        <v>46178</v>
      </c>
    </row>
    <row r="282" spans="1:11">
      <c r="A282">
        <v>279</v>
      </c>
      <c r="B282" s="40">
        <v>46179</v>
      </c>
      <c r="C282" s="160"/>
      <c r="I282" s="227">
        <v>46179</v>
      </c>
      <c r="K282" s="227">
        <v>46179</v>
      </c>
    </row>
    <row r="283" spans="1:11">
      <c r="A283">
        <v>280</v>
      </c>
      <c r="B283" s="40">
        <v>46180</v>
      </c>
      <c r="C283" s="160"/>
      <c r="I283" s="227">
        <v>46180</v>
      </c>
      <c r="K283" s="227">
        <v>46180</v>
      </c>
    </row>
    <row r="284" spans="1:11">
      <c r="A284">
        <v>281</v>
      </c>
      <c r="B284" s="40">
        <v>46181</v>
      </c>
      <c r="C284" s="160"/>
      <c r="I284" s="227">
        <v>46181</v>
      </c>
      <c r="K284" s="227">
        <v>46181</v>
      </c>
    </row>
    <row r="285" spans="1:11">
      <c r="A285">
        <v>282</v>
      </c>
      <c r="B285" s="40">
        <v>46182</v>
      </c>
      <c r="C285" s="160"/>
      <c r="I285" s="227">
        <v>46182</v>
      </c>
      <c r="K285" s="227">
        <v>46182</v>
      </c>
    </row>
    <row r="286" spans="1:11">
      <c r="A286">
        <v>283</v>
      </c>
      <c r="B286" s="40">
        <v>46183</v>
      </c>
      <c r="C286" s="160"/>
      <c r="I286" s="227">
        <v>46183</v>
      </c>
      <c r="K286" s="227">
        <v>46183</v>
      </c>
    </row>
    <row r="287" spans="1:11">
      <c r="A287">
        <v>284</v>
      </c>
      <c r="B287" s="40">
        <v>46184</v>
      </c>
      <c r="C287" s="160"/>
      <c r="I287" s="227">
        <v>46184</v>
      </c>
      <c r="K287" s="227">
        <v>46184</v>
      </c>
    </row>
    <row r="288" spans="1:11">
      <c r="A288">
        <v>285</v>
      </c>
      <c r="B288" s="40">
        <v>46185</v>
      </c>
      <c r="C288" s="160"/>
      <c r="I288" s="227">
        <v>46185</v>
      </c>
      <c r="K288" s="227">
        <v>46185</v>
      </c>
    </row>
    <row r="289" spans="1:11">
      <c r="A289">
        <v>286</v>
      </c>
      <c r="B289" s="40">
        <v>46186</v>
      </c>
      <c r="C289" s="160"/>
      <c r="I289" s="227">
        <v>46186</v>
      </c>
      <c r="K289" s="227">
        <v>46186</v>
      </c>
    </row>
    <row r="290" spans="1:11">
      <c r="A290">
        <v>287</v>
      </c>
      <c r="B290" s="40">
        <v>46187</v>
      </c>
      <c r="C290" s="160"/>
      <c r="I290" s="227">
        <v>46187</v>
      </c>
      <c r="K290" s="227">
        <v>46187</v>
      </c>
    </row>
    <row r="291" spans="1:11">
      <c r="A291">
        <v>288</v>
      </c>
      <c r="B291" s="40">
        <v>46188</v>
      </c>
      <c r="C291" s="160"/>
      <c r="I291" s="227">
        <v>46188</v>
      </c>
      <c r="K291" s="227">
        <v>46188</v>
      </c>
    </row>
    <row r="292" spans="1:11">
      <c r="A292">
        <v>289</v>
      </c>
      <c r="B292" s="40">
        <v>46189</v>
      </c>
      <c r="C292" s="160"/>
      <c r="I292" s="227">
        <v>46189</v>
      </c>
      <c r="K292" s="227">
        <v>46189</v>
      </c>
    </row>
    <row r="293" spans="1:11">
      <c r="A293">
        <v>290</v>
      </c>
      <c r="B293" s="40">
        <v>46190</v>
      </c>
      <c r="C293" s="160"/>
      <c r="I293" s="227">
        <v>46190</v>
      </c>
      <c r="K293" s="227">
        <v>46190</v>
      </c>
    </row>
    <row r="294" spans="1:11">
      <c r="A294">
        <v>291</v>
      </c>
      <c r="B294" s="40">
        <v>46191</v>
      </c>
      <c r="C294" s="160"/>
      <c r="I294" s="227">
        <v>46191</v>
      </c>
      <c r="K294" s="227">
        <v>46191</v>
      </c>
    </row>
    <row r="295" spans="1:11">
      <c r="A295">
        <v>292</v>
      </c>
      <c r="B295" s="40">
        <v>46192</v>
      </c>
      <c r="C295" s="160"/>
      <c r="I295" s="227">
        <v>46192</v>
      </c>
      <c r="K295" s="227">
        <v>46192</v>
      </c>
    </row>
    <row r="296" spans="1:11">
      <c r="A296">
        <v>293</v>
      </c>
      <c r="B296" s="40">
        <v>46193</v>
      </c>
      <c r="C296" s="160"/>
      <c r="I296" s="227">
        <v>46193</v>
      </c>
      <c r="K296" s="227">
        <v>46193</v>
      </c>
    </row>
    <row r="297" spans="1:11">
      <c r="A297">
        <v>294</v>
      </c>
      <c r="B297" s="40">
        <v>46194</v>
      </c>
      <c r="C297" s="160"/>
      <c r="I297" s="227">
        <v>46194</v>
      </c>
      <c r="K297" s="227">
        <v>46194</v>
      </c>
    </row>
    <row r="298" spans="1:11">
      <c r="A298">
        <v>295</v>
      </c>
      <c r="B298" s="40">
        <v>46195</v>
      </c>
      <c r="C298" s="160"/>
      <c r="I298" s="227">
        <v>46195</v>
      </c>
      <c r="K298" s="227">
        <v>46195</v>
      </c>
    </row>
    <row r="299" spans="1:11">
      <c r="A299">
        <v>296</v>
      </c>
      <c r="B299" s="40">
        <v>46196</v>
      </c>
      <c r="C299" s="160"/>
      <c r="I299" s="227">
        <v>46196</v>
      </c>
      <c r="K299" s="227">
        <v>46196</v>
      </c>
    </row>
    <row r="300" spans="1:11">
      <c r="A300">
        <v>297</v>
      </c>
      <c r="B300" s="40">
        <v>46197</v>
      </c>
      <c r="C300" s="160"/>
      <c r="I300" s="227">
        <v>46197</v>
      </c>
      <c r="K300" s="227">
        <v>46197</v>
      </c>
    </row>
    <row r="301" spans="1:11">
      <c r="A301">
        <v>298</v>
      </c>
      <c r="B301" s="40">
        <v>46198</v>
      </c>
      <c r="C301" s="160"/>
      <c r="I301" s="227">
        <v>46198</v>
      </c>
      <c r="K301" s="227">
        <v>46198</v>
      </c>
    </row>
    <row r="302" spans="1:11">
      <c r="A302">
        <v>299</v>
      </c>
      <c r="B302" s="40">
        <v>46199</v>
      </c>
      <c r="C302" s="160"/>
      <c r="I302" s="227">
        <v>46199</v>
      </c>
      <c r="K302" s="227">
        <v>46199</v>
      </c>
    </row>
    <row r="303" spans="1:11">
      <c r="A303">
        <v>300</v>
      </c>
      <c r="B303" s="40">
        <v>46200</v>
      </c>
      <c r="C303" s="160"/>
      <c r="I303" s="227">
        <v>46200</v>
      </c>
      <c r="K303" s="227">
        <v>46200</v>
      </c>
    </row>
    <row r="304" spans="1:11">
      <c r="A304">
        <v>301</v>
      </c>
      <c r="B304" s="40">
        <v>46201</v>
      </c>
      <c r="C304" s="160"/>
      <c r="I304" s="227">
        <v>46201</v>
      </c>
      <c r="K304" s="227">
        <v>46201</v>
      </c>
    </row>
    <row r="305" spans="1:11">
      <c r="A305">
        <v>302</v>
      </c>
      <c r="B305" s="40">
        <v>46202</v>
      </c>
      <c r="C305" s="160"/>
      <c r="I305" s="227">
        <v>46202</v>
      </c>
      <c r="K305" s="227">
        <v>46202</v>
      </c>
    </row>
    <row r="306" spans="1:11">
      <c r="A306">
        <v>303</v>
      </c>
      <c r="B306" s="40">
        <v>46203</v>
      </c>
      <c r="C306" s="160"/>
      <c r="I306" s="227">
        <v>46203</v>
      </c>
      <c r="K306" s="227">
        <v>46203</v>
      </c>
    </row>
    <row r="307" spans="1:11">
      <c r="A307">
        <v>304</v>
      </c>
      <c r="B307" s="40">
        <v>46204</v>
      </c>
      <c r="C307" s="160"/>
    </row>
    <row r="308" spans="1:11">
      <c r="A308">
        <v>305</v>
      </c>
      <c r="B308" s="40">
        <v>46205</v>
      </c>
      <c r="C308" s="160"/>
    </row>
    <row r="309" spans="1:11">
      <c r="A309">
        <v>306</v>
      </c>
      <c r="B309" s="40">
        <v>46206</v>
      </c>
      <c r="C309" s="160"/>
    </row>
    <row r="310" spans="1:11">
      <c r="A310">
        <v>307</v>
      </c>
      <c r="B310" s="40">
        <v>46207</v>
      </c>
      <c r="C310" s="160"/>
    </row>
    <row r="311" spans="1:11">
      <c r="A311">
        <v>308</v>
      </c>
      <c r="B311" s="40">
        <v>46208</v>
      </c>
      <c r="C311" s="160"/>
    </row>
    <row r="312" spans="1:11">
      <c r="A312">
        <v>309</v>
      </c>
      <c r="B312" s="40">
        <v>46209</v>
      </c>
      <c r="C312" s="160"/>
    </row>
    <row r="313" spans="1:11">
      <c r="A313">
        <v>310</v>
      </c>
      <c r="B313" s="40">
        <v>46210</v>
      </c>
      <c r="C313" s="160"/>
    </row>
    <row r="314" spans="1:11">
      <c r="A314">
        <v>311</v>
      </c>
      <c r="B314" s="40">
        <v>46211</v>
      </c>
      <c r="C314" s="160"/>
    </row>
    <row r="315" spans="1:11">
      <c r="A315">
        <v>312</v>
      </c>
      <c r="B315" s="40">
        <v>46212</v>
      </c>
      <c r="C315" s="160"/>
    </row>
    <row r="316" spans="1:11">
      <c r="A316">
        <v>313</v>
      </c>
      <c r="B316" s="40">
        <v>46213</v>
      </c>
      <c r="C316" s="160"/>
    </row>
    <row r="317" spans="1:11">
      <c r="A317">
        <v>314</v>
      </c>
      <c r="B317" s="40">
        <v>46214</v>
      </c>
      <c r="C317" s="160"/>
    </row>
    <row r="318" spans="1:11">
      <c r="A318">
        <v>315</v>
      </c>
      <c r="B318" s="40">
        <v>46215</v>
      </c>
      <c r="C318" s="160"/>
    </row>
    <row r="319" spans="1:11">
      <c r="A319">
        <v>316</v>
      </c>
      <c r="B319" s="40">
        <v>46216</v>
      </c>
      <c r="C319" s="160"/>
    </row>
    <row r="320" spans="1:11">
      <c r="A320">
        <v>317</v>
      </c>
      <c r="B320" s="40">
        <v>46217</v>
      </c>
      <c r="C320" s="160"/>
    </row>
    <row r="321" spans="1:3">
      <c r="A321">
        <v>318</v>
      </c>
      <c r="B321" s="40">
        <v>46218</v>
      </c>
      <c r="C321" s="160"/>
    </row>
    <row r="322" spans="1:3">
      <c r="A322">
        <v>319</v>
      </c>
      <c r="B322" s="40">
        <v>46219</v>
      </c>
      <c r="C322" s="160"/>
    </row>
    <row r="323" spans="1:3">
      <c r="A323">
        <v>320</v>
      </c>
      <c r="B323" s="40">
        <v>46220</v>
      </c>
      <c r="C323" s="160"/>
    </row>
    <row r="324" spans="1:3">
      <c r="A324">
        <v>321</v>
      </c>
      <c r="B324" s="40">
        <v>46221</v>
      </c>
      <c r="C324" s="160"/>
    </row>
    <row r="325" spans="1:3">
      <c r="A325">
        <v>322</v>
      </c>
      <c r="B325" s="40">
        <v>46222</v>
      </c>
      <c r="C325" s="160"/>
    </row>
    <row r="326" spans="1:3">
      <c r="A326">
        <v>323</v>
      </c>
      <c r="B326" s="40">
        <v>46223</v>
      </c>
      <c r="C326" s="160"/>
    </row>
    <row r="327" spans="1:3">
      <c r="A327">
        <v>324</v>
      </c>
      <c r="B327" s="40">
        <v>46224</v>
      </c>
      <c r="C327" s="160"/>
    </row>
    <row r="328" spans="1:3">
      <c r="A328">
        <v>325</v>
      </c>
      <c r="B328" s="40">
        <v>46225</v>
      </c>
      <c r="C328" s="160"/>
    </row>
    <row r="329" spans="1:3">
      <c r="A329">
        <v>326</v>
      </c>
      <c r="B329" s="40">
        <v>46226</v>
      </c>
      <c r="C329" s="160"/>
    </row>
    <row r="330" spans="1:3">
      <c r="A330">
        <v>327</v>
      </c>
      <c r="B330" s="40">
        <v>46227</v>
      </c>
      <c r="C330" s="160"/>
    </row>
    <row r="331" spans="1:3">
      <c r="A331">
        <v>328</v>
      </c>
      <c r="B331" s="40">
        <v>46228</v>
      </c>
      <c r="C331" s="160"/>
    </row>
    <row r="332" spans="1:3">
      <c r="A332">
        <v>329</v>
      </c>
      <c r="B332" s="40">
        <v>46229</v>
      </c>
      <c r="C332" s="160"/>
    </row>
    <row r="333" spans="1:3">
      <c r="A333">
        <v>330</v>
      </c>
      <c r="B333" s="40">
        <v>46230</v>
      </c>
      <c r="C333" s="160"/>
    </row>
    <row r="334" spans="1:3">
      <c r="A334">
        <v>331</v>
      </c>
      <c r="B334" s="40">
        <v>46231</v>
      </c>
      <c r="C334" s="160"/>
    </row>
    <row r="335" spans="1:3">
      <c r="A335">
        <v>332</v>
      </c>
      <c r="B335" s="40">
        <v>46232</v>
      </c>
      <c r="C335" s="160"/>
    </row>
    <row r="336" spans="1:3">
      <c r="A336">
        <v>333</v>
      </c>
      <c r="B336" s="40">
        <v>46233</v>
      </c>
      <c r="C336" s="160"/>
    </row>
    <row r="337" spans="1:3">
      <c r="A337">
        <v>334</v>
      </c>
      <c r="B337" s="40">
        <v>46234</v>
      </c>
      <c r="C337" s="160"/>
    </row>
    <row r="338" spans="1:3">
      <c r="A338">
        <v>335</v>
      </c>
      <c r="B338" s="40">
        <v>46235</v>
      </c>
      <c r="C338" s="160"/>
    </row>
    <row r="339" spans="1:3">
      <c r="A339">
        <v>336</v>
      </c>
      <c r="B339" s="40">
        <v>46236</v>
      </c>
      <c r="C339" s="160"/>
    </row>
    <row r="340" spans="1:3">
      <c r="A340">
        <v>337</v>
      </c>
      <c r="B340" s="40">
        <v>46237</v>
      </c>
      <c r="C340" s="160"/>
    </row>
    <row r="341" spans="1:3">
      <c r="A341">
        <v>338</v>
      </c>
      <c r="B341" s="40">
        <v>46238</v>
      </c>
      <c r="C341" s="160"/>
    </row>
    <row r="342" spans="1:3">
      <c r="A342">
        <v>339</v>
      </c>
      <c r="B342" s="40">
        <v>46239</v>
      </c>
      <c r="C342" s="160"/>
    </row>
    <row r="343" spans="1:3">
      <c r="A343">
        <v>340</v>
      </c>
      <c r="B343" s="40">
        <v>46240</v>
      </c>
      <c r="C343" s="160"/>
    </row>
    <row r="344" spans="1:3">
      <c r="A344">
        <v>341</v>
      </c>
      <c r="B344" s="40">
        <v>46241</v>
      </c>
      <c r="C344" s="160"/>
    </row>
    <row r="345" spans="1:3">
      <c r="A345">
        <v>342</v>
      </c>
      <c r="B345" s="40">
        <v>46242</v>
      </c>
      <c r="C345" s="160"/>
    </row>
    <row r="346" spans="1:3">
      <c r="A346">
        <v>343</v>
      </c>
      <c r="B346" s="40">
        <v>46243</v>
      </c>
      <c r="C346" s="160"/>
    </row>
    <row r="347" spans="1:3">
      <c r="A347">
        <v>344</v>
      </c>
      <c r="B347" s="40">
        <v>46244</v>
      </c>
      <c r="C347" s="160"/>
    </row>
    <row r="348" spans="1:3">
      <c r="A348">
        <v>345</v>
      </c>
      <c r="B348" s="40">
        <v>46245</v>
      </c>
      <c r="C348" s="160"/>
    </row>
    <row r="349" spans="1:3">
      <c r="A349">
        <v>346</v>
      </c>
      <c r="B349" s="40">
        <v>46246</v>
      </c>
      <c r="C349" s="160"/>
    </row>
    <row r="350" spans="1:3">
      <c r="A350">
        <v>347</v>
      </c>
      <c r="B350" s="40">
        <v>46247</v>
      </c>
      <c r="C350" s="160"/>
    </row>
    <row r="351" spans="1:3">
      <c r="A351">
        <v>348</v>
      </c>
      <c r="B351" s="40">
        <v>46248</v>
      </c>
      <c r="C351" s="160"/>
    </row>
    <row r="352" spans="1:3">
      <c r="A352">
        <v>349</v>
      </c>
      <c r="B352" s="40">
        <v>46249</v>
      </c>
      <c r="C352" s="160"/>
    </row>
    <row r="353" spans="1:3">
      <c r="A353">
        <v>350</v>
      </c>
      <c r="B353" s="40">
        <v>46250</v>
      </c>
      <c r="C353" s="160"/>
    </row>
    <row r="354" spans="1:3">
      <c r="A354">
        <v>351</v>
      </c>
      <c r="B354" s="40">
        <v>46251</v>
      </c>
      <c r="C354" s="160"/>
    </row>
    <row r="355" spans="1:3">
      <c r="A355">
        <v>352</v>
      </c>
      <c r="B355" s="40">
        <v>46252</v>
      </c>
      <c r="C355" s="160"/>
    </row>
    <row r="356" spans="1:3">
      <c r="A356">
        <v>353</v>
      </c>
      <c r="B356" s="40">
        <v>46253</v>
      </c>
      <c r="C356" s="160"/>
    </row>
    <row r="357" spans="1:3">
      <c r="A357">
        <v>354</v>
      </c>
      <c r="B357" s="40">
        <v>46254</v>
      </c>
      <c r="C357" s="160"/>
    </row>
    <row r="358" spans="1:3">
      <c r="A358">
        <v>355</v>
      </c>
      <c r="B358" s="40">
        <v>46255</v>
      </c>
      <c r="C358" s="160"/>
    </row>
    <row r="359" spans="1:3">
      <c r="A359">
        <v>356</v>
      </c>
      <c r="B359" s="40">
        <v>46256</v>
      </c>
      <c r="C359" s="160"/>
    </row>
    <row r="360" spans="1:3">
      <c r="A360">
        <v>357</v>
      </c>
      <c r="B360" s="40">
        <v>46257</v>
      </c>
      <c r="C360" s="160"/>
    </row>
    <row r="361" spans="1:3">
      <c r="A361">
        <v>358</v>
      </c>
      <c r="B361" s="40">
        <v>46258</v>
      </c>
      <c r="C361" s="160"/>
    </row>
    <row r="362" spans="1:3">
      <c r="A362">
        <v>359</v>
      </c>
      <c r="B362" s="40">
        <v>46259</v>
      </c>
      <c r="C362" s="160"/>
    </row>
    <row r="363" spans="1:3">
      <c r="A363">
        <v>360</v>
      </c>
      <c r="B363" s="40">
        <v>46260</v>
      </c>
      <c r="C363" s="160"/>
    </row>
    <row r="364" spans="1:3">
      <c r="A364">
        <v>361</v>
      </c>
      <c r="B364" s="40">
        <v>46261</v>
      </c>
      <c r="C364" s="160"/>
    </row>
    <row r="365" spans="1:3">
      <c r="A365">
        <v>362</v>
      </c>
      <c r="B365" s="40">
        <v>46262</v>
      </c>
      <c r="C365" s="160"/>
    </row>
    <row r="366" spans="1:3">
      <c r="A366">
        <v>363</v>
      </c>
      <c r="B366" s="40">
        <v>46263</v>
      </c>
      <c r="C366" s="160"/>
    </row>
    <row r="367" spans="1:3">
      <c r="A367">
        <v>364</v>
      </c>
      <c r="B367" s="40">
        <v>46264</v>
      </c>
      <c r="C367" s="160"/>
    </row>
    <row r="368" spans="1:3">
      <c r="A368">
        <v>365</v>
      </c>
      <c r="B368" s="40">
        <v>46265</v>
      </c>
      <c r="C368" s="160"/>
    </row>
    <row r="369" spans="1:3">
      <c r="A369">
        <v>366</v>
      </c>
      <c r="B369" s="40">
        <v>46266</v>
      </c>
      <c r="C369" s="160"/>
    </row>
    <row r="370" spans="1:3">
      <c r="A370">
        <v>367</v>
      </c>
      <c r="B370" s="40">
        <v>46267</v>
      </c>
      <c r="C370" s="160"/>
    </row>
    <row r="371" spans="1:3">
      <c r="A371">
        <v>368</v>
      </c>
      <c r="B371" s="40">
        <v>46268</v>
      </c>
      <c r="C371" s="160"/>
    </row>
    <row r="372" spans="1:3">
      <c r="A372">
        <v>369</v>
      </c>
      <c r="B372" s="40">
        <v>46269</v>
      </c>
      <c r="C372" s="160"/>
    </row>
    <row r="373" spans="1:3">
      <c r="A373">
        <v>370</v>
      </c>
      <c r="B373" s="40">
        <v>46270</v>
      </c>
      <c r="C373" s="160"/>
    </row>
    <row r="374" spans="1:3">
      <c r="A374">
        <v>371</v>
      </c>
      <c r="B374" s="40">
        <v>46271</v>
      </c>
      <c r="C374" s="160"/>
    </row>
    <row r="375" spans="1:3">
      <c r="A375">
        <v>372</v>
      </c>
      <c r="B375" s="40">
        <v>46272</v>
      </c>
      <c r="C375" s="160"/>
    </row>
    <row r="376" spans="1:3">
      <c r="A376">
        <v>373</v>
      </c>
      <c r="B376" s="40">
        <v>46273</v>
      </c>
      <c r="C376" s="160"/>
    </row>
    <row r="377" spans="1:3">
      <c r="A377">
        <v>374</v>
      </c>
      <c r="B377" s="40">
        <v>46274</v>
      </c>
      <c r="C377" s="160"/>
    </row>
    <row r="378" spans="1:3">
      <c r="A378">
        <v>375</v>
      </c>
      <c r="B378" s="40">
        <v>46275</v>
      </c>
      <c r="C378" s="160"/>
    </row>
    <row r="379" spans="1:3">
      <c r="A379">
        <v>376</v>
      </c>
      <c r="B379" s="40">
        <v>46276</v>
      </c>
      <c r="C379" s="160"/>
    </row>
    <row r="380" spans="1:3">
      <c r="A380">
        <v>377</v>
      </c>
      <c r="B380" s="40">
        <v>46277</v>
      </c>
      <c r="C380" s="160"/>
    </row>
    <row r="381" spans="1:3">
      <c r="A381">
        <v>378</v>
      </c>
      <c r="B381" s="40">
        <v>46278</v>
      </c>
      <c r="C381" s="160"/>
    </row>
    <row r="382" spans="1:3">
      <c r="A382">
        <v>379</v>
      </c>
      <c r="B382" s="40">
        <v>46279</v>
      </c>
      <c r="C382" s="160"/>
    </row>
    <row r="383" spans="1:3">
      <c r="A383">
        <v>380</v>
      </c>
      <c r="B383" s="40">
        <v>46280</v>
      </c>
      <c r="C383" s="160"/>
    </row>
    <row r="384" spans="1:3">
      <c r="A384">
        <v>381</v>
      </c>
      <c r="B384" s="40">
        <v>46281</v>
      </c>
      <c r="C384" s="160"/>
    </row>
    <row r="385" spans="1:3">
      <c r="A385">
        <v>382</v>
      </c>
      <c r="B385" s="40">
        <v>46282</v>
      </c>
      <c r="C385" s="160"/>
    </row>
    <row r="386" spans="1:3">
      <c r="A386">
        <v>383</v>
      </c>
      <c r="B386" s="40">
        <v>46283</v>
      </c>
      <c r="C386" s="160"/>
    </row>
    <row r="387" spans="1:3">
      <c r="A387">
        <v>384</v>
      </c>
      <c r="B387" s="40">
        <v>46284</v>
      </c>
      <c r="C387" s="160"/>
    </row>
    <row r="388" spans="1:3">
      <c r="A388">
        <v>385</v>
      </c>
      <c r="B388" s="40">
        <v>46285</v>
      </c>
      <c r="C388" s="160"/>
    </row>
    <row r="389" spans="1:3">
      <c r="A389">
        <v>386</v>
      </c>
      <c r="B389" s="40">
        <v>46286</v>
      </c>
      <c r="C389" s="160"/>
    </row>
    <row r="390" spans="1:3">
      <c r="A390">
        <v>387</v>
      </c>
      <c r="B390" s="40">
        <v>46287</v>
      </c>
      <c r="C390" s="160"/>
    </row>
    <row r="391" spans="1:3">
      <c r="A391">
        <v>388</v>
      </c>
      <c r="B391" s="40">
        <v>46288</v>
      </c>
      <c r="C391" s="160"/>
    </row>
    <row r="392" spans="1:3">
      <c r="A392">
        <v>389</v>
      </c>
      <c r="B392" s="40">
        <v>46289</v>
      </c>
      <c r="C392" s="160"/>
    </row>
    <row r="393" spans="1:3">
      <c r="A393">
        <v>390</v>
      </c>
      <c r="B393" s="40">
        <v>46290</v>
      </c>
      <c r="C393" s="160"/>
    </row>
    <row r="394" spans="1:3">
      <c r="A394">
        <v>391</v>
      </c>
      <c r="B394" s="40">
        <v>46291</v>
      </c>
      <c r="C394" s="160"/>
    </row>
    <row r="395" spans="1:3">
      <c r="A395">
        <v>392</v>
      </c>
      <c r="B395" s="40">
        <v>46292</v>
      </c>
      <c r="C395" s="160"/>
    </row>
    <row r="396" spans="1:3">
      <c r="A396">
        <v>393</v>
      </c>
      <c r="B396" s="40">
        <v>46293</v>
      </c>
      <c r="C396" s="160"/>
    </row>
    <row r="397" spans="1:3">
      <c r="A397">
        <v>394</v>
      </c>
      <c r="B397" s="40">
        <v>46294</v>
      </c>
      <c r="C397" s="160"/>
    </row>
    <row r="398" spans="1:3">
      <c r="A398">
        <v>395</v>
      </c>
      <c r="B398" s="40">
        <v>46295</v>
      </c>
      <c r="C398" s="160"/>
    </row>
    <row r="399" spans="1:3">
      <c r="A399">
        <v>396</v>
      </c>
      <c r="B399" s="40">
        <v>46296</v>
      </c>
      <c r="C399" s="160"/>
    </row>
    <row r="400" spans="1:3">
      <c r="A400">
        <v>397</v>
      </c>
      <c r="B400" s="40">
        <v>46297</v>
      </c>
      <c r="C400" s="160"/>
    </row>
    <row r="401" spans="1:3">
      <c r="A401">
        <v>398</v>
      </c>
      <c r="B401" s="40">
        <v>46298</v>
      </c>
      <c r="C401" s="160"/>
    </row>
    <row r="402" spans="1:3">
      <c r="A402">
        <v>399</v>
      </c>
      <c r="B402" s="40">
        <v>46299</v>
      </c>
      <c r="C402" s="160"/>
    </row>
    <row r="403" spans="1:3">
      <c r="A403">
        <v>400</v>
      </c>
      <c r="B403" s="40">
        <v>46300</v>
      </c>
      <c r="C403" s="160"/>
    </row>
    <row r="404" spans="1:3">
      <c r="A404">
        <v>401</v>
      </c>
      <c r="B404" s="40">
        <v>46301</v>
      </c>
      <c r="C404" s="160"/>
    </row>
    <row r="405" spans="1:3">
      <c r="A405">
        <v>402</v>
      </c>
      <c r="B405" s="40">
        <v>46302</v>
      </c>
      <c r="C405" s="160"/>
    </row>
    <row r="406" spans="1:3">
      <c r="A406">
        <v>403</v>
      </c>
      <c r="B406" s="40">
        <v>46303</v>
      </c>
      <c r="C406" s="160"/>
    </row>
    <row r="407" spans="1:3">
      <c r="A407">
        <v>404</v>
      </c>
      <c r="B407" s="40">
        <v>46304</v>
      </c>
      <c r="C407" s="160"/>
    </row>
    <row r="408" spans="1:3">
      <c r="A408">
        <v>405</v>
      </c>
      <c r="B408" s="40">
        <v>46305</v>
      </c>
      <c r="C408" s="160"/>
    </row>
    <row r="409" spans="1:3">
      <c r="A409">
        <v>406</v>
      </c>
      <c r="B409" s="40">
        <v>46306</v>
      </c>
      <c r="C409" s="160"/>
    </row>
    <row r="410" spans="1:3">
      <c r="A410">
        <v>407</v>
      </c>
      <c r="B410" s="40">
        <v>46307</v>
      </c>
      <c r="C410" s="160"/>
    </row>
    <row r="411" spans="1:3">
      <c r="A411">
        <v>408</v>
      </c>
      <c r="B411" s="40">
        <v>46308</v>
      </c>
      <c r="C411" s="160"/>
    </row>
    <row r="412" spans="1:3">
      <c r="A412">
        <v>409</v>
      </c>
      <c r="B412" s="40">
        <v>46309</v>
      </c>
      <c r="C412" s="160"/>
    </row>
    <row r="413" spans="1:3">
      <c r="A413">
        <v>410</v>
      </c>
      <c r="B413" s="40">
        <v>46310</v>
      </c>
      <c r="C413" s="160"/>
    </row>
    <row r="414" spans="1:3">
      <c r="A414">
        <v>411</v>
      </c>
      <c r="B414" s="40">
        <v>46311</v>
      </c>
      <c r="C414" s="160"/>
    </row>
    <row r="415" spans="1:3">
      <c r="A415">
        <v>412</v>
      </c>
      <c r="B415" s="40">
        <v>46312</v>
      </c>
      <c r="C415" s="160"/>
    </row>
    <row r="416" spans="1:3">
      <c r="A416">
        <v>413</v>
      </c>
      <c r="B416" s="40">
        <v>46313</v>
      </c>
      <c r="C416" s="160"/>
    </row>
    <row r="417" spans="1:3">
      <c r="A417">
        <v>414</v>
      </c>
      <c r="B417" s="40">
        <v>46314</v>
      </c>
      <c r="C417" s="160"/>
    </row>
    <row r="418" spans="1:3">
      <c r="A418">
        <v>415</v>
      </c>
      <c r="B418" s="40">
        <v>46315</v>
      </c>
      <c r="C418" s="160"/>
    </row>
    <row r="419" spans="1:3">
      <c r="A419">
        <v>416</v>
      </c>
      <c r="B419" s="40">
        <v>46316</v>
      </c>
      <c r="C419" s="160"/>
    </row>
    <row r="420" spans="1:3">
      <c r="A420">
        <v>417</v>
      </c>
      <c r="B420" s="40">
        <v>46317</v>
      </c>
      <c r="C420" s="160"/>
    </row>
    <row r="421" spans="1:3">
      <c r="A421">
        <v>418</v>
      </c>
      <c r="B421" s="40">
        <v>46318</v>
      </c>
      <c r="C421" s="160"/>
    </row>
    <row r="422" spans="1:3">
      <c r="A422">
        <v>419</v>
      </c>
      <c r="B422" s="40">
        <v>46319</v>
      </c>
      <c r="C422" s="160"/>
    </row>
    <row r="423" spans="1:3">
      <c r="A423">
        <v>420</v>
      </c>
      <c r="B423" s="40">
        <v>46320</v>
      </c>
      <c r="C423" s="160"/>
    </row>
    <row r="424" spans="1:3">
      <c r="A424">
        <v>421</v>
      </c>
      <c r="B424" s="40">
        <v>46321</v>
      </c>
      <c r="C424" s="160"/>
    </row>
    <row r="425" spans="1:3">
      <c r="A425">
        <v>422</v>
      </c>
      <c r="B425" s="40">
        <v>46322</v>
      </c>
      <c r="C425" s="160"/>
    </row>
    <row r="426" spans="1:3">
      <c r="A426">
        <v>423</v>
      </c>
      <c r="B426" s="40">
        <v>46323</v>
      </c>
      <c r="C426" s="160"/>
    </row>
    <row r="427" spans="1:3">
      <c r="A427">
        <v>424</v>
      </c>
      <c r="B427" s="40">
        <v>46324</v>
      </c>
      <c r="C427" s="160"/>
    </row>
    <row r="428" spans="1:3">
      <c r="A428">
        <v>425</v>
      </c>
      <c r="B428" s="40">
        <v>46325</v>
      </c>
      <c r="C428" s="160"/>
    </row>
    <row r="429" spans="1:3">
      <c r="A429">
        <v>426</v>
      </c>
      <c r="B429" s="40">
        <v>46326</v>
      </c>
      <c r="C429" s="160"/>
    </row>
    <row r="430" spans="1:3">
      <c r="A430">
        <v>427</v>
      </c>
      <c r="B430" s="40">
        <v>46327</v>
      </c>
      <c r="C430" s="160"/>
    </row>
    <row r="431" spans="1:3">
      <c r="A431">
        <v>428</v>
      </c>
      <c r="B431" s="40">
        <v>46328</v>
      </c>
      <c r="C431" s="160"/>
    </row>
    <row r="432" spans="1:3">
      <c r="A432">
        <v>429</v>
      </c>
      <c r="B432" s="40">
        <v>46329</v>
      </c>
      <c r="C432" s="160"/>
    </row>
    <row r="433" spans="1:3">
      <c r="A433">
        <v>430</v>
      </c>
      <c r="B433" s="40">
        <v>46330</v>
      </c>
      <c r="C433" s="160"/>
    </row>
    <row r="434" spans="1:3">
      <c r="A434">
        <v>431</v>
      </c>
      <c r="B434" s="40">
        <v>46331</v>
      </c>
      <c r="C434" s="160"/>
    </row>
    <row r="435" spans="1:3">
      <c r="A435">
        <v>432</v>
      </c>
      <c r="B435" s="40">
        <v>46332</v>
      </c>
      <c r="C435" s="160"/>
    </row>
    <row r="436" spans="1:3">
      <c r="A436">
        <v>433</v>
      </c>
      <c r="B436" s="40">
        <v>46333</v>
      </c>
      <c r="C436" s="160"/>
    </row>
    <row r="437" spans="1:3">
      <c r="A437">
        <v>434</v>
      </c>
      <c r="B437" s="40">
        <v>46334</v>
      </c>
      <c r="C437" s="160"/>
    </row>
    <row r="438" spans="1:3">
      <c r="A438">
        <v>435</v>
      </c>
      <c r="B438" s="40">
        <v>46335</v>
      </c>
      <c r="C438" s="160"/>
    </row>
    <row r="439" spans="1:3">
      <c r="A439">
        <v>436</v>
      </c>
      <c r="B439" s="40">
        <v>46336</v>
      </c>
      <c r="C439" s="160"/>
    </row>
    <row r="440" spans="1:3">
      <c r="A440">
        <v>437</v>
      </c>
      <c r="B440" s="40">
        <v>46337</v>
      </c>
      <c r="C440" s="160"/>
    </row>
    <row r="441" spans="1:3">
      <c r="A441">
        <v>438</v>
      </c>
      <c r="B441" s="40">
        <v>46338</v>
      </c>
      <c r="C441" s="160"/>
    </row>
    <row r="442" spans="1:3">
      <c r="A442">
        <v>439</v>
      </c>
      <c r="B442" s="40">
        <v>46339</v>
      </c>
      <c r="C442" s="160"/>
    </row>
    <row r="443" spans="1:3">
      <c r="A443">
        <v>440</v>
      </c>
      <c r="B443" s="40">
        <v>46340</v>
      </c>
      <c r="C443" s="160"/>
    </row>
    <row r="444" spans="1:3">
      <c r="A444">
        <v>441</v>
      </c>
      <c r="B444" s="40">
        <v>46341</v>
      </c>
      <c r="C444" s="160"/>
    </row>
    <row r="445" spans="1:3">
      <c r="A445">
        <v>442</v>
      </c>
      <c r="B445" s="40">
        <v>46342</v>
      </c>
      <c r="C445" s="160"/>
    </row>
    <row r="446" spans="1:3">
      <c r="A446">
        <v>443</v>
      </c>
      <c r="B446" s="40">
        <v>46343</v>
      </c>
      <c r="C446" s="160"/>
    </row>
    <row r="447" spans="1:3">
      <c r="A447">
        <v>444</v>
      </c>
      <c r="B447" s="40">
        <v>46344</v>
      </c>
      <c r="C447" s="160"/>
    </row>
    <row r="448" spans="1:3">
      <c r="A448">
        <v>445</v>
      </c>
      <c r="B448" s="40">
        <v>46345</v>
      </c>
      <c r="C448" s="160"/>
    </row>
    <row r="449" spans="1:3">
      <c r="A449">
        <v>446</v>
      </c>
      <c r="B449" s="40">
        <v>46346</v>
      </c>
      <c r="C449" s="160"/>
    </row>
    <row r="450" spans="1:3">
      <c r="A450">
        <v>447</v>
      </c>
      <c r="B450" s="40">
        <v>46347</v>
      </c>
      <c r="C450" s="160"/>
    </row>
    <row r="451" spans="1:3">
      <c r="A451">
        <v>448</v>
      </c>
      <c r="B451" s="40">
        <v>46348</v>
      </c>
      <c r="C451" s="160"/>
    </row>
    <row r="452" spans="1:3">
      <c r="A452">
        <v>449</v>
      </c>
      <c r="B452" s="40">
        <v>46349</v>
      </c>
      <c r="C452" s="160"/>
    </row>
    <row r="453" spans="1:3">
      <c r="A453">
        <v>450</v>
      </c>
      <c r="B453" s="40">
        <v>46350</v>
      </c>
      <c r="C453" s="160"/>
    </row>
    <row r="454" spans="1:3">
      <c r="A454">
        <v>451</v>
      </c>
      <c r="B454" s="40">
        <v>46351</v>
      </c>
      <c r="C454" s="160"/>
    </row>
    <row r="455" spans="1:3">
      <c r="A455">
        <v>452</v>
      </c>
      <c r="B455" s="40">
        <v>46352</v>
      </c>
      <c r="C455" s="160"/>
    </row>
    <row r="456" spans="1:3">
      <c r="A456">
        <v>453</v>
      </c>
      <c r="B456" s="40">
        <v>46353</v>
      </c>
      <c r="C456" s="160"/>
    </row>
    <row r="457" spans="1:3">
      <c r="A457">
        <v>454</v>
      </c>
      <c r="B457" s="40">
        <v>46354</v>
      </c>
      <c r="C457" s="160"/>
    </row>
    <row r="458" spans="1:3">
      <c r="A458">
        <v>455</v>
      </c>
      <c r="B458" s="40">
        <v>46355</v>
      </c>
      <c r="C458" s="160"/>
    </row>
    <row r="459" spans="1:3">
      <c r="A459">
        <v>456</v>
      </c>
      <c r="B459" s="40">
        <v>46356</v>
      </c>
      <c r="C459" s="160"/>
    </row>
  </sheetData>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9D9CD-866D-407C-A074-7CC2BA943B18}">
  <dimension ref="A2:K459"/>
  <sheetViews>
    <sheetView workbookViewId="0">
      <selection activeCell="Q22" sqref="Q22:Q23"/>
    </sheetView>
  </sheetViews>
  <sheetFormatPr defaultRowHeight="13.5"/>
  <cols>
    <col min="11" max="11" width="9.5" bestFit="1" customWidth="1"/>
  </cols>
  <sheetData>
    <row r="2" spans="1:11">
      <c r="B2" t="s">
        <v>423</v>
      </c>
      <c r="F2" t="s">
        <v>422</v>
      </c>
    </row>
    <row r="3" spans="1:11">
      <c r="B3" t="s">
        <v>132</v>
      </c>
      <c r="C3" t="s">
        <v>143</v>
      </c>
    </row>
    <row r="4" spans="1:11">
      <c r="A4">
        <v>1</v>
      </c>
      <c r="B4" s="40" t="s">
        <v>300</v>
      </c>
      <c r="C4" s="160">
        <f>IF(鶏モデル!D15&gt;=46102,鶏シート!G15,46102)</f>
        <v>46174</v>
      </c>
      <c r="F4" t="s">
        <v>177</v>
      </c>
      <c r="G4" s="167" t="s">
        <v>178</v>
      </c>
      <c r="I4" t="str">
        <f>CONCATENATE(F4,G4)</f>
        <v>前年9月1日</v>
      </c>
      <c r="K4" s="227">
        <v>45901</v>
      </c>
    </row>
    <row r="5" spans="1:11">
      <c r="A5">
        <v>2</v>
      </c>
      <c r="B5" s="40" t="s">
        <v>301</v>
      </c>
      <c r="C5" s="160">
        <f>IF(C4+1&lt;=46203,C4+1," ")</f>
        <v>46175</v>
      </c>
      <c r="F5" t="s">
        <v>177</v>
      </c>
      <c r="G5" s="167" t="s">
        <v>179</v>
      </c>
      <c r="I5" t="str">
        <f t="shared" ref="I5:I68" si="0">CONCATENATE(F5,G5)</f>
        <v>前年9月2日</v>
      </c>
      <c r="K5" s="227">
        <v>45902</v>
      </c>
    </row>
    <row r="6" spans="1:11">
      <c r="A6">
        <v>3</v>
      </c>
      <c r="B6" s="40" t="s">
        <v>302</v>
      </c>
      <c r="C6" s="160">
        <f t="shared" ref="C6:C21" si="1">IF(C5+1&lt;=46203,C5+1," ")</f>
        <v>46176</v>
      </c>
      <c r="F6" t="s">
        <v>177</v>
      </c>
      <c r="G6" s="167" t="s">
        <v>180</v>
      </c>
      <c r="I6" t="str">
        <f t="shared" si="0"/>
        <v>前年9月3日</v>
      </c>
      <c r="K6" s="227">
        <v>45903</v>
      </c>
    </row>
    <row r="7" spans="1:11">
      <c r="A7">
        <v>4</v>
      </c>
      <c r="B7" s="40" t="s">
        <v>303</v>
      </c>
      <c r="C7" s="160">
        <f t="shared" si="1"/>
        <v>46177</v>
      </c>
      <c r="F7" t="s">
        <v>177</v>
      </c>
      <c r="G7" s="167" t="s">
        <v>181</v>
      </c>
      <c r="I7" t="str">
        <f t="shared" si="0"/>
        <v>前年9月4日</v>
      </c>
      <c r="K7" s="227">
        <v>45904</v>
      </c>
    </row>
    <row r="8" spans="1:11">
      <c r="A8">
        <v>5</v>
      </c>
      <c r="B8" s="40" t="s">
        <v>304</v>
      </c>
      <c r="C8" s="160">
        <f t="shared" si="1"/>
        <v>46178</v>
      </c>
      <c r="F8" t="s">
        <v>177</v>
      </c>
      <c r="G8" s="167" t="s">
        <v>182</v>
      </c>
      <c r="I8" t="str">
        <f t="shared" si="0"/>
        <v>前年9月5日</v>
      </c>
      <c r="K8" s="227">
        <v>45905</v>
      </c>
    </row>
    <row r="9" spans="1:11">
      <c r="A9">
        <v>6</v>
      </c>
      <c r="B9" s="40" t="s">
        <v>305</v>
      </c>
      <c r="C9" s="160">
        <f t="shared" si="1"/>
        <v>46179</v>
      </c>
      <c r="F9" t="s">
        <v>177</v>
      </c>
      <c r="G9" s="167" t="s">
        <v>183</v>
      </c>
      <c r="I9" t="str">
        <f t="shared" si="0"/>
        <v>前年9月6日</v>
      </c>
      <c r="K9" s="227">
        <v>45906</v>
      </c>
    </row>
    <row r="10" spans="1:11">
      <c r="A10">
        <v>7</v>
      </c>
      <c r="B10" s="40" t="s">
        <v>306</v>
      </c>
      <c r="C10" s="160">
        <f t="shared" si="1"/>
        <v>46180</v>
      </c>
      <c r="F10" t="s">
        <v>177</v>
      </c>
      <c r="G10" s="167" t="s">
        <v>184</v>
      </c>
      <c r="I10" t="str">
        <f t="shared" si="0"/>
        <v>前年9月7日</v>
      </c>
      <c r="K10" s="227">
        <v>45907</v>
      </c>
    </row>
    <row r="11" spans="1:11">
      <c r="A11">
        <v>8</v>
      </c>
      <c r="B11" s="40" t="s">
        <v>307</v>
      </c>
      <c r="C11" s="160">
        <f t="shared" si="1"/>
        <v>46181</v>
      </c>
      <c r="F11" t="s">
        <v>177</v>
      </c>
      <c r="G11" s="167" t="s">
        <v>185</v>
      </c>
      <c r="I11" t="str">
        <f t="shared" si="0"/>
        <v>前年9月8日</v>
      </c>
      <c r="K11" s="227">
        <v>45908</v>
      </c>
    </row>
    <row r="12" spans="1:11">
      <c r="A12">
        <v>9</v>
      </c>
      <c r="B12" s="40" t="s">
        <v>308</v>
      </c>
      <c r="C12" s="160">
        <f t="shared" si="1"/>
        <v>46182</v>
      </c>
      <c r="F12" t="s">
        <v>177</v>
      </c>
      <c r="G12" s="167" t="s">
        <v>186</v>
      </c>
      <c r="I12" t="str">
        <f t="shared" si="0"/>
        <v>前年9月9日</v>
      </c>
      <c r="K12" s="227">
        <v>45909</v>
      </c>
    </row>
    <row r="13" spans="1:11">
      <c r="A13">
        <v>10</v>
      </c>
      <c r="B13" s="40" t="s">
        <v>309</v>
      </c>
      <c r="C13" s="160">
        <f t="shared" si="1"/>
        <v>46183</v>
      </c>
      <c r="F13" t="s">
        <v>177</v>
      </c>
      <c r="G13" s="167" t="s">
        <v>187</v>
      </c>
      <c r="I13" t="str">
        <f t="shared" si="0"/>
        <v>前年9月10日</v>
      </c>
      <c r="K13" s="227">
        <v>45910</v>
      </c>
    </row>
    <row r="14" spans="1:11">
      <c r="A14">
        <v>11</v>
      </c>
      <c r="B14" s="40" t="s">
        <v>310</v>
      </c>
      <c r="C14" s="160">
        <f t="shared" si="1"/>
        <v>46184</v>
      </c>
      <c r="F14" t="s">
        <v>177</v>
      </c>
      <c r="G14" s="167" t="s">
        <v>188</v>
      </c>
      <c r="I14" t="str">
        <f t="shared" si="0"/>
        <v>前年9月11日</v>
      </c>
      <c r="K14" s="227">
        <v>45911</v>
      </c>
    </row>
    <row r="15" spans="1:11">
      <c r="A15">
        <v>12</v>
      </c>
      <c r="B15" s="40" t="s">
        <v>311</v>
      </c>
      <c r="C15" s="160">
        <f t="shared" si="1"/>
        <v>46185</v>
      </c>
      <c r="F15" t="s">
        <v>177</v>
      </c>
      <c r="G15" s="167" t="s">
        <v>189</v>
      </c>
      <c r="I15" t="str">
        <f t="shared" si="0"/>
        <v>前年9月12日</v>
      </c>
      <c r="K15" s="227">
        <v>45912</v>
      </c>
    </row>
    <row r="16" spans="1:11">
      <c r="A16">
        <v>13</v>
      </c>
      <c r="B16" s="40" t="s">
        <v>312</v>
      </c>
      <c r="C16" s="160">
        <f t="shared" si="1"/>
        <v>46186</v>
      </c>
      <c r="F16" t="s">
        <v>177</v>
      </c>
      <c r="G16" s="167" t="s">
        <v>190</v>
      </c>
      <c r="I16" t="str">
        <f t="shared" si="0"/>
        <v>前年9月13日</v>
      </c>
      <c r="K16" s="227">
        <v>45913</v>
      </c>
    </row>
    <row r="17" spans="1:11">
      <c r="A17">
        <v>14</v>
      </c>
      <c r="B17" s="40" t="s">
        <v>313</v>
      </c>
      <c r="C17" s="160">
        <f t="shared" si="1"/>
        <v>46187</v>
      </c>
      <c r="F17" t="s">
        <v>177</v>
      </c>
      <c r="G17" s="167" t="s">
        <v>191</v>
      </c>
      <c r="I17" t="str">
        <f t="shared" si="0"/>
        <v>前年9月14日</v>
      </c>
      <c r="K17" s="227">
        <v>45914</v>
      </c>
    </row>
    <row r="18" spans="1:11">
      <c r="A18">
        <v>15</v>
      </c>
      <c r="B18" s="40" t="s">
        <v>314</v>
      </c>
      <c r="C18" s="160">
        <f t="shared" si="1"/>
        <v>46188</v>
      </c>
      <c r="F18" t="s">
        <v>177</v>
      </c>
      <c r="G18" s="167" t="s">
        <v>192</v>
      </c>
      <c r="I18" t="str">
        <f t="shared" si="0"/>
        <v>前年9月15日</v>
      </c>
      <c r="K18" s="227">
        <v>45915</v>
      </c>
    </row>
    <row r="19" spans="1:11">
      <c r="A19">
        <v>16</v>
      </c>
      <c r="B19" s="40" t="s">
        <v>315</v>
      </c>
      <c r="C19" s="160">
        <f t="shared" si="1"/>
        <v>46189</v>
      </c>
      <c r="F19" t="s">
        <v>177</v>
      </c>
      <c r="G19" s="167" t="s">
        <v>193</v>
      </c>
      <c r="I19" t="str">
        <f t="shared" si="0"/>
        <v>前年9月16日</v>
      </c>
      <c r="K19" s="227">
        <v>45916</v>
      </c>
    </row>
    <row r="20" spans="1:11">
      <c r="A20">
        <v>17</v>
      </c>
      <c r="B20" s="40" t="s">
        <v>316</v>
      </c>
      <c r="C20" s="160">
        <f t="shared" si="1"/>
        <v>46190</v>
      </c>
      <c r="F20" t="s">
        <v>177</v>
      </c>
      <c r="G20" s="167" t="s">
        <v>194</v>
      </c>
      <c r="I20" t="str">
        <f t="shared" si="0"/>
        <v>前年9月17日</v>
      </c>
      <c r="K20" s="227">
        <v>45917</v>
      </c>
    </row>
    <row r="21" spans="1:11">
      <c r="A21">
        <v>18</v>
      </c>
      <c r="B21" s="40" t="s">
        <v>317</v>
      </c>
      <c r="C21" s="160">
        <f t="shared" si="1"/>
        <v>46191</v>
      </c>
      <c r="F21" t="s">
        <v>177</v>
      </c>
      <c r="G21" s="167" t="s">
        <v>195</v>
      </c>
      <c r="I21" t="str">
        <f t="shared" si="0"/>
        <v>前年9月18日</v>
      </c>
      <c r="K21" s="227">
        <v>45918</v>
      </c>
    </row>
    <row r="22" spans="1:11">
      <c r="A22">
        <v>19</v>
      </c>
      <c r="B22" s="40" t="s">
        <v>318</v>
      </c>
      <c r="C22" s="160">
        <f t="shared" ref="C22:C37" si="2">IF(C21+1&lt;=46203,C21+1," ")</f>
        <v>46192</v>
      </c>
      <c r="F22" t="s">
        <v>177</v>
      </c>
      <c r="G22" s="167" t="s">
        <v>196</v>
      </c>
      <c r="I22" t="str">
        <f t="shared" si="0"/>
        <v>前年9月19日</v>
      </c>
      <c r="K22" s="227">
        <v>45919</v>
      </c>
    </row>
    <row r="23" spans="1:11">
      <c r="A23">
        <v>20</v>
      </c>
      <c r="B23" s="40" t="s">
        <v>319</v>
      </c>
      <c r="C23" s="160">
        <f t="shared" si="2"/>
        <v>46193</v>
      </c>
      <c r="F23" t="s">
        <v>177</v>
      </c>
      <c r="G23" s="167" t="s">
        <v>197</v>
      </c>
      <c r="I23" t="str">
        <f t="shared" si="0"/>
        <v>前年9月20日</v>
      </c>
      <c r="K23" s="227">
        <v>45920</v>
      </c>
    </row>
    <row r="24" spans="1:11">
      <c r="A24">
        <v>21</v>
      </c>
      <c r="B24" s="40" t="s">
        <v>320</v>
      </c>
      <c r="C24" s="160">
        <f t="shared" si="2"/>
        <v>46194</v>
      </c>
      <c r="F24" t="s">
        <v>177</v>
      </c>
      <c r="G24" s="167" t="s">
        <v>198</v>
      </c>
      <c r="I24" t="str">
        <f t="shared" si="0"/>
        <v>前年9月21日</v>
      </c>
      <c r="K24" s="227">
        <v>45921</v>
      </c>
    </row>
    <row r="25" spans="1:11">
      <c r="A25">
        <v>22</v>
      </c>
      <c r="B25" s="40" t="s">
        <v>321</v>
      </c>
      <c r="C25" s="160">
        <f t="shared" si="2"/>
        <v>46195</v>
      </c>
      <c r="F25" t="s">
        <v>177</v>
      </c>
      <c r="G25" s="167" t="s">
        <v>199</v>
      </c>
      <c r="I25" t="str">
        <f t="shared" si="0"/>
        <v>前年9月22日</v>
      </c>
      <c r="K25" s="227">
        <v>45922</v>
      </c>
    </row>
    <row r="26" spans="1:11">
      <c r="A26">
        <v>23</v>
      </c>
      <c r="B26" s="40" t="s">
        <v>322</v>
      </c>
      <c r="C26" s="160">
        <f t="shared" si="2"/>
        <v>46196</v>
      </c>
      <c r="F26" t="s">
        <v>177</v>
      </c>
      <c r="G26" s="167" t="s">
        <v>200</v>
      </c>
      <c r="I26" t="str">
        <f t="shared" si="0"/>
        <v>前年9月23日</v>
      </c>
      <c r="K26" s="227">
        <v>45923</v>
      </c>
    </row>
    <row r="27" spans="1:11">
      <c r="A27">
        <v>24</v>
      </c>
      <c r="B27" s="40" t="s">
        <v>323</v>
      </c>
      <c r="C27" s="160">
        <f t="shared" si="2"/>
        <v>46197</v>
      </c>
      <c r="F27" t="s">
        <v>177</v>
      </c>
      <c r="G27" s="167" t="s">
        <v>201</v>
      </c>
      <c r="I27" t="str">
        <f t="shared" si="0"/>
        <v>前年9月24日</v>
      </c>
      <c r="K27" s="227">
        <v>45924</v>
      </c>
    </row>
    <row r="28" spans="1:11">
      <c r="A28">
        <v>25</v>
      </c>
      <c r="B28" s="40" t="s">
        <v>324</v>
      </c>
      <c r="C28" s="160">
        <f t="shared" si="2"/>
        <v>46198</v>
      </c>
      <c r="F28" t="s">
        <v>177</v>
      </c>
      <c r="G28" s="167" t="s">
        <v>202</v>
      </c>
      <c r="I28" t="str">
        <f t="shared" si="0"/>
        <v>前年9月25日</v>
      </c>
      <c r="K28" s="227">
        <v>45925</v>
      </c>
    </row>
    <row r="29" spans="1:11">
      <c r="A29">
        <v>26</v>
      </c>
      <c r="B29" s="40" t="s">
        <v>325</v>
      </c>
      <c r="C29" s="160">
        <f t="shared" si="2"/>
        <v>46199</v>
      </c>
      <c r="F29" t="s">
        <v>177</v>
      </c>
      <c r="G29" s="167" t="s">
        <v>203</v>
      </c>
      <c r="I29" t="str">
        <f t="shared" si="0"/>
        <v>前年9月26日</v>
      </c>
      <c r="K29" s="227">
        <v>45926</v>
      </c>
    </row>
    <row r="30" spans="1:11">
      <c r="A30">
        <v>27</v>
      </c>
      <c r="B30" s="40" t="s">
        <v>326</v>
      </c>
      <c r="C30" s="160">
        <f t="shared" si="2"/>
        <v>46200</v>
      </c>
      <c r="F30" t="s">
        <v>177</v>
      </c>
      <c r="G30" s="167" t="s">
        <v>204</v>
      </c>
      <c r="I30" t="str">
        <f t="shared" si="0"/>
        <v>前年9月27日</v>
      </c>
      <c r="K30" s="227">
        <v>45927</v>
      </c>
    </row>
    <row r="31" spans="1:11">
      <c r="A31">
        <v>28</v>
      </c>
      <c r="B31" s="40" t="s">
        <v>327</v>
      </c>
      <c r="C31" s="160">
        <f t="shared" si="2"/>
        <v>46201</v>
      </c>
      <c r="F31" t="s">
        <v>177</v>
      </c>
      <c r="G31" s="167" t="s">
        <v>205</v>
      </c>
      <c r="I31" t="str">
        <f t="shared" si="0"/>
        <v>前年9月28日</v>
      </c>
      <c r="K31" s="227">
        <v>45928</v>
      </c>
    </row>
    <row r="32" spans="1:11">
      <c r="A32">
        <v>29</v>
      </c>
      <c r="B32" s="40" t="s">
        <v>328</v>
      </c>
      <c r="C32" s="160">
        <f t="shared" si="2"/>
        <v>46202</v>
      </c>
      <c r="F32" t="s">
        <v>177</v>
      </c>
      <c r="G32" s="167" t="s">
        <v>206</v>
      </c>
      <c r="I32" t="str">
        <f t="shared" si="0"/>
        <v>前年9月29日</v>
      </c>
      <c r="K32" s="227">
        <v>45929</v>
      </c>
    </row>
    <row r="33" spans="1:11">
      <c r="A33">
        <v>30</v>
      </c>
      <c r="B33" s="40" t="s">
        <v>421</v>
      </c>
      <c r="C33" s="160">
        <f t="shared" si="2"/>
        <v>46203</v>
      </c>
      <c r="F33" t="s">
        <v>177</v>
      </c>
      <c r="G33" s="167" t="s">
        <v>207</v>
      </c>
      <c r="I33" t="str">
        <f t="shared" si="0"/>
        <v>前年9月30日</v>
      </c>
      <c r="K33" s="227">
        <v>45930</v>
      </c>
    </row>
    <row r="34" spans="1:11">
      <c r="A34">
        <v>31</v>
      </c>
      <c r="B34" s="40" t="s">
        <v>329</v>
      </c>
      <c r="C34" s="160" t="str">
        <f t="shared" si="2"/>
        <v xml:space="preserve"> </v>
      </c>
      <c r="F34" t="s">
        <v>177</v>
      </c>
      <c r="G34" s="167" t="s">
        <v>208</v>
      </c>
      <c r="I34" t="str">
        <f t="shared" si="0"/>
        <v>前年10月1日</v>
      </c>
      <c r="K34" s="227">
        <v>45931</v>
      </c>
    </row>
    <row r="35" spans="1:11">
      <c r="A35">
        <v>32</v>
      </c>
      <c r="B35" s="40" t="s">
        <v>330</v>
      </c>
      <c r="C35" s="160" t="e">
        <f t="shared" si="2"/>
        <v>#VALUE!</v>
      </c>
      <c r="F35" t="s">
        <v>177</v>
      </c>
      <c r="G35" s="167" t="s">
        <v>209</v>
      </c>
      <c r="I35" t="str">
        <f t="shared" si="0"/>
        <v>前年10月2日</v>
      </c>
      <c r="K35" s="227">
        <v>45932</v>
      </c>
    </row>
    <row r="36" spans="1:11">
      <c r="A36">
        <v>33</v>
      </c>
      <c r="B36" s="40" t="s">
        <v>331</v>
      </c>
      <c r="C36" s="160" t="e">
        <f t="shared" si="2"/>
        <v>#VALUE!</v>
      </c>
      <c r="F36" t="s">
        <v>177</v>
      </c>
      <c r="G36" s="167" t="s">
        <v>210</v>
      </c>
      <c r="I36" t="str">
        <f t="shared" si="0"/>
        <v>前年10月3日</v>
      </c>
      <c r="K36" s="227">
        <v>45933</v>
      </c>
    </row>
    <row r="37" spans="1:11">
      <c r="A37">
        <v>34</v>
      </c>
      <c r="B37" s="40" t="s">
        <v>332</v>
      </c>
      <c r="C37" s="160" t="e">
        <f t="shared" si="2"/>
        <v>#VALUE!</v>
      </c>
      <c r="F37" t="s">
        <v>177</v>
      </c>
      <c r="G37" s="167" t="s">
        <v>211</v>
      </c>
      <c r="I37" t="str">
        <f t="shared" si="0"/>
        <v>前年10月4日</v>
      </c>
      <c r="K37" s="227">
        <v>45934</v>
      </c>
    </row>
    <row r="38" spans="1:11">
      <c r="A38">
        <v>35</v>
      </c>
      <c r="B38" s="40" t="s">
        <v>333</v>
      </c>
      <c r="C38" s="160" t="e">
        <f t="shared" ref="C38:C53" si="3">IF(C37+1&lt;=46203,C37+1," ")</f>
        <v>#VALUE!</v>
      </c>
      <c r="F38" t="s">
        <v>177</v>
      </c>
      <c r="G38" s="167" t="s">
        <v>212</v>
      </c>
      <c r="I38" t="str">
        <f t="shared" si="0"/>
        <v>前年10月5日</v>
      </c>
      <c r="K38" s="227">
        <v>45935</v>
      </c>
    </row>
    <row r="39" spans="1:11">
      <c r="A39">
        <v>36</v>
      </c>
      <c r="B39" s="40" t="s">
        <v>334</v>
      </c>
      <c r="C39" s="160" t="e">
        <f t="shared" si="3"/>
        <v>#VALUE!</v>
      </c>
      <c r="F39" t="s">
        <v>177</v>
      </c>
      <c r="G39" s="167" t="s">
        <v>213</v>
      </c>
      <c r="I39" t="str">
        <f t="shared" si="0"/>
        <v>前年10月6日</v>
      </c>
      <c r="K39" s="227">
        <v>45936</v>
      </c>
    </row>
    <row r="40" spans="1:11">
      <c r="A40">
        <v>37</v>
      </c>
      <c r="B40" s="40" t="s">
        <v>335</v>
      </c>
      <c r="C40" s="160" t="e">
        <f t="shared" si="3"/>
        <v>#VALUE!</v>
      </c>
      <c r="F40" t="s">
        <v>177</v>
      </c>
      <c r="G40" s="167" t="s">
        <v>214</v>
      </c>
      <c r="I40" t="str">
        <f t="shared" si="0"/>
        <v>前年10月7日</v>
      </c>
      <c r="K40" s="227">
        <v>45937</v>
      </c>
    </row>
    <row r="41" spans="1:11">
      <c r="A41">
        <v>38</v>
      </c>
      <c r="B41" s="40" t="s">
        <v>336</v>
      </c>
      <c r="C41" s="160" t="e">
        <f t="shared" si="3"/>
        <v>#VALUE!</v>
      </c>
      <c r="F41" t="s">
        <v>177</v>
      </c>
      <c r="G41" s="167" t="s">
        <v>215</v>
      </c>
      <c r="I41" t="str">
        <f t="shared" si="0"/>
        <v>前年10月8日</v>
      </c>
      <c r="K41" s="227">
        <v>45938</v>
      </c>
    </row>
    <row r="42" spans="1:11">
      <c r="A42">
        <v>39</v>
      </c>
      <c r="B42" s="40" t="s">
        <v>337</v>
      </c>
      <c r="C42" s="160" t="e">
        <f t="shared" si="3"/>
        <v>#VALUE!</v>
      </c>
      <c r="F42" t="s">
        <v>177</v>
      </c>
      <c r="G42" s="167" t="s">
        <v>216</v>
      </c>
      <c r="I42" t="str">
        <f t="shared" si="0"/>
        <v>前年10月9日</v>
      </c>
      <c r="K42" s="227">
        <v>45939</v>
      </c>
    </row>
    <row r="43" spans="1:11">
      <c r="A43">
        <v>40</v>
      </c>
      <c r="B43" s="40" t="s">
        <v>338</v>
      </c>
      <c r="C43" s="160" t="e">
        <f t="shared" si="3"/>
        <v>#VALUE!</v>
      </c>
      <c r="F43" t="s">
        <v>177</v>
      </c>
      <c r="G43" s="167" t="s">
        <v>217</v>
      </c>
      <c r="I43" t="str">
        <f t="shared" si="0"/>
        <v>前年10月10日</v>
      </c>
      <c r="K43" s="227">
        <v>45940</v>
      </c>
    </row>
    <row r="44" spans="1:11">
      <c r="A44">
        <v>41</v>
      </c>
      <c r="B44" s="40" t="s">
        <v>339</v>
      </c>
      <c r="C44" s="160" t="e">
        <f t="shared" si="3"/>
        <v>#VALUE!</v>
      </c>
      <c r="F44" t="s">
        <v>177</v>
      </c>
      <c r="G44" s="167" t="s">
        <v>218</v>
      </c>
      <c r="I44" t="str">
        <f t="shared" si="0"/>
        <v>前年10月11日</v>
      </c>
      <c r="K44" s="227">
        <v>45941</v>
      </c>
    </row>
    <row r="45" spans="1:11">
      <c r="A45">
        <v>42</v>
      </c>
      <c r="B45" s="40" t="s">
        <v>340</v>
      </c>
      <c r="C45" s="160" t="e">
        <f t="shared" si="3"/>
        <v>#VALUE!</v>
      </c>
      <c r="F45" t="s">
        <v>177</v>
      </c>
      <c r="G45" s="167" t="s">
        <v>219</v>
      </c>
      <c r="I45" t="str">
        <f t="shared" si="0"/>
        <v>前年10月12日</v>
      </c>
      <c r="K45" s="227">
        <v>45942</v>
      </c>
    </row>
    <row r="46" spans="1:11">
      <c r="A46">
        <v>43</v>
      </c>
      <c r="B46" s="40" t="s">
        <v>341</v>
      </c>
      <c r="C46" s="160" t="e">
        <f t="shared" si="3"/>
        <v>#VALUE!</v>
      </c>
      <c r="F46" t="s">
        <v>177</v>
      </c>
      <c r="G46" s="167" t="s">
        <v>220</v>
      </c>
      <c r="I46" t="str">
        <f t="shared" si="0"/>
        <v>前年10月13日</v>
      </c>
      <c r="K46" s="227">
        <v>45943</v>
      </c>
    </row>
    <row r="47" spans="1:11">
      <c r="A47">
        <v>44</v>
      </c>
      <c r="B47" s="40" t="s">
        <v>342</v>
      </c>
      <c r="C47" s="160" t="e">
        <f t="shared" si="3"/>
        <v>#VALUE!</v>
      </c>
      <c r="F47" t="s">
        <v>177</v>
      </c>
      <c r="G47" s="167" t="s">
        <v>221</v>
      </c>
      <c r="I47" t="str">
        <f t="shared" si="0"/>
        <v>前年10月14日</v>
      </c>
      <c r="K47" s="227">
        <v>45944</v>
      </c>
    </row>
    <row r="48" spans="1:11">
      <c r="A48">
        <v>45</v>
      </c>
      <c r="B48" s="40" t="s">
        <v>343</v>
      </c>
      <c r="C48" s="160" t="e">
        <f t="shared" si="3"/>
        <v>#VALUE!</v>
      </c>
      <c r="F48" t="s">
        <v>177</v>
      </c>
      <c r="G48" s="167" t="s">
        <v>222</v>
      </c>
      <c r="I48" t="str">
        <f t="shared" si="0"/>
        <v>前年10月15日</v>
      </c>
      <c r="K48" s="227">
        <v>45945</v>
      </c>
    </row>
    <row r="49" spans="1:11">
      <c r="A49">
        <v>46</v>
      </c>
      <c r="B49" s="40" t="s">
        <v>344</v>
      </c>
      <c r="C49" s="160" t="e">
        <f t="shared" si="3"/>
        <v>#VALUE!</v>
      </c>
      <c r="F49" t="s">
        <v>177</v>
      </c>
      <c r="G49" s="167" t="s">
        <v>223</v>
      </c>
      <c r="I49" t="str">
        <f t="shared" si="0"/>
        <v>前年10月16日</v>
      </c>
      <c r="K49" s="227">
        <v>45946</v>
      </c>
    </row>
    <row r="50" spans="1:11">
      <c r="A50">
        <v>47</v>
      </c>
      <c r="B50" s="40" t="s">
        <v>345</v>
      </c>
      <c r="C50" s="160" t="e">
        <f t="shared" si="3"/>
        <v>#VALUE!</v>
      </c>
      <c r="F50" t="s">
        <v>177</v>
      </c>
      <c r="G50" s="167" t="s">
        <v>224</v>
      </c>
      <c r="I50" t="str">
        <f t="shared" si="0"/>
        <v>前年10月17日</v>
      </c>
      <c r="K50" s="227">
        <v>45947</v>
      </c>
    </row>
    <row r="51" spans="1:11">
      <c r="A51">
        <v>48</v>
      </c>
      <c r="B51" s="40" t="s">
        <v>346</v>
      </c>
      <c r="C51" s="160" t="e">
        <f t="shared" si="3"/>
        <v>#VALUE!</v>
      </c>
      <c r="F51" t="s">
        <v>177</v>
      </c>
      <c r="G51" s="167" t="s">
        <v>225</v>
      </c>
      <c r="I51" t="str">
        <f t="shared" si="0"/>
        <v>前年10月18日</v>
      </c>
      <c r="K51" s="227">
        <v>45948</v>
      </c>
    </row>
    <row r="52" spans="1:11">
      <c r="A52">
        <v>49</v>
      </c>
      <c r="B52" s="40" t="s">
        <v>347</v>
      </c>
      <c r="C52" s="160" t="e">
        <f t="shared" si="3"/>
        <v>#VALUE!</v>
      </c>
      <c r="F52" t="s">
        <v>177</v>
      </c>
      <c r="G52" s="167" t="s">
        <v>226</v>
      </c>
      <c r="I52" t="str">
        <f t="shared" si="0"/>
        <v>前年10月19日</v>
      </c>
      <c r="K52" s="227">
        <v>45949</v>
      </c>
    </row>
    <row r="53" spans="1:11">
      <c r="A53">
        <v>50</v>
      </c>
      <c r="B53" s="40" t="s">
        <v>348</v>
      </c>
      <c r="C53" s="160" t="e">
        <f t="shared" si="3"/>
        <v>#VALUE!</v>
      </c>
      <c r="F53" t="s">
        <v>177</v>
      </c>
      <c r="G53" s="167" t="s">
        <v>227</v>
      </c>
      <c r="I53" t="str">
        <f t="shared" si="0"/>
        <v>前年10月20日</v>
      </c>
      <c r="K53" s="227">
        <v>45950</v>
      </c>
    </row>
    <row r="54" spans="1:11">
      <c r="A54">
        <v>51</v>
      </c>
      <c r="B54" s="40" t="s">
        <v>349</v>
      </c>
      <c r="C54" s="160" t="e">
        <f t="shared" ref="C54:C69" si="4">IF(C53+1&lt;=46203,C53+1," ")</f>
        <v>#VALUE!</v>
      </c>
      <c r="F54" t="s">
        <v>177</v>
      </c>
      <c r="G54" s="167" t="s">
        <v>228</v>
      </c>
      <c r="I54" t="str">
        <f t="shared" si="0"/>
        <v>前年10月21日</v>
      </c>
      <c r="K54" s="227">
        <v>45951</v>
      </c>
    </row>
    <row r="55" spans="1:11">
      <c r="A55">
        <v>52</v>
      </c>
      <c r="B55" s="40" t="s">
        <v>350</v>
      </c>
      <c r="C55" s="160" t="e">
        <f t="shared" si="4"/>
        <v>#VALUE!</v>
      </c>
      <c r="F55" t="s">
        <v>177</v>
      </c>
      <c r="G55" s="167" t="s">
        <v>229</v>
      </c>
      <c r="I55" t="str">
        <f t="shared" si="0"/>
        <v>前年10月22日</v>
      </c>
      <c r="K55" s="227">
        <v>45952</v>
      </c>
    </row>
    <row r="56" spans="1:11">
      <c r="A56">
        <v>53</v>
      </c>
      <c r="B56" s="40" t="s">
        <v>351</v>
      </c>
      <c r="C56" s="160" t="e">
        <f t="shared" si="4"/>
        <v>#VALUE!</v>
      </c>
      <c r="F56" t="s">
        <v>177</v>
      </c>
      <c r="G56" s="167" t="s">
        <v>230</v>
      </c>
      <c r="I56" t="str">
        <f t="shared" si="0"/>
        <v>前年10月23日</v>
      </c>
      <c r="K56" s="227">
        <v>45953</v>
      </c>
    </row>
    <row r="57" spans="1:11">
      <c r="A57">
        <v>54</v>
      </c>
      <c r="B57" s="40" t="s">
        <v>352</v>
      </c>
      <c r="C57" s="160" t="e">
        <f t="shared" si="4"/>
        <v>#VALUE!</v>
      </c>
      <c r="F57" t="s">
        <v>177</v>
      </c>
      <c r="G57" s="167" t="s">
        <v>231</v>
      </c>
      <c r="I57" t="str">
        <f t="shared" si="0"/>
        <v>前年10月24日</v>
      </c>
      <c r="K57" s="227">
        <v>45954</v>
      </c>
    </row>
    <row r="58" spans="1:11">
      <c r="A58">
        <v>55</v>
      </c>
      <c r="B58" s="40" t="s">
        <v>353</v>
      </c>
      <c r="C58" s="160" t="e">
        <f t="shared" si="4"/>
        <v>#VALUE!</v>
      </c>
      <c r="F58" t="s">
        <v>177</v>
      </c>
      <c r="G58" s="167" t="s">
        <v>232</v>
      </c>
      <c r="I58" t="str">
        <f t="shared" si="0"/>
        <v>前年10月25日</v>
      </c>
      <c r="K58" s="227">
        <v>45955</v>
      </c>
    </row>
    <row r="59" spans="1:11">
      <c r="A59">
        <v>56</v>
      </c>
      <c r="B59" s="40" t="s">
        <v>354</v>
      </c>
      <c r="C59" s="160" t="e">
        <f t="shared" si="4"/>
        <v>#VALUE!</v>
      </c>
      <c r="F59" t="s">
        <v>177</v>
      </c>
      <c r="G59" s="167" t="s">
        <v>233</v>
      </c>
      <c r="I59" t="str">
        <f t="shared" si="0"/>
        <v>前年10月26日</v>
      </c>
      <c r="K59" s="227">
        <v>45956</v>
      </c>
    </row>
    <row r="60" spans="1:11">
      <c r="A60">
        <v>57</v>
      </c>
      <c r="B60" s="40" t="s">
        <v>355</v>
      </c>
      <c r="C60" s="160" t="e">
        <f t="shared" si="4"/>
        <v>#VALUE!</v>
      </c>
      <c r="F60" t="s">
        <v>177</v>
      </c>
      <c r="G60" s="167" t="s">
        <v>234</v>
      </c>
      <c r="I60" t="str">
        <f t="shared" si="0"/>
        <v>前年10月27日</v>
      </c>
      <c r="K60" s="227">
        <v>45957</v>
      </c>
    </row>
    <row r="61" spans="1:11">
      <c r="A61">
        <v>58</v>
      </c>
      <c r="B61" s="40" t="s">
        <v>356</v>
      </c>
      <c r="C61" s="160" t="e">
        <f t="shared" si="4"/>
        <v>#VALUE!</v>
      </c>
      <c r="F61" t="s">
        <v>177</v>
      </c>
      <c r="G61" s="167" t="s">
        <v>235</v>
      </c>
      <c r="I61" t="str">
        <f t="shared" si="0"/>
        <v>前年10月28日</v>
      </c>
      <c r="K61" s="227">
        <v>45958</v>
      </c>
    </row>
    <row r="62" spans="1:11">
      <c r="A62">
        <v>59</v>
      </c>
      <c r="B62" s="40" t="s">
        <v>357</v>
      </c>
      <c r="C62" s="160" t="e">
        <f t="shared" si="4"/>
        <v>#VALUE!</v>
      </c>
      <c r="F62" t="s">
        <v>177</v>
      </c>
      <c r="G62" s="167" t="s">
        <v>236</v>
      </c>
      <c r="I62" t="str">
        <f t="shared" si="0"/>
        <v>前年10月29日</v>
      </c>
      <c r="K62" s="227">
        <v>45959</v>
      </c>
    </row>
    <row r="63" spans="1:11">
      <c r="A63">
        <v>60</v>
      </c>
      <c r="B63" s="40" t="s">
        <v>358</v>
      </c>
      <c r="C63" s="160" t="e">
        <f t="shared" si="4"/>
        <v>#VALUE!</v>
      </c>
      <c r="F63" t="s">
        <v>177</v>
      </c>
      <c r="G63" s="167" t="s">
        <v>237</v>
      </c>
      <c r="I63" t="str">
        <f t="shared" si="0"/>
        <v>前年10月30日</v>
      </c>
      <c r="K63" s="227">
        <v>45960</v>
      </c>
    </row>
    <row r="64" spans="1:11">
      <c r="A64">
        <v>61</v>
      </c>
      <c r="B64" s="40" t="s">
        <v>359</v>
      </c>
      <c r="C64" s="160" t="e">
        <f t="shared" si="4"/>
        <v>#VALUE!</v>
      </c>
      <c r="F64" t="s">
        <v>177</v>
      </c>
      <c r="G64" s="167" t="s">
        <v>238</v>
      </c>
      <c r="I64" t="str">
        <f t="shared" si="0"/>
        <v>前年10月31日</v>
      </c>
      <c r="K64" s="227">
        <v>45961</v>
      </c>
    </row>
    <row r="65" spans="1:11">
      <c r="A65">
        <v>62</v>
      </c>
      <c r="B65" s="40" t="s">
        <v>360</v>
      </c>
      <c r="C65" s="160" t="e">
        <f t="shared" si="4"/>
        <v>#VALUE!</v>
      </c>
      <c r="F65" t="s">
        <v>177</v>
      </c>
      <c r="G65" s="167" t="s">
        <v>239</v>
      </c>
      <c r="I65" t="str">
        <f t="shared" si="0"/>
        <v>前年11月1日</v>
      </c>
      <c r="K65" s="227">
        <v>45962</v>
      </c>
    </row>
    <row r="66" spans="1:11">
      <c r="A66">
        <v>63</v>
      </c>
      <c r="B66" s="40" t="s">
        <v>361</v>
      </c>
      <c r="C66" s="160" t="e">
        <f t="shared" si="4"/>
        <v>#VALUE!</v>
      </c>
      <c r="F66" t="s">
        <v>177</v>
      </c>
      <c r="G66" s="167" t="s">
        <v>240</v>
      </c>
      <c r="I66" t="str">
        <f t="shared" si="0"/>
        <v>前年11月2日</v>
      </c>
      <c r="K66" s="227">
        <v>45963</v>
      </c>
    </row>
    <row r="67" spans="1:11">
      <c r="A67">
        <v>64</v>
      </c>
      <c r="B67" s="40" t="s">
        <v>362</v>
      </c>
      <c r="C67" s="160" t="e">
        <f t="shared" si="4"/>
        <v>#VALUE!</v>
      </c>
      <c r="F67" t="s">
        <v>177</v>
      </c>
      <c r="G67" s="167" t="s">
        <v>241</v>
      </c>
      <c r="I67" t="str">
        <f t="shared" si="0"/>
        <v>前年11月3日</v>
      </c>
      <c r="K67" s="227">
        <v>45964</v>
      </c>
    </row>
    <row r="68" spans="1:11">
      <c r="A68">
        <v>65</v>
      </c>
      <c r="B68" s="40" t="s">
        <v>363</v>
      </c>
      <c r="C68" s="160" t="e">
        <f t="shared" si="4"/>
        <v>#VALUE!</v>
      </c>
      <c r="F68" t="s">
        <v>177</v>
      </c>
      <c r="G68" s="167" t="s">
        <v>242</v>
      </c>
      <c r="I68" t="str">
        <f t="shared" si="0"/>
        <v>前年11月4日</v>
      </c>
      <c r="K68" s="227">
        <v>45965</v>
      </c>
    </row>
    <row r="69" spans="1:11">
      <c r="A69">
        <v>66</v>
      </c>
      <c r="B69" s="40" t="s">
        <v>364</v>
      </c>
      <c r="C69" s="160" t="e">
        <f t="shared" si="4"/>
        <v>#VALUE!</v>
      </c>
      <c r="F69" t="s">
        <v>177</v>
      </c>
      <c r="G69" s="167" t="s">
        <v>243</v>
      </c>
      <c r="I69" t="str">
        <f t="shared" ref="I69:I125" si="5">CONCATENATE(F69,G69)</f>
        <v>前年11月5日</v>
      </c>
      <c r="K69" s="227">
        <v>45966</v>
      </c>
    </row>
    <row r="70" spans="1:11">
      <c r="A70">
        <v>67</v>
      </c>
      <c r="B70" s="40" t="s">
        <v>365</v>
      </c>
      <c r="C70" s="160" t="e">
        <f t="shared" ref="C70:C85" si="6">IF(C69+1&lt;=46203,C69+1," ")</f>
        <v>#VALUE!</v>
      </c>
      <c r="F70" t="s">
        <v>177</v>
      </c>
      <c r="G70" s="167" t="s">
        <v>244</v>
      </c>
      <c r="I70" t="str">
        <f t="shared" si="5"/>
        <v>前年11月6日</v>
      </c>
      <c r="K70" s="227">
        <v>45967</v>
      </c>
    </row>
    <row r="71" spans="1:11">
      <c r="A71">
        <v>68</v>
      </c>
      <c r="B71" s="40" t="s">
        <v>366</v>
      </c>
      <c r="C71" s="160" t="e">
        <f t="shared" si="6"/>
        <v>#VALUE!</v>
      </c>
      <c r="F71" t="s">
        <v>177</v>
      </c>
      <c r="G71" s="167" t="s">
        <v>245</v>
      </c>
      <c r="I71" t="str">
        <f t="shared" si="5"/>
        <v>前年11月7日</v>
      </c>
      <c r="K71" s="227">
        <v>45968</v>
      </c>
    </row>
    <row r="72" spans="1:11">
      <c r="A72">
        <v>69</v>
      </c>
      <c r="B72" s="40" t="s">
        <v>367</v>
      </c>
      <c r="C72" s="160" t="e">
        <f t="shared" si="6"/>
        <v>#VALUE!</v>
      </c>
      <c r="F72" t="s">
        <v>177</v>
      </c>
      <c r="G72" s="167" t="s">
        <v>246</v>
      </c>
      <c r="I72" t="str">
        <f t="shared" si="5"/>
        <v>前年11月8日</v>
      </c>
      <c r="K72" s="227">
        <v>45969</v>
      </c>
    </row>
    <row r="73" spans="1:11">
      <c r="A73">
        <v>70</v>
      </c>
      <c r="B73" s="40" t="s">
        <v>368</v>
      </c>
      <c r="C73" s="160" t="e">
        <f t="shared" si="6"/>
        <v>#VALUE!</v>
      </c>
      <c r="F73" t="s">
        <v>177</v>
      </c>
      <c r="G73" s="167" t="s">
        <v>247</v>
      </c>
      <c r="I73" t="str">
        <f t="shared" si="5"/>
        <v>前年11月9日</v>
      </c>
      <c r="K73" s="227">
        <v>45970</v>
      </c>
    </row>
    <row r="74" spans="1:11">
      <c r="A74">
        <v>71</v>
      </c>
      <c r="B74" s="40" t="s">
        <v>369</v>
      </c>
      <c r="C74" s="160" t="e">
        <f t="shared" si="6"/>
        <v>#VALUE!</v>
      </c>
      <c r="F74" t="s">
        <v>177</v>
      </c>
      <c r="G74" s="167" t="s">
        <v>248</v>
      </c>
      <c r="I74" t="str">
        <f t="shared" si="5"/>
        <v>前年11月10日</v>
      </c>
      <c r="K74" s="227">
        <v>45971</v>
      </c>
    </row>
    <row r="75" spans="1:11">
      <c r="A75">
        <v>72</v>
      </c>
      <c r="B75" s="40" t="s">
        <v>370</v>
      </c>
      <c r="C75" s="160" t="e">
        <f t="shared" si="6"/>
        <v>#VALUE!</v>
      </c>
      <c r="F75" t="s">
        <v>177</v>
      </c>
      <c r="G75" s="167" t="s">
        <v>249</v>
      </c>
      <c r="I75" t="str">
        <f t="shared" si="5"/>
        <v>前年11月11日</v>
      </c>
      <c r="K75" s="227">
        <v>45972</v>
      </c>
    </row>
    <row r="76" spans="1:11">
      <c r="A76">
        <v>73</v>
      </c>
      <c r="B76" s="40" t="s">
        <v>371</v>
      </c>
      <c r="C76" s="160" t="e">
        <f t="shared" si="6"/>
        <v>#VALUE!</v>
      </c>
      <c r="F76" t="s">
        <v>177</v>
      </c>
      <c r="G76" s="167" t="s">
        <v>250</v>
      </c>
      <c r="I76" t="str">
        <f t="shared" si="5"/>
        <v>前年11月12日</v>
      </c>
      <c r="K76" s="227">
        <v>45973</v>
      </c>
    </row>
    <row r="77" spans="1:11">
      <c r="A77">
        <v>74</v>
      </c>
      <c r="B77" s="40" t="s">
        <v>372</v>
      </c>
      <c r="C77" s="160" t="e">
        <f t="shared" si="6"/>
        <v>#VALUE!</v>
      </c>
      <c r="F77" t="s">
        <v>177</v>
      </c>
      <c r="G77" s="167" t="s">
        <v>251</v>
      </c>
      <c r="I77" t="str">
        <f t="shared" si="5"/>
        <v>前年11月13日</v>
      </c>
      <c r="K77" s="227">
        <v>45974</v>
      </c>
    </row>
    <row r="78" spans="1:11">
      <c r="A78">
        <v>75</v>
      </c>
      <c r="B78" s="40" t="s">
        <v>373</v>
      </c>
      <c r="C78" s="160" t="e">
        <f t="shared" si="6"/>
        <v>#VALUE!</v>
      </c>
      <c r="F78" t="s">
        <v>177</v>
      </c>
      <c r="G78" s="167" t="s">
        <v>252</v>
      </c>
      <c r="I78" t="str">
        <f t="shared" si="5"/>
        <v>前年11月14日</v>
      </c>
      <c r="K78" s="227">
        <v>45975</v>
      </c>
    </row>
    <row r="79" spans="1:11">
      <c r="A79">
        <v>76</v>
      </c>
      <c r="B79" s="40" t="s">
        <v>374</v>
      </c>
      <c r="C79" s="160" t="e">
        <f t="shared" si="6"/>
        <v>#VALUE!</v>
      </c>
      <c r="F79" t="s">
        <v>177</v>
      </c>
      <c r="G79" s="167" t="s">
        <v>253</v>
      </c>
      <c r="I79" t="str">
        <f t="shared" si="5"/>
        <v>前年11月15日</v>
      </c>
      <c r="K79" s="227">
        <v>45976</v>
      </c>
    </row>
    <row r="80" spans="1:11">
      <c r="A80">
        <v>77</v>
      </c>
      <c r="B80" s="40" t="s">
        <v>375</v>
      </c>
      <c r="C80" s="160" t="e">
        <f t="shared" si="6"/>
        <v>#VALUE!</v>
      </c>
      <c r="F80" t="s">
        <v>177</v>
      </c>
      <c r="G80" s="167" t="s">
        <v>254</v>
      </c>
      <c r="I80" t="str">
        <f t="shared" si="5"/>
        <v>前年11月16日</v>
      </c>
      <c r="K80" s="227">
        <v>45977</v>
      </c>
    </row>
    <row r="81" spans="1:11">
      <c r="A81">
        <v>78</v>
      </c>
      <c r="B81" s="40" t="s">
        <v>376</v>
      </c>
      <c r="C81" s="160" t="e">
        <f t="shared" si="6"/>
        <v>#VALUE!</v>
      </c>
      <c r="F81" t="s">
        <v>177</v>
      </c>
      <c r="G81" s="167" t="s">
        <v>255</v>
      </c>
      <c r="I81" t="str">
        <f t="shared" si="5"/>
        <v>前年11月17日</v>
      </c>
      <c r="K81" s="227">
        <v>45978</v>
      </c>
    </row>
    <row r="82" spans="1:11">
      <c r="A82">
        <v>79</v>
      </c>
      <c r="B82" s="40" t="s">
        <v>377</v>
      </c>
      <c r="C82" s="160" t="e">
        <f t="shared" si="6"/>
        <v>#VALUE!</v>
      </c>
      <c r="F82" t="s">
        <v>177</v>
      </c>
      <c r="G82" s="167" t="s">
        <v>256</v>
      </c>
      <c r="I82" t="str">
        <f t="shared" si="5"/>
        <v>前年11月18日</v>
      </c>
      <c r="K82" s="227">
        <v>45979</v>
      </c>
    </row>
    <row r="83" spans="1:11">
      <c r="A83">
        <v>80</v>
      </c>
      <c r="B83" s="40" t="s">
        <v>378</v>
      </c>
      <c r="C83" s="160" t="e">
        <f t="shared" si="6"/>
        <v>#VALUE!</v>
      </c>
      <c r="F83" t="s">
        <v>177</v>
      </c>
      <c r="G83" s="167" t="s">
        <v>257</v>
      </c>
      <c r="I83" t="str">
        <f t="shared" si="5"/>
        <v>前年11月19日</v>
      </c>
      <c r="K83" s="227">
        <v>45980</v>
      </c>
    </row>
    <row r="84" spans="1:11">
      <c r="A84">
        <v>81</v>
      </c>
      <c r="B84" s="40" t="s">
        <v>379</v>
      </c>
      <c r="C84" s="160" t="e">
        <f t="shared" si="6"/>
        <v>#VALUE!</v>
      </c>
      <c r="F84" t="s">
        <v>177</v>
      </c>
      <c r="G84" s="167" t="s">
        <v>258</v>
      </c>
      <c r="I84" t="str">
        <f t="shared" si="5"/>
        <v>前年11月20日</v>
      </c>
      <c r="K84" s="227">
        <v>45981</v>
      </c>
    </row>
    <row r="85" spans="1:11">
      <c r="A85">
        <v>82</v>
      </c>
      <c r="B85" s="40" t="s">
        <v>380</v>
      </c>
      <c r="C85" s="160" t="e">
        <f t="shared" si="6"/>
        <v>#VALUE!</v>
      </c>
      <c r="F85" t="s">
        <v>177</v>
      </c>
      <c r="G85" s="167" t="s">
        <v>259</v>
      </c>
      <c r="I85" t="str">
        <f t="shared" si="5"/>
        <v>前年11月21日</v>
      </c>
      <c r="K85" s="227">
        <v>45982</v>
      </c>
    </row>
    <row r="86" spans="1:11">
      <c r="A86">
        <v>83</v>
      </c>
      <c r="B86" s="40" t="s">
        <v>381</v>
      </c>
      <c r="C86" s="160" t="e">
        <f t="shared" ref="C86:C101" si="7">IF(C85+1&lt;=46203,C85+1," ")</f>
        <v>#VALUE!</v>
      </c>
      <c r="F86" t="s">
        <v>177</v>
      </c>
      <c r="G86" s="167" t="s">
        <v>260</v>
      </c>
      <c r="I86" t="str">
        <f t="shared" si="5"/>
        <v>前年11月22日</v>
      </c>
      <c r="K86" s="227">
        <v>45983</v>
      </c>
    </row>
    <row r="87" spans="1:11">
      <c r="A87">
        <v>84</v>
      </c>
      <c r="B87" s="40" t="s">
        <v>382</v>
      </c>
      <c r="C87" s="160" t="e">
        <f t="shared" si="7"/>
        <v>#VALUE!</v>
      </c>
      <c r="F87" t="s">
        <v>177</v>
      </c>
      <c r="G87" s="167" t="s">
        <v>261</v>
      </c>
      <c r="I87" t="str">
        <f t="shared" si="5"/>
        <v>前年11月23日</v>
      </c>
      <c r="K87" s="227">
        <v>45984</v>
      </c>
    </row>
    <row r="88" spans="1:11">
      <c r="A88">
        <v>85</v>
      </c>
      <c r="B88" s="40" t="s">
        <v>383</v>
      </c>
      <c r="C88" s="160" t="e">
        <f t="shared" si="7"/>
        <v>#VALUE!</v>
      </c>
      <c r="F88" t="s">
        <v>177</v>
      </c>
      <c r="G88" s="167" t="s">
        <v>262</v>
      </c>
      <c r="I88" t="str">
        <f t="shared" si="5"/>
        <v>前年11月24日</v>
      </c>
      <c r="K88" s="227">
        <v>45985</v>
      </c>
    </row>
    <row r="89" spans="1:11">
      <c r="A89">
        <v>86</v>
      </c>
      <c r="B89" s="40" t="s">
        <v>384</v>
      </c>
      <c r="C89" s="160" t="e">
        <f t="shared" si="7"/>
        <v>#VALUE!</v>
      </c>
      <c r="F89" t="s">
        <v>177</v>
      </c>
      <c r="G89" s="167" t="s">
        <v>263</v>
      </c>
      <c r="I89" t="str">
        <f t="shared" si="5"/>
        <v>前年11月25日</v>
      </c>
      <c r="K89" s="227">
        <v>45986</v>
      </c>
    </row>
    <row r="90" spans="1:11">
      <c r="A90">
        <v>87</v>
      </c>
      <c r="B90" s="40" t="s">
        <v>385</v>
      </c>
      <c r="C90" s="160" t="e">
        <f t="shared" si="7"/>
        <v>#VALUE!</v>
      </c>
      <c r="F90" t="s">
        <v>177</v>
      </c>
      <c r="G90" s="167" t="s">
        <v>264</v>
      </c>
      <c r="I90" t="str">
        <f t="shared" si="5"/>
        <v>前年11月26日</v>
      </c>
      <c r="K90" s="227">
        <v>45987</v>
      </c>
    </row>
    <row r="91" spans="1:11">
      <c r="A91">
        <v>88</v>
      </c>
      <c r="B91" s="40" t="s">
        <v>386</v>
      </c>
      <c r="C91" s="160" t="e">
        <f t="shared" si="7"/>
        <v>#VALUE!</v>
      </c>
      <c r="F91" t="s">
        <v>177</v>
      </c>
      <c r="G91" s="167" t="s">
        <v>265</v>
      </c>
      <c r="I91" t="str">
        <f t="shared" si="5"/>
        <v>前年11月27日</v>
      </c>
      <c r="K91" s="227">
        <v>45988</v>
      </c>
    </row>
    <row r="92" spans="1:11">
      <c r="A92">
        <v>89</v>
      </c>
      <c r="B92" s="40" t="s">
        <v>387</v>
      </c>
      <c r="C92" s="160" t="e">
        <f t="shared" si="7"/>
        <v>#VALUE!</v>
      </c>
      <c r="F92" t="s">
        <v>177</v>
      </c>
      <c r="G92" s="167" t="s">
        <v>266</v>
      </c>
      <c r="I92" t="str">
        <f t="shared" si="5"/>
        <v>前年11月28日</v>
      </c>
      <c r="K92" s="227">
        <v>45989</v>
      </c>
    </row>
    <row r="93" spans="1:11">
      <c r="A93">
        <v>90</v>
      </c>
      <c r="B93" s="40" t="s">
        <v>388</v>
      </c>
      <c r="C93" s="160" t="e">
        <f t="shared" si="7"/>
        <v>#VALUE!</v>
      </c>
      <c r="F93" t="s">
        <v>177</v>
      </c>
      <c r="G93" s="167" t="s">
        <v>267</v>
      </c>
      <c r="I93" t="str">
        <f t="shared" si="5"/>
        <v>前年11月29日</v>
      </c>
      <c r="K93" s="227">
        <v>45990</v>
      </c>
    </row>
    <row r="94" spans="1:11">
      <c r="A94">
        <v>91</v>
      </c>
      <c r="B94" s="40" t="s">
        <v>389</v>
      </c>
      <c r="C94" s="160" t="e">
        <f t="shared" si="7"/>
        <v>#VALUE!</v>
      </c>
      <c r="F94" t="s">
        <v>177</v>
      </c>
      <c r="G94" s="167" t="s">
        <v>268</v>
      </c>
      <c r="I94" t="str">
        <f t="shared" si="5"/>
        <v>前年11月30日</v>
      </c>
      <c r="K94" s="227">
        <v>45991</v>
      </c>
    </row>
    <row r="95" spans="1:11">
      <c r="A95">
        <v>92</v>
      </c>
      <c r="B95" s="40" t="s">
        <v>390</v>
      </c>
      <c r="C95" s="160" t="e">
        <f t="shared" si="7"/>
        <v>#VALUE!</v>
      </c>
      <c r="F95" t="s">
        <v>177</v>
      </c>
      <c r="G95" s="167" t="s">
        <v>269</v>
      </c>
      <c r="I95" t="str">
        <f t="shared" si="5"/>
        <v>前年12月1日</v>
      </c>
      <c r="K95" s="227">
        <v>45992</v>
      </c>
    </row>
    <row r="96" spans="1:11">
      <c r="A96">
        <v>93</v>
      </c>
      <c r="B96" s="40" t="s">
        <v>391</v>
      </c>
      <c r="C96" s="160" t="e">
        <f t="shared" si="7"/>
        <v>#VALUE!</v>
      </c>
      <c r="F96" t="s">
        <v>177</v>
      </c>
      <c r="G96" s="167" t="s">
        <v>270</v>
      </c>
      <c r="I96" t="str">
        <f t="shared" si="5"/>
        <v>前年12月2日</v>
      </c>
      <c r="K96" s="227">
        <v>45993</v>
      </c>
    </row>
    <row r="97" spans="1:11">
      <c r="A97">
        <v>94</v>
      </c>
      <c r="B97" s="40" t="s">
        <v>392</v>
      </c>
      <c r="C97" s="160" t="e">
        <f t="shared" si="7"/>
        <v>#VALUE!</v>
      </c>
      <c r="F97" t="s">
        <v>177</v>
      </c>
      <c r="G97" s="167" t="s">
        <v>271</v>
      </c>
      <c r="I97" t="str">
        <f t="shared" si="5"/>
        <v>前年12月3日</v>
      </c>
      <c r="K97" s="227">
        <v>45994</v>
      </c>
    </row>
    <row r="98" spans="1:11">
      <c r="A98">
        <v>95</v>
      </c>
      <c r="B98" s="40" t="s">
        <v>393</v>
      </c>
      <c r="C98" s="160" t="e">
        <f t="shared" si="7"/>
        <v>#VALUE!</v>
      </c>
      <c r="F98" t="s">
        <v>177</v>
      </c>
      <c r="G98" s="167" t="s">
        <v>272</v>
      </c>
      <c r="I98" t="str">
        <f t="shared" si="5"/>
        <v>前年12月4日</v>
      </c>
      <c r="K98" s="227">
        <v>45995</v>
      </c>
    </row>
    <row r="99" spans="1:11">
      <c r="A99">
        <v>96</v>
      </c>
      <c r="B99" s="40" t="s">
        <v>394</v>
      </c>
      <c r="C99" s="160" t="e">
        <f t="shared" si="7"/>
        <v>#VALUE!</v>
      </c>
      <c r="F99" t="s">
        <v>177</v>
      </c>
      <c r="G99" s="167" t="s">
        <v>273</v>
      </c>
      <c r="I99" t="str">
        <f t="shared" si="5"/>
        <v>前年12月5日</v>
      </c>
      <c r="K99" s="227">
        <v>45996</v>
      </c>
    </row>
    <row r="100" spans="1:11">
      <c r="A100">
        <v>97</v>
      </c>
      <c r="B100" s="40" t="s">
        <v>395</v>
      </c>
      <c r="C100" s="160" t="e">
        <f t="shared" si="7"/>
        <v>#VALUE!</v>
      </c>
      <c r="F100" t="s">
        <v>177</v>
      </c>
      <c r="G100" s="167" t="s">
        <v>274</v>
      </c>
      <c r="I100" t="str">
        <f t="shared" si="5"/>
        <v>前年12月6日</v>
      </c>
      <c r="K100" s="227">
        <v>45997</v>
      </c>
    </row>
    <row r="101" spans="1:11">
      <c r="A101">
        <v>98</v>
      </c>
      <c r="B101" s="40" t="s">
        <v>396</v>
      </c>
      <c r="C101" s="160" t="e">
        <f t="shared" si="7"/>
        <v>#VALUE!</v>
      </c>
      <c r="F101" t="s">
        <v>177</v>
      </c>
      <c r="G101" s="167" t="s">
        <v>275</v>
      </c>
      <c r="I101" t="str">
        <f t="shared" si="5"/>
        <v>前年12月7日</v>
      </c>
      <c r="K101" s="227">
        <v>45998</v>
      </c>
    </row>
    <row r="102" spans="1:11">
      <c r="A102">
        <v>99</v>
      </c>
      <c r="B102" s="40" t="s">
        <v>397</v>
      </c>
      <c r="C102" s="160" t="e">
        <f t="shared" ref="C102:C105" si="8">IF(C101+1&lt;=46203,C101+1," ")</f>
        <v>#VALUE!</v>
      </c>
      <c r="F102" t="s">
        <v>177</v>
      </c>
      <c r="G102" s="167" t="s">
        <v>276</v>
      </c>
      <c r="I102" t="str">
        <f t="shared" si="5"/>
        <v>前年12月8日</v>
      </c>
      <c r="K102" s="227">
        <v>45999</v>
      </c>
    </row>
    <row r="103" spans="1:11">
      <c r="A103">
        <v>100</v>
      </c>
      <c r="B103" s="40" t="s">
        <v>398</v>
      </c>
      <c r="C103" s="160" t="e">
        <f t="shared" si="8"/>
        <v>#VALUE!</v>
      </c>
      <c r="F103" t="s">
        <v>177</v>
      </c>
      <c r="G103" s="167" t="s">
        <v>277</v>
      </c>
      <c r="I103" t="str">
        <f t="shared" si="5"/>
        <v>前年12月9日</v>
      </c>
      <c r="K103" s="227">
        <v>46000</v>
      </c>
    </row>
    <row r="104" spans="1:11">
      <c r="A104">
        <v>101</v>
      </c>
      <c r="B104" s="40" t="s">
        <v>399</v>
      </c>
      <c r="C104" s="160" t="e">
        <f t="shared" si="8"/>
        <v>#VALUE!</v>
      </c>
      <c r="F104" t="s">
        <v>177</v>
      </c>
      <c r="G104" s="167" t="s">
        <v>278</v>
      </c>
      <c r="I104" t="str">
        <f t="shared" si="5"/>
        <v>前年12月10日</v>
      </c>
      <c r="K104" s="227">
        <v>46001</v>
      </c>
    </row>
    <row r="105" spans="1:11">
      <c r="A105">
        <v>102</v>
      </c>
      <c r="B105" s="40" t="s">
        <v>400</v>
      </c>
      <c r="C105" s="160" t="e">
        <f t="shared" si="8"/>
        <v>#VALUE!</v>
      </c>
      <c r="F105" t="s">
        <v>177</v>
      </c>
      <c r="G105" s="167" t="s">
        <v>279</v>
      </c>
      <c r="I105" t="str">
        <f t="shared" si="5"/>
        <v>前年12月11日</v>
      </c>
      <c r="K105" s="227">
        <v>46002</v>
      </c>
    </row>
    <row r="106" spans="1:11">
      <c r="A106">
        <v>103</v>
      </c>
      <c r="B106" s="40" t="s">
        <v>401</v>
      </c>
      <c r="F106" t="s">
        <v>177</v>
      </c>
      <c r="G106" s="167" t="s">
        <v>280</v>
      </c>
      <c r="I106" t="str">
        <f t="shared" si="5"/>
        <v>前年12月12日</v>
      </c>
      <c r="K106" s="227">
        <v>46003</v>
      </c>
    </row>
    <row r="107" spans="1:11">
      <c r="A107">
        <v>104</v>
      </c>
      <c r="B107" s="40" t="s">
        <v>402</v>
      </c>
      <c r="F107" t="s">
        <v>177</v>
      </c>
      <c r="G107" s="167" t="s">
        <v>281</v>
      </c>
      <c r="I107" t="str">
        <f t="shared" si="5"/>
        <v>前年12月13日</v>
      </c>
      <c r="K107" s="227">
        <v>46004</v>
      </c>
    </row>
    <row r="108" spans="1:11">
      <c r="A108">
        <v>105</v>
      </c>
      <c r="B108" s="40" t="s">
        <v>403</v>
      </c>
      <c r="F108" t="s">
        <v>177</v>
      </c>
      <c r="G108" s="167" t="s">
        <v>282</v>
      </c>
      <c r="I108" t="str">
        <f t="shared" si="5"/>
        <v>前年12月14日</v>
      </c>
      <c r="K108" s="227">
        <v>46005</v>
      </c>
    </row>
    <row r="109" spans="1:11">
      <c r="A109">
        <v>106</v>
      </c>
      <c r="B109" s="40" t="s">
        <v>404</v>
      </c>
      <c r="F109" t="s">
        <v>177</v>
      </c>
      <c r="G109" s="167" t="s">
        <v>283</v>
      </c>
      <c r="I109" t="str">
        <f t="shared" si="5"/>
        <v>前年12月15日</v>
      </c>
      <c r="K109" s="227">
        <v>46006</v>
      </c>
    </row>
    <row r="110" spans="1:11">
      <c r="A110">
        <v>107</v>
      </c>
      <c r="B110" s="40" t="s">
        <v>405</v>
      </c>
      <c r="F110" t="s">
        <v>177</v>
      </c>
      <c r="G110" s="167" t="s">
        <v>284</v>
      </c>
      <c r="I110" t="str">
        <f t="shared" si="5"/>
        <v>前年12月16日</v>
      </c>
      <c r="K110" s="227">
        <v>46007</v>
      </c>
    </row>
    <row r="111" spans="1:11">
      <c r="A111">
        <v>108</v>
      </c>
      <c r="B111" s="40" t="s">
        <v>406</v>
      </c>
      <c r="F111" t="s">
        <v>177</v>
      </c>
      <c r="G111" s="167" t="s">
        <v>285</v>
      </c>
      <c r="I111" t="str">
        <f t="shared" si="5"/>
        <v>前年12月17日</v>
      </c>
      <c r="K111" s="227">
        <v>46008</v>
      </c>
    </row>
    <row r="112" spans="1:11">
      <c r="A112">
        <v>109</v>
      </c>
      <c r="B112" s="40" t="s">
        <v>407</v>
      </c>
      <c r="F112" t="s">
        <v>177</v>
      </c>
      <c r="G112" s="167" t="s">
        <v>286</v>
      </c>
      <c r="I112" t="str">
        <f t="shared" si="5"/>
        <v>前年12月18日</v>
      </c>
      <c r="K112" s="227">
        <v>46009</v>
      </c>
    </row>
    <row r="113" spans="1:11">
      <c r="A113">
        <v>110</v>
      </c>
      <c r="B113" s="40" t="s">
        <v>408</v>
      </c>
      <c r="F113" t="s">
        <v>177</v>
      </c>
      <c r="G113" s="167" t="s">
        <v>287</v>
      </c>
      <c r="I113" t="str">
        <f t="shared" si="5"/>
        <v>前年12月19日</v>
      </c>
      <c r="K113" s="227">
        <v>46010</v>
      </c>
    </row>
    <row r="114" spans="1:11">
      <c r="A114">
        <v>111</v>
      </c>
      <c r="B114" s="40" t="s">
        <v>409</v>
      </c>
      <c r="F114" t="s">
        <v>177</v>
      </c>
      <c r="G114" s="167" t="s">
        <v>288</v>
      </c>
      <c r="I114" t="str">
        <f t="shared" si="5"/>
        <v>前年12月20日</v>
      </c>
      <c r="K114" s="227">
        <v>46011</v>
      </c>
    </row>
    <row r="115" spans="1:11">
      <c r="A115">
        <v>112</v>
      </c>
      <c r="B115" s="40" t="s">
        <v>410</v>
      </c>
      <c r="F115" t="s">
        <v>177</v>
      </c>
      <c r="G115" s="167" t="s">
        <v>289</v>
      </c>
      <c r="I115" t="str">
        <f t="shared" si="5"/>
        <v>前年12月21日</v>
      </c>
      <c r="K115" s="227">
        <v>46012</v>
      </c>
    </row>
    <row r="116" spans="1:11">
      <c r="A116">
        <v>113</v>
      </c>
      <c r="B116" s="40" t="s">
        <v>411</v>
      </c>
      <c r="F116" t="s">
        <v>177</v>
      </c>
      <c r="G116" s="167" t="s">
        <v>290</v>
      </c>
      <c r="I116" t="str">
        <f t="shared" si="5"/>
        <v>前年12月22日</v>
      </c>
      <c r="K116" s="227">
        <v>46013</v>
      </c>
    </row>
    <row r="117" spans="1:11">
      <c r="A117">
        <v>114</v>
      </c>
      <c r="B117" s="40" t="s">
        <v>412</v>
      </c>
      <c r="F117" t="s">
        <v>177</v>
      </c>
      <c r="G117" s="167" t="s">
        <v>291</v>
      </c>
      <c r="I117" t="str">
        <f t="shared" si="5"/>
        <v>前年12月23日</v>
      </c>
      <c r="K117" s="227">
        <v>46014</v>
      </c>
    </row>
    <row r="118" spans="1:11">
      <c r="A118">
        <v>115</v>
      </c>
      <c r="B118" s="40" t="s">
        <v>413</v>
      </c>
      <c r="F118" t="s">
        <v>177</v>
      </c>
      <c r="G118" s="167" t="s">
        <v>292</v>
      </c>
      <c r="I118" t="str">
        <f t="shared" si="5"/>
        <v>前年12月24日</v>
      </c>
      <c r="K118" s="227">
        <v>46015</v>
      </c>
    </row>
    <row r="119" spans="1:11">
      <c r="A119">
        <v>116</v>
      </c>
      <c r="B119" s="40" t="s">
        <v>414</v>
      </c>
      <c r="F119" t="s">
        <v>177</v>
      </c>
      <c r="G119" s="167" t="s">
        <v>293</v>
      </c>
      <c r="I119" t="str">
        <f t="shared" si="5"/>
        <v>前年12月25日</v>
      </c>
      <c r="K119" s="227">
        <v>46016</v>
      </c>
    </row>
    <row r="120" spans="1:11">
      <c r="A120">
        <v>117</v>
      </c>
      <c r="B120" s="40" t="s">
        <v>415</v>
      </c>
      <c r="F120" t="s">
        <v>177</v>
      </c>
      <c r="G120" s="167" t="s">
        <v>294</v>
      </c>
      <c r="I120" t="str">
        <f t="shared" si="5"/>
        <v>前年12月26日</v>
      </c>
      <c r="K120" s="227">
        <v>46017</v>
      </c>
    </row>
    <row r="121" spans="1:11">
      <c r="A121">
        <v>118</v>
      </c>
      <c r="B121" s="40" t="s">
        <v>416</v>
      </c>
      <c r="F121" t="s">
        <v>177</v>
      </c>
      <c r="G121" s="167" t="s">
        <v>295</v>
      </c>
      <c r="I121" t="str">
        <f t="shared" si="5"/>
        <v>前年12月27日</v>
      </c>
      <c r="K121" s="227">
        <v>46018</v>
      </c>
    </row>
    <row r="122" spans="1:11">
      <c r="A122">
        <v>119</v>
      </c>
      <c r="B122" s="40" t="s">
        <v>417</v>
      </c>
      <c r="F122" t="s">
        <v>177</v>
      </c>
      <c r="G122" s="167" t="s">
        <v>296</v>
      </c>
      <c r="I122" t="str">
        <f t="shared" si="5"/>
        <v>前年12月28日</v>
      </c>
      <c r="K122" s="227">
        <v>46019</v>
      </c>
    </row>
    <row r="123" spans="1:11">
      <c r="A123">
        <v>120</v>
      </c>
      <c r="B123" s="40" t="s">
        <v>418</v>
      </c>
      <c r="F123" t="s">
        <v>177</v>
      </c>
      <c r="G123" s="167" t="s">
        <v>297</v>
      </c>
      <c r="I123" t="str">
        <f t="shared" si="5"/>
        <v>前年12月29日</v>
      </c>
      <c r="K123" s="227">
        <v>46020</v>
      </c>
    </row>
    <row r="124" spans="1:11">
      <c r="A124">
        <v>121</v>
      </c>
      <c r="B124" s="40" t="s">
        <v>419</v>
      </c>
      <c r="F124" t="s">
        <v>177</v>
      </c>
      <c r="G124" s="167" t="s">
        <v>298</v>
      </c>
      <c r="I124" t="str">
        <f t="shared" si="5"/>
        <v>前年12月30日</v>
      </c>
      <c r="K124" s="227">
        <v>46021</v>
      </c>
    </row>
    <row r="125" spans="1:11">
      <c r="A125">
        <v>122</v>
      </c>
      <c r="B125" s="40" t="s">
        <v>420</v>
      </c>
      <c r="F125" t="s">
        <v>177</v>
      </c>
      <c r="G125" s="167" t="s">
        <v>299</v>
      </c>
      <c r="I125" t="str">
        <f t="shared" si="5"/>
        <v>前年12月31日</v>
      </c>
      <c r="K125" s="227">
        <v>46022</v>
      </c>
    </row>
    <row r="126" spans="1:11">
      <c r="A126">
        <v>123</v>
      </c>
      <c r="B126" s="40">
        <v>46023</v>
      </c>
      <c r="G126" s="167"/>
      <c r="I126" s="227">
        <v>46023</v>
      </c>
      <c r="K126" s="227">
        <v>46023</v>
      </c>
    </row>
    <row r="127" spans="1:11">
      <c r="A127">
        <v>124</v>
      </c>
      <c r="B127" s="40">
        <v>46024</v>
      </c>
      <c r="G127" s="167"/>
      <c r="I127" s="227">
        <v>46024</v>
      </c>
      <c r="K127" s="227">
        <v>46024</v>
      </c>
    </row>
    <row r="128" spans="1:11">
      <c r="A128">
        <v>125</v>
      </c>
      <c r="B128" s="40">
        <v>46025</v>
      </c>
      <c r="G128" s="167"/>
      <c r="I128" s="227">
        <v>46025</v>
      </c>
      <c r="K128" s="227">
        <v>46025</v>
      </c>
    </row>
    <row r="129" spans="1:11">
      <c r="A129">
        <v>126</v>
      </c>
      <c r="B129" s="40">
        <v>46026</v>
      </c>
      <c r="G129" s="167"/>
      <c r="I129" s="227">
        <v>46026</v>
      </c>
      <c r="K129" s="227">
        <v>46026</v>
      </c>
    </row>
    <row r="130" spans="1:11">
      <c r="A130">
        <v>127</v>
      </c>
      <c r="B130" s="40">
        <v>46027</v>
      </c>
      <c r="G130" s="167"/>
      <c r="I130" s="227">
        <v>46027</v>
      </c>
      <c r="K130" s="227">
        <v>46027</v>
      </c>
    </row>
    <row r="131" spans="1:11">
      <c r="A131">
        <v>128</v>
      </c>
      <c r="B131" s="40">
        <v>46028</v>
      </c>
      <c r="G131" s="167"/>
      <c r="I131" s="227">
        <v>46028</v>
      </c>
      <c r="K131" s="227">
        <v>46028</v>
      </c>
    </row>
    <row r="132" spans="1:11">
      <c r="A132">
        <v>129</v>
      </c>
      <c r="B132" s="40">
        <v>46029</v>
      </c>
      <c r="G132" s="167"/>
      <c r="I132" s="227">
        <v>46029</v>
      </c>
      <c r="K132" s="227">
        <v>46029</v>
      </c>
    </row>
    <row r="133" spans="1:11">
      <c r="A133">
        <v>130</v>
      </c>
      <c r="B133" s="40">
        <v>46030</v>
      </c>
      <c r="G133" s="167"/>
      <c r="I133" s="227">
        <v>46030</v>
      </c>
      <c r="K133" s="227">
        <v>46030</v>
      </c>
    </row>
    <row r="134" spans="1:11">
      <c r="A134">
        <v>131</v>
      </c>
      <c r="B134" s="40">
        <v>46031</v>
      </c>
      <c r="G134" s="167"/>
      <c r="I134" s="227">
        <v>46031</v>
      </c>
      <c r="K134" s="227">
        <v>46031</v>
      </c>
    </row>
    <row r="135" spans="1:11">
      <c r="A135">
        <v>132</v>
      </c>
      <c r="B135" s="40">
        <v>46032</v>
      </c>
      <c r="G135" s="167"/>
      <c r="I135" s="227">
        <v>46032</v>
      </c>
      <c r="K135" s="227">
        <v>46032</v>
      </c>
    </row>
    <row r="136" spans="1:11">
      <c r="A136">
        <v>133</v>
      </c>
      <c r="B136" s="40">
        <v>46033</v>
      </c>
      <c r="I136" s="227">
        <v>46033</v>
      </c>
      <c r="K136" s="227">
        <v>46033</v>
      </c>
    </row>
    <row r="137" spans="1:11">
      <c r="A137">
        <v>134</v>
      </c>
      <c r="B137" s="40">
        <v>46034</v>
      </c>
      <c r="I137" s="227">
        <v>46034</v>
      </c>
      <c r="K137" s="227">
        <v>46034</v>
      </c>
    </row>
    <row r="138" spans="1:11">
      <c r="A138">
        <v>135</v>
      </c>
      <c r="B138" s="40">
        <v>46035</v>
      </c>
      <c r="I138" s="227">
        <v>46035</v>
      </c>
      <c r="K138" s="227">
        <v>46035</v>
      </c>
    </row>
    <row r="139" spans="1:11">
      <c r="A139">
        <v>136</v>
      </c>
      <c r="B139" s="40">
        <v>46036</v>
      </c>
      <c r="I139" s="227">
        <v>46036</v>
      </c>
      <c r="K139" s="227">
        <v>46036</v>
      </c>
    </row>
    <row r="140" spans="1:11">
      <c r="A140">
        <v>137</v>
      </c>
      <c r="B140" s="40">
        <v>46037</v>
      </c>
      <c r="I140" s="227">
        <v>46037</v>
      </c>
      <c r="K140" s="227">
        <v>46037</v>
      </c>
    </row>
    <row r="141" spans="1:11">
      <c r="A141">
        <v>138</v>
      </c>
      <c r="B141" s="40">
        <v>46038</v>
      </c>
      <c r="I141" s="227">
        <v>46038</v>
      </c>
      <c r="K141" s="227">
        <v>46038</v>
      </c>
    </row>
    <row r="142" spans="1:11">
      <c r="A142">
        <v>139</v>
      </c>
      <c r="B142" s="40">
        <v>46039</v>
      </c>
      <c r="I142" s="227">
        <v>46039</v>
      </c>
      <c r="K142" s="227">
        <v>46039</v>
      </c>
    </row>
    <row r="143" spans="1:11">
      <c r="A143">
        <v>140</v>
      </c>
      <c r="B143" s="40">
        <v>46040</v>
      </c>
      <c r="I143" s="227">
        <v>46040</v>
      </c>
      <c r="K143" s="227">
        <v>46040</v>
      </c>
    </row>
    <row r="144" spans="1:11">
      <c r="A144">
        <v>141</v>
      </c>
      <c r="B144" s="40">
        <v>46041</v>
      </c>
      <c r="I144" s="227">
        <v>46041</v>
      </c>
      <c r="K144" s="227">
        <v>46041</v>
      </c>
    </row>
    <row r="145" spans="1:11">
      <c r="A145">
        <v>142</v>
      </c>
      <c r="B145" s="40">
        <v>46042</v>
      </c>
      <c r="I145" s="227">
        <v>46042</v>
      </c>
      <c r="K145" s="227">
        <v>46042</v>
      </c>
    </row>
    <row r="146" spans="1:11">
      <c r="A146">
        <v>143</v>
      </c>
      <c r="B146" s="40">
        <v>46043</v>
      </c>
      <c r="I146" s="227">
        <v>46043</v>
      </c>
      <c r="K146" s="227">
        <v>46043</v>
      </c>
    </row>
    <row r="147" spans="1:11">
      <c r="A147">
        <v>144</v>
      </c>
      <c r="B147" s="40">
        <v>46044</v>
      </c>
      <c r="I147" s="227">
        <v>46044</v>
      </c>
      <c r="K147" s="227">
        <v>46044</v>
      </c>
    </row>
    <row r="148" spans="1:11">
      <c r="A148">
        <v>145</v>
      </c>
      <c r="B148" s="40">
        <v>46045</v>
      </c>
      <c r="I148" s="227">
        <v>46045</v>
      </c>
      <c r="K148" s="227">
        <v>46045</v>
      </c>
    </row>
    <row r="149" spans="1:11">
      <c r="A149">
        <v>146</v>
      </c>
      <c r="B149" s="40">
        <v>46046</v>
      </c>
      <c r="I149" s="227">
        <v>46046</v>
      </c>
      <c r="K149" s="227">
        <v>46046</v>
      </c>
    </row>
    <row r="150" spans="1:11">
      <c r="A150">
        <v>147</v>
      </c>
      <c r="B150" s="40">
        <v>46047</v>
      </c>
      <c r="I150" s="227">
        <v>46047</v>
      </c>
      <c r="K150" s="227">
        <v>46047</v>
      </c>
    </row>
    <row r="151" spans="1:11">
      <c r="A151">
        <v>148</v>
      </c>
      <c r="B151" s="40">
        <v>46048</v>
      </c>
      <c r="I151" s="227">
        <v>46048</v>
      </c>
      <c r="K151" s="227">
        <v>46048</v>
      </c>
    </row>
    <row r="152" spans="1:11">
      <c r="A152">
        <v>149</v>
      </c>
      <c r="B152" s="40">
        <v>46049</v>
      </c>
      <c r="I152" s="227">
        <v>46049</v>
      </c>
      <c r="K152" s="227">
        <v>46049</v>
      </c>
    </row>
    <row r="153" spans="1:11">
      <c r="A153">
        <v>150</v>
      </c>
      <c r="B153" s="40">
        <v>46050</v>
      </c>
      <c r="I153" s="227">
        <v>46050</v>
      </c>
      <c r="K153" s="227">
        <v>46050</v>
      </c>
    </row>
    <row r="154" spans="1:11">
      <c r="A154">
        <v>151</v>
      </c>
      <c r="B154" s="40">
        <v>46051</v>
      </c>
      <c r="I154" s="227">
        <v>46051</v>
      </c>
      <c r="K154" s="227">
        <v>46051</v>
      </c>
    </row>
    <row r="155" spans="1:11">
      <c r="A155">
        <v>152</v>
      </c>
      <c r="B155" s="40">
        <v>46052</v>
      </c>
      <c r="I155" s="227">
        <v>46052</v>
      </c>
      <c r="K155" s="227">
        <v>46052</v>
      </c>
    </row>
    <row r="156" spans="1:11">
      <c r="A156">
        <v>153</v>
      </c>
      <c r="B156" s="40">
        <v>46053</v>
      </c>
      <c r="I156" s="227">
        <v>46053</v>
      </c>
      <c r="K156" s="227">
        <v>46053</v>
      </c>
    </row>
    <row r="157" spans="1:11">
      <c r="A157">
        <v>154</v>
      </c>
      <c r="B157" s="40">
        <v>46054</v>
      </c>
      <c r="I157" s="227">
        <v>46054</v>
      </c>
      <c r="K157" s="227">
        <v>46054</v>
      </c>
    </row>
    <row r="158" spans="1:11">
      <c r="A158">
        <v>155</v>
      </c>
      <c r="B158" s="40">
        <v>46055</v>
      </c>
      <c r="I158" s="227">
        <v>46055</v>
      </c>
      <c r="K158" s="227">
        <v>46055</v>
      </c>
    </row>
    <row r="159" spans="1:11">
      <c r="A159">
        <v>156</v>
      </c>
      <c r="B159" s="40">
        <v>46056</v>
      </c>
      <c r="I159" s="227">
        <v>46056</v>
      </c>
      <c r="K159" s="227">
        <v>46056</v>
      </c>
    </row>
    <row r="160" spans="1:11">
      <c r="A160">
        <v>157</v>
      </c>
      <c r="B160" s="40">
        <v>46057</v>
      </c>
      <c r="I160" s="227">
        <v>46057</v>
      </c>
      <c r="K160" s="227">
        <v>46057</v>
      </c>
    </row>
    <row r="161" spans="1:11">
      <c r="A161">
        <v>158</v>
      </c>
      <c r="B161" s="40">
        <v>46058</v>
      </c>
      <c r="I161" s="227">
        <v>46058</v>
      </c>
      <c r="K161" s="227">
        <v>46058</v>
      </c>
    </row>
    <row r="162" spans="1:11">
      <c r="A162">
        <v>159</v>
      </c>
      <c r="B162" s="40">
        <v>46059</v>
      </c>
      <c r="I162" s="227">
        <v>46059</v>
      </c>
      <c r="K162" s="227">
        <v>46059</v>
      </c>
    </row>
    <row r="163" spans="1:11">
      <c r="A163">
        <v>160</v>
      </c>
      <c r="B163" s="40">
        <v>46060</v>
      </c>
      <c r="I163" s="227">
        <v>46060</v>
      </c>
      <c r="K163" s="227">
        <v>46060</v>
      </c>
    </row>
    <row r="164" spans="1:11">
      <c r="A164">
        <v>161</v>
      </c>
      <c r="B164" s="40">
        <v>46061</v>
      </c>
      <c r="I164" s="227">
        <v>46061</v>
      </c>
      <c r="K164" s="227">
        <v>46061</v>
      </c>
    </row>
    <row r="165" spans="1:11">
      <c r="A165">
        <v>162</v>
      </c>
      <c r="B165" s="40">
        <v>46062</v>
      </c>
      <c r="I165" s="227">
        <v>46062</v>
      </c>
      <c r="K165" s="227">
        <v>46062</v>
      </c>
    </row>
    <row r="166" spans="1:11">
      <c r="A166">
        <v>163</v>
      </c>
      <c r="B166" s="40">
        <v>46063</v>
      </c>
      <c r="I166" s="227">
        <v>46063</v>
      </c>
      <c r="K166" s="227">
        <v>46063</v>
      </c>
    </row>
    <row r="167" spans="1:11">
      <c r="A167">
        <v>164</v>
      </c>
      <c r="B167" s="40">
        <v>46064</v>
      </c>
      <c r="I167" s="227">
        <v>46064</v>
      </c>
      <c r="K167" s="227">
        <v>46064</v>
      </c>
    </row>
    <row r="168" spans="1:11">
      <c r="A168">
        <v>165</v>
      </c>
      <c r="B168" s="40">
        <v>46065</v>
      </c>
      <c r="I168" s="227">
        <v>46065</v>
      </c>
      <c r="K168" s="227">
        <v>46065</v>
      </c>
    </row>
    <row r="169" spans="1:11">
      <c r="A169">
        <v>166</v>
      </c>
      <c r="B169" s="40">
        <v>46066</v>
      </c>
      <c r="I169" s="227">
        <v>46066</v>
      </c>
      <c r="K169" s="227">
        <v>46066</v>
      </c>
    </row>
    <row r="170" spans="1:11">
      <c r="A170">
        <v>167</v>
      </c>
      <c r="B170" s="40">
        <v>46067</v>
      </c>
      <c r="I170" s="227">
        <v>46067</v>
      </c>
      <c r="K170" s="227">
        <v>46067</v>
      </c>
    </row>
    <row r="171" spans="1:11">
      <c r="A171">
        <v>168</v>
      </c>
      <c r="B171" s="40">
        <v>46068</v>
      </c>
      <c r="I171" s="227">
        <v>46068</v>
      </c>
      <c r="K171" s="227">
        <v>46068</v>
      </c>
    </row>
    <row r="172" spans="1:11">
      <c r="A172">
        <v>169</v>
      </c>
      <c r="B172" s="40">
        <v>46069</v>
      </c>
      <c r="I172" s="227">
        <v>46069</v>
      </c>
      <c r="K172" s="227">
        <v>46069</v>
      </c>
    </row>
    <row r="173" spans="1:11">
      <c r="A173">
        <v>170</v>
      </c>
      <c r="B173" s="40">
        <v>46070</v>
      </c>
      <c r="I173" s="227">
        <v>46070</v>
      </c>
      <c r="K173" s="227">
        <v>46070</v>
      </c>
    </row>
    <row r="174" spans="1:11">
      <c r="A174">
        <v>171</v>
      </c>
      <c r="B174" s="40">
        <v>46071</v>
      </c>
      <c r="I174" s="227">
        <v>46071</v>
      </c>
      <c r="K174" s="227">
        <v>46071</v>
      </c>
    </row>
    <row r="175" spans="1:11">
      <c r="A175">
        <v>172</v>
      </c>
      <c r="B175" s="40">
        <v>46072</v>
      </c>
      <c r="I175" s="227">
        <v>46072</v>
      </c>
      <c r="K175" s="227">
        <v>46072</v>
      </c>
    </row>
    <row r="176" spans="1:11">
      <c r="A176">
        <v>173</v>
      </c>
      <c r="B176" s="40">
        <v>46073</v>
      </c>
      <c r="I176" s="227">
        <v>46073</v>
      </c>
      <c r="K176" s="227">
        <v>46073</v>
      </c>
    </row>
    <row r="177" spans="1:11">
      <c r="A177">
        <v>174</v>
      </c>
      <c r="B177" s="40">
        <v>46074</v>
      </c>
      <c r="I177" s="227">
        <v>46074</v>
      </c>
      <c r="K177" s="227">
        <v>46074</v>
      </c>
    </row>
    <row r="178" spans="1:11">
      <c r="A178">
        <v>175</v>
      </c>
      <c r="B178" s="40">
        <v>46075</v>
      </c>
      <c r="I178" s="227">
        <v>46075</v>
      </c>
      <c r="K178" s="227">
        <v>46075</v>
      </c>
    </row>
    <row r="179" spans="1:11">
      <c r="A179">
        <v>176</v>
      </c>
      <c r="B179" s="40">
        <v>46076</v>
      </c>
      <c r="I179" s="227">
        <v>46076</v>
      </c>
      <c r="K179" s="227">
        <v>46076</v>
      </c>
    </row>
    <row r="180" spans="1:11">
      <c r="A180">
        <v>177</v>
      </c>
      <c r="B180" s="40">
        <v>46077</v>
      </c>
      <c r="I180" s="227">
        <v>46077</v>
      </c>
      <c r="K180" s="227">
        <v>46077</v>
      </c>
    </row>
    <row r="181" spans="1:11">
      <c r="A181">
        <v>178</v>
      </c>
      <c r="B181" s="40">
        <v>46078</v>
      </c>
      <c r="I181" s="227">
        <v>46078</v>
      </c>
      <c r="K181" s="227">
        <v>46078</v>
      </c>
    </row>
    <row r="182" spans="1:11">
      <c r="A182">
        <v>179</v>
      </c>
      <c r="B182" s="40">
        <v>46079</v>
      </c>
      <c r="I182" s="227">
        <v>46079</v>
      </c>
      <c r="K182" s="227">
        <v>46079</v>
      </c>
    </row>
    <row r="183" spans="1:11">
      <c r="A183">
        <v>180</v>
      </c>
      <c r="B183" s="40">
        <v>46080</v>
      </c>
      <c r="I183" s="227">
        <v>46080</v>
      </c>
      <c r="K183" s="227">
        <v>46080</v>
      </c>
    </row>
    <row r="184" spans="1:11">
      <c r="A184">
        <v>181</v>
      </c>
      <c r="B184" s="40">
        <v>46081</v>
      </c>
      <c r="I184" s="227">
        <v>46081</v>
      </c>
      <c r="K184" s="227">
        <v>46081</v>
      </c>
    </row>
    <row r="185" spans="1:11">
      <c r="A185">
        <v>182</v>
      </c>
      <c r="B185" s="40">
        <v>46082</v>
      </c>
      <c r="I185" s="227">
        <v>46082</v>
      </c>
      <c r="K185" s="227">
        <v>46082</v>
      </c>
    </row>
    <row r="186" spans="1:11">
      <c r="A186">
        <v>183</v>
      </c>
      <c r="B186" s="40">
        <v>46083</v>
      </c>
      <c r="I186" s="227">
        <v>46083</v>
      </c>
      <c r="K186" s="227">
        <v>46083</v>
      </c>
    </row>
    <row r="187" spans="1:11">
      <c r="A187">
        <v>184</v>
      </c>
      <c r="B187" s="40">
        <v>46084</v>
      </c>
      <c r="I187" s="227">
        <v>46084</v>
      </c>
      <c r="K187" s="227">
        <v>46084</v>
      </c>
    </row>
    <row r="188" spans="1:11">
      <c r="A188">
        <v>185</v>
      </c>
      <c r="B188" s="40">
        <v>46085</v>
      </c>
      <c r="I188" s="227">
        <v>46085</v>
      </c>
      <c r="K188" s="227">
        <v>46085</v>
      </c>
    </row>
    <row r="189" spans="1:11">
      <c r="A189">
        <v>186</v>
      </c>
      <c r="B189" s="40">
        <v>46086</v>
      </c>
      <c r="I189" s="227">
        <v>46086</v>
      </c>
      <c r="K189" s="227">
        <v>46086</v>
      </c>
    </row>
    <row r="190" spans="1:11">
      <c r="A190">
        <v>187</v>
      </c>
      <c r="B190" s="40">
        <v>46087</v>
      </c>
      <c r="I190" s="227">
        <v>46087</v>
      </c>
      <c r="K190" s="227">
        <v>46087</v>
      </c>
    </row>
    <row r="191" spans="1:11">
      <c r="A191">
        <v>188</v>
      </c>
      <c r="B191" s="40">
        <v>46088</v>
      </c>
      <c r="I191" s="227">
        <v>46088</v>
      </c>
      <c r="K191" s="227">
        <v>46088</v>
      </c>
    </row>
    <row r="192" spans="1:11">
      <c r="A192">
        <v>189</v>
      </c>
      <c r="B192" s="40">
        <v>46089</v>
      </c>
      <c r="I192" s="227">
        <v>46089</v>
      </c>
      <c r="K192" s="227">
        <v>46089</v>
      </c>
    </row>
    <row r="193" spans="1:11">
      <c r="A193">
        <v>190</v>
      </c>
      <c r="B193" s="40">
        <v>46090</v>
      </c>
      <c r="I193" s="227">
        <v>46090</v>
      </c>
      <c r="K193" s="227">
        <v>46090</v>
      </c>
    </row>
    <row r="194" spans="1:11">
      <c r="A194">
        <v>191</v>
      </c>
      <c r="B194" s="40">
        <v>46091</v>
      </c>
      <c r="I194" s="227">
        <v>46091</v>
      </c>
      <c r="K194" s="227">
        <v>46091</v>
      </c>
    </row>
    <row r="195" spans="1:11">
      <c r="A195">
        <v>192</v>
      </c>
      <c r="B195" s="40">
        <v>46092</v>
      </c>
      <c r="I195" s="227">
        <v>46092</v>
      </c>
      <c r="K195" s="227">
        <v>46092</v>
      </c>
    </row>
    <row r="196" spans="1:11">
      <c r="A196">
        <v>193</v>
      </c>
      <c r="B196" s="40">
        <v>46093</v>
      </c>
      <c r="I196" s="227">
        <v>46093</v>
      </c>
      <c r="K196" s="227">
        <v>46093</v>
      </c>
    </row>
    <row r="197" spans="1:11">
      <c r="A197">
        <v>194</v>
      </c>
      <c r="B197" s="40">
        <v>46094</v>
      </c>
      <c r="I197" s="227">
        <v>46094</v>
      </c>
      <c r="K197" s="227">
        <v>46094</v>
      </c>
    </row>
    <row r="198" spans="1:11">
      <c r="A198">
        <v>195</v>
      </c>
      <c r="B198" s="40">
        <v>46095</v>
      </c>
      <c r="I198" s="227">
        <v>46095</v>
      </c>
      <c r="K198" s="227">
        <v>46095</v>
      </c>
    </row>
    <row r="199" spans="1:11">
      <c r="A199">
        <v>196</v>
      </c>
      <c r="B199" s="40">
        <v>46096</v>
      </c>
      <c r="I199" s="227">
        <v>46096</v>
      </c>
      <c r="K199" s="227">
        <v>46096</v>
      </c>
    </row>
    <row r="200" spans="1:11">
      <c r="A200">
        <v>197</v>
      </c>
      <c r="B200" s="40">
        <v>46097</v>
      </c>
      <c r="I200" s="227">
        <v>46097</v>
      </c>
      <c r="K200" s="227">
        <v>46097</v>
      </c>
    </row>
    <row r="201" spans="1:11">
      <c r="A201">
        <v>198</v>
      </c>
      <c r="B201" s="40">
        <v>46098</v>
      </c>
      <c r="I201" s="227">
        <v>46098</v>
      </c>
      <c r="K201" s="227">
        <v>46098</v>
      </c>
    </row>
    <row r="202" spans="1:11">
      <c r="A202">
        <v>199</v>
      </c>
      <c r="B202" s="40">
        <v>46099</v>
      </c>
      <c r="I202" s="227">
        <v>46099</v>
      </c>
      <c r="K202" s="227">
        <v>46099</v>
      </c>
    </row>
    <row r="203" spans="1:11">
      <c r="A203">
        <v>200</v>
      </c>
      <c r="B203" s="40">
        <v>46100</v>
      </c>
      <c r="I203" s="227">
        <v>46100</v>
      </c>
      <c r="K203" s="227">
        <v>46100</v>
      </c>
    </row>
    <row r="204" spans="1:11">
      <c r="A204">
        <v>201</v>
      </c>
      <c r="B204" s="40">
        <v>46101</v>
      </c>
      <c r="I204" s="227">
        <v>46101</v>
      </c>
      <c r="K204" s="227">
        <v>46101</v>
      </c>
    </row>
    <row r="205" spans="1:11">
      <c r="A205">
        <v>202</v>
      </c>
      <c r="B205" s="40">
        <v>46102</v>
      </c>
      <c r="I205" s="227">
        <v>46102</v>
      </c>
      <c r="K205" s="227">
        <v>46102</v>
      </c>
    </row>
    <row r="206" spans="1:11">
      <c r="A206">
        <v>203</v>
      </c>
      <c r="B206" s="40">
        <v>46103</v>
      </c>
      <c r="I206" s="227">
        <v>46103</v>
      </c>
      <c r="K206" s="227">
        <v>46103</v>
      </c>
    </row>
    <row r="207" spans="1:11">
      <c r="A207">
        <v>204</v>
      </c>
      <c r="B207" s="40">
        <v>46104</v>
      </c>
      <c r="I207" s="227">
        <v>46104</v>
      </c>
      <c r="K207" s="227">
        <v>46104</v>
      </c>
    </row>
    <row r="208" spans="1:11">
      <c r="A208">
        <v>205</v>
      </c>
      <c r="B208" s="40">
        <v>46105</v>
      </c>
      <c r="I208" s="227">
        <v>46105</v>
      </c>
      <c r="K208" s="227">
        <v>46105</v>
      </c>
    </row>
    <row r="209" spans="1:11">
      <c r="A209">
        <v>206</v>
      </c>
      <c r="B209" s="40">
        <v>46106</v>
      </c>
      <c r="I209" s="227">
        <v>46106</v>
      </c>
      <c r="K209" s="227">
        <v>46106</v>
      </c>
    </row>
    <row r="210" spans="1:11">
      <c r="A210">
        <v>207</v>
      </c>
      <c r="B210" s="40">
        <v>46107</v>
      </c>
      <c r="I210" s="227">
        <v>46107</v>
      </c>
      <c r="K210" s="227">
        <v>46107</v>
      </c>
    </row>
    <row r="211" spans="1:11">
      <c r="A211">
        <v>208</v>
      </c>
      <c r="B211" s="40">
        <v>46108</v>
      </c>
      <c r="I211" s="227">
        <v>46108</v>
      </c>
      <c r="K211" s="227">
        <v>46108</v>
      </c>
    </row>
    <row r="212" spans="1:11">
      <c r="A212">
        <v>209</v>
      </c>
      <c r="B212" s="40">
        <v>46109</v>
      </c>
      <c r="I212" s="227">
        <v>46109</v>
      </c>
      <c r="K212" s="227">
        <v>46109</v>
      </c>
    </row>
    <row r="213" spans="1:11">
      <c r="A213">
        <v>210</v>
      </c>
      <c r="B213" s="40">
        <v>46110</v>
      </c>
      <c r="I213" s="227">
        <v>46110</v>
      </c>
      <c r="K213" s="227">
        <v>46110</v>
      </c>
    </row>
    <row r="214" spans="1:11">
      <c r="A214">
        <v>211</v>
      </c>
      <c r="B214" s="40">
        <v>46111</v>
      </c>
      <c r="I214" s="227">
        <v>46111</v>
      </c>
      <c r="K214" s="227">
        <v>46111</v>
      </c>
    </row>
    <row r="215" spans="1:11">
      <c r="A215">
        <v>212</v>
      </c>
      <c r="B215" s="40">
        <v>46112</v>
      </c>
      <c r="I215" s="227">
        <v>46112</v>
      </c>
      <c r="K215" s="227">
        <v>46112</v>
      </c>
    </row>
    <row r="216" spans="1:11">
      <c r="A216">
        <v>213</v>
      </c>
      <c r="B216" s="40">
        <v>46113</v>
      </c>
      <c r="I216" s="227">
        <v>46113</v>
      </c>
      <c r="K216" s="227">
        <v>46113</v>
      </c>
    </row>
    <row r="217" spans="1:11">
      <c r="A217">
        <v>214</v>
      </c>
      <c r="B217" s="40">
        <v>46114</v>
      </c>
      <c r="I217" s="227">
        <v>46114</v>
      </c>
      <c r="K217" s="227">
        <v>46114</v>
      </c>
    </row>
    <row r="218" spans="1:11">
      <c r="A218">
        <v>215</v>
      </c>
      <c r="B218" s="40">
        <v>46115</v>
      </c>
      <c r="I218" s="227">
        <v>46115</v>
      </c>
      <c r="K218" s="227">
        <v>46115</v>
      </c>
    </row>
    <row r="219" spans="1:11">
      <c r="A219">
        <v>216</v>
      </c>
      <c r="B219" s="40">
        <v>46116</v>
      </c>
      <c r="I219" s="227">
        <v>46116</v>
      </c>
      <c r="K219" s="227">
        <v>46116</v>
      </c>
    </row>
    <row r="220" spans="1:11">
      <c r="A220">
        <v>217</v>
      </c>
      <c r="B220" s="40">
        <v>46117</v>
      </c>
      <c r="I220" s="227">
        <v>46117</v>
      </c>
      <c r="K220" s="227">
        <v>46117</v>
      </c>
    </row>
    <row r="221" spans="1:11">
      <c r="A221">
        <v>218</v>
      </c>
      <c r="B221" s="40">
        <v>46118</v>
      </c>
      <c r="I221" s="227">
        <v>46118</v>
      </c>
      <c r="K221" s="227">
        <v>46118</v>
      </c>
    </row>
    <row r="222" spans="1:11">
      <c r="A222">
        <v>219</v>
      </c>
      <c r="B222" s="40">
        <v>46119</v>
      </c>
      <c r="I222" s="227">
        <v>46119</v>
      </c>
      <c r="K222" s="227">
        <v>46119</v>
      </c>
    </row>
    <row r="223" spans="1:11">
      <c r="A223">
        <v>220</v>
      </c>
      <c r="B223" s="40">
        <v>46120</v>
      </c>
      <c r="I223" s="227">
        <v>46120</v>
      </c>
      <c r="K223" s="227">
        <v>46120</v>
      </c>
    </row>
    <row r="224" spans="1:11">
      <c r="A224">
        <v>221</v>
      </c>
      <c r="B224" s="40">
        <v>46121</v>
      </c>
      <c r="I224" s="227">
        <v>46121</v>
      </c>
      <c r="K224" s="227">
        <v>46121</v>
      </c>
    </row>
    <row r="225" spans="1:11">
      <c r="A225">
        <v>222</v>
      </c>
      <c r="B225" s="40">
        <v>46122</v>
      </c>
      <c r="I225" s="227">
        <v>46122</v>
      </c>
      <c r="K225" s="227">
        <v>46122</v>
      </c>
    </row>
    <row r="226" spans="1:11">
      <c r="A226">
        <v>223</v>
      </c>
      <c r="B226" s="40">
        <v>46123</v>
      </c>
      <c r="I226" s="227">
        <v>46123</v>
      </c>
      <c r="K226" s="227">
        <v>46123</v>
      </c>
    </row>
    <row r="227" spans="1:11">
      <c r="A227">
        <v>224</v>
      </c>
      <c r="B227" s="40">
        <v>46124</v>
      </c>
      <c r="I227" s="227">
        <v>46124</v>
      </c>
      <c r="K227" s="227">
        <v>46124</v>
      </c>
    </row>
    <row r="228" spans="1:11">
      <c r="A228">
        <v>225</v>
      </c>
      <c r="B228" s="40">
        <v>46125</v>
      </c>
      <c r="I228" s="227">
        <v>46125</v>
      </c>
      <c r="K228" s="227">
        <v>46125</v>
      </c>
    </row>
    <row r="229" spans="1:11">
      <c r="A229">
        <v>226</v>
      </c>
      <c r="B229" s="40">
        <v>46126</v>
      </c>
      <c r="I229" s="227">
        <v>46126</v>
      </c>
      <c r="K229" s="227">
        <v>46126</v>
      </c>
    </row>
    <row r="230" spans="1:11">
      <c r="A230">
        <v>227</v>
      </c>
      <c r="B230" s="40">
        <v>46127</v>
      </c>
      <c r="I230" s="227">
        <v>46127</v>
      </c>
      <c r="K230" s="227">
        <v>46127</v>
      </c>
    </row>
    <row r="231" spans="1:11">
      <c r="A231">
        <v>228</v>
      </c>
      <c r="B231" s="40">
        <v>46128</v>
      </c>
      <c r="I231" s="227">
        <v>46128</v>
      </c>
      <c r="K231" s="227">
        <v>46128</v>
      </c>
    </row>
    <row r="232" spans="1:11">
      <c r="A232">
        <v>229</v>
      </c>
      <c r="B232" s="40">
        <v>46129</v>
      </c>
      <c r="I232" s="227">
        <v>46129</v>
      </c>
      <c r="K232" s="227">
        <v>46129</v>
      </c>
    </row>
    <row r="233" spans="1:11">
      <c r="A233">
        <v>230</v>
      </c>
      <c r="B233" s="40">
        <v>46130</v>
      </c>
      <c r="I233" s="227">
        <v>46130</v>
      </c>
      <c r="K233" s="227">
        <v>46130</v>
      </c>
    </row>
    <row r="234" spans="1:11">
      <c r="A234">
        <v>231</v>
      </c>
      <c r="B234" s="40">
        <v>46131</v>
      </c>
      <c r="I234" s="227">
        <v>46131</v>
      </c>
      <c r="K234" s="227">
        <v>46131</v>
      </c>
    </row>
    <row r="235" spans="1:11">
      <c r="A235">
        <v>232</v>
      </c>
      <c r="B235" s="40">
        <v>46132</v>
      </c>
      <c r="I235" s="227">
        <v>46132</v>
      </c>
      <c r="K235" s="227">
        <v>46132</v>
      </c>
    </row>
    <row r="236" spans="1:11">
      <c r="A236">
        <v>233</v>
      </c>
      <c r="B236" s="40">
        <v>46133</v>
      </c>
      <c r="I236" s="227">
        <v>46133</v>
      </c>
      <c r="K236" s="227">
        <v>46133</v>
      </c>
    </row>
    <row r="237" spans="1:11">
      <c r="A237">
        <v>234</v>
      </c>
      <c r="B237" s="40">
        <v>46134</v>
      </c>
      <c r="I237" s="227">
        <v>46134</v>
      </c>
      <c r="K237" s="227">
        <v>46134</v>
      </c>
    </row>
    <row r="238" spans="1:11">
      <c r="A238">
        <v>235</v>
      </c>
      <c r="B238" s="40">
        <v>46135</v>
      </c>
      <c r="I238" s="227">
        <v>46135</v>
      </c>
      <c r="K238" s="227">
        <v>46135</v>
      </c>
    </row>
    <row r="239" spans="1:11">
      <c r="A239">
        <v>236</v>
      </c>
      <c r="B239" s="40">
        <v>46136</v>
      </c>
      <c r="I239" s="227">
        <v>46136</v>
      </c>
      <c r="K239" s="227">
        <v>46136</v>
      </c>
    </row>
    <row r="240" spans="1:11">
      <c r="A240">
        <v>237</v>
      </c>
      <c r="B240" s="40">
        <v>46137</v>
      </c>
      <c r="I240" s="227">
        <v>46137</v>
      </c>
      <c r="K240" s="227">
        <v>46137</v>
      </c>
    </row>
    <row r="241" spans="1:11">
      <c r="A241">
        <v>238</v>
      </c>
      <c r="B241" s="40">
        <v>46138</v>
      </c>
      <c r="I241" s="227">
        <v>46138</v>
      </c>
      <c r="K241" s="227">
        <v>46138</v>
      </c>
    </row>
    <row r="242" spans="1:11">
      <c r="A242">
        <v>239</v>
      </c>
      <c r="B242" s="40">
        <v>46139</v>
      </c>
      <c r="I242" s="227">
        <v>46139</v>
      </c>
      <c r="K242" s="227">
        <v>46139</v>
      </c>
    </row>
    <row r="243" spans="1:11">
      <c r="A243">
        <v>240</v>
      </c>
      <c r="B243" s="40">
        <v>46140</v>
      </c>
      <c r="I243" s="227">
        <v>46140</v>
      </c>
      <c r="K243" s="227">
        <v>46140</v>
      </c>
    </row>
    <row r="244" spans="1:11">
      <c r="A244">
        <v>241</v>
      </c>
      <c r="B244" s="40">
        <v>46141</v>
      </c>
      <c r="I244" s="227">
        <v>46141</v>
      </c>
      <c r="K244" s="227">
        <v>46141</v>
      </c>
    </row>
    <row r="245" spans="1:11">
      <c r="A245">
        <v>242</v>
      </c>
      <c r="B245" s="40">
        <v>46142</v>
      </c>
      <c r="I245" s="227">
        <v>46142</v>
      </c>
      <c r="K245" s="227">
        <v>46142</v>
      </c>
    </row>
    <row r="246" spans="1:11">
      <c r="A246">
        <v>243</v>
      </c>
      <c r="B246" s="40">
        <v>46143</v>
      </c>
      <c r="I246" s="227">
        <v>46143</v>
      </c>
      <c r="K246" s="227">
        <v>46143</v>
      </c>
    </row>
    <row r="247" spans="1:11">
      <c r="A247">
        <v>244</v>
      </c>
      <c r="B247" s="40">
        <v>46144</v>
      </c>
      <c r="I247" s="227">
        <v>46144</v>
      </c>
      <c r="K247" s="227">
        <v>46144</v>
      </c>
    </row>
    <row r="248" spans="1:11">
      <c r="A248">
        <v>245</v>
      </c>
      <c r="B248" s="40">
        <v>46145</v>
      </c>
      <c r="I248" s="227">
        <v>46145</v>
      </c>
      <c r="K248" s="227">
        <v>46145</v>
      </c>
    </row>
    <row r="249" spans="1:11">
      <c r="A249">
        <v>246</v>
      </c>
      <c r="B249" s="40">
        <v>46146</v>
      </c>
      <c r="I249" s="227">
        <v>46146</v>
      </c>
      <c r="K249" s="227">
        <v>46146</v>
      </c>
    </row>
    <row r="250" spans="1:11">
      <c r="A250">
        <v>247</v>
      </c>
      <c r="B250" s="40">
        <v>46147</v>
      </c>
      <c r="I250" s="227">
        <v>46147</v>
      </c>
      <c r="K250" s="227">
        <v>46147</v>
      </c>
    </row>
    <row r="251" spans="1:11">
      <c r="A251">
        <v>248</v>
      </c>
      <c r="B251" s="40">
        <v>46148</v>
      </c>
      <c r="I251" s="227">
        <v>46148</v>
      </c>
      <c r="K251" s="227">
        <v>46148</v>
      </c>
    </row>
    <row r="252" spans="1:11">
      <c r="A252">
        <v>249</v>
      </c>
      <c r="B252" s="40">
        <v>46149</v>
      </c>
      <c r="I252" s="227">
        <v>46149</v>
      </c>
      <c r="K252" s="227">
        <v>46149</v>
      </c>
    </row>
    <row r="253" spans="1:11">
      <c r="A253">
        <v>250</v>
      </c>
      <c r="B253" s="40">
        <v>46150</v>
      </c>
      <c r="I253" s="227">
        <v>46150</v>
      </c>
      <c r="K253" s="227">
        <v>46150</v>
      </c>
    </row>
    <row r="254" spans="1:11">
      <c r="A254">
        <v>251</v>
      </c>
      <c r="B254" s="40">
        <v>46151</v>
      </c>
      <c r="I254" s="227">
        <v>46151</v>
      </c>
      <c r="K254" s="227">
        <v>46151</v>
      </c>
    </row>
    <row r="255" spans="1:11">
      <c r="A255">
        <v>252</v>
      </c>
      <c r="B255" s="40">
        <v>46152</v>
      </c>
      <c r="I255" s="227">
        <v>46152</v>
      </c>
      <c r="K255" s="227">
        <v>46152</v>
      </c>
    </row>
    <row r="256" spans="1:11">
      <c r="A256">
        <v>253</v>
      </c>
      <c r="B256" s="40">
        <v>46153</v>
      </c>
      <c r="I256" s="227">
        <v>46153</v>
      </c>
      <c r="K256" s="227">
        <v>46153</v>
      </c>
    </row>
    <row r="257" spans="1:11">
      <c r="A257">
        <v>254</v>
      </c>
      <c r="B257" s="40">
        <v>46154</v>
      </c>
      <c r="I257" s="227">
        <v>46154</v>
      </c>
      <c r="K257" s="227">
        <v>46154</v>
      </c>
    </row>
    <row r="258" spans="1:11">
      <c r="A258">
        <v>255</v>
      </c>
      <c r="B258" s="40">
        <v>46155</v>
      </c>
      <c r="I258" s="227">
        <v>46155</v>
      </c>
      <c r="K258" s="227">
        <v>46155</v>
      </c>
    </row>
    <row r="259" spans="1:11">
      <c r="A259">
        <v>256</v>
      </c>
      <c r="B259" s="40">
        <v>46156</v>
      </c>
      <c r="I259" s="227">
        <v>46156</v>
      </c>
      <c r="K259" s="227">
        <v>46156</v>
      </c>
    </row>
    <row r="260" spans="1:11">
      <c r="A260">
        <v>257</v>
      </c>
      <c r="B260" s="40">
        <v>46157</v>
      </c>
      <c r="I260" s="227">
        <v>46157</v>
      </c>
      <c r="K260" s="227">
        <v>46157</v>
      </c>
    </row>
    <row r="261" spans="1:11">
      <c r="A261">
        <v>258</v>
      </c>
      <c r="B261" s="40">
        <v>46158</v>
      </c>
      <c r="I261" s="227">
        <v>46158</v>
      </c>
      <c r="K261" s="227">
        <v>46158</v>
      </c>
    </row>
    <row r="262" spans="1:11">
      <c r="A262">
        <v>259</v>
      </c>
      <c r="B262" s="40">
        <v>46159</v>
      </c>
      <c r="I262" s="227">
        <v>46159</v>
      </c>
      <c r="K262" s="227">
        <v>46159</v>
      </c>
    </row>
    <row r="263" spans="1:11">
      <c r="A263">
        <v>260</v>
      </c>
      <c r="B263" s="40">
        <v>46160</v>
      </c>
      <c r="I263" s="227">
        <v>46160</v>
      </c>
      <c r="K263" s="227">
        <v>46160</v>
      </c>
    </row>
    <row r="264" spans="1:11">
      <c r="A264">
        <v>261</v>
      </c>
      <c r="B264" s="40">
        <v>46161</v>
      </c>
      <c r="I264" s="227">
        <v>46161</v>
      </c>
      <c r="K264" s="227">
        <v>46161</v>
      </c>
    </row>
    <row r="265" spans="1:11">
      <c r="A265">
        <v>262</v>
      </c>
      <c r="B265" s="40">
        <v>46162</v>
      </c>
      <c r="I265" s="227">
        <v>46162</v>
      </c>
      <c r="K265" s="227">
        <v>46162</v>
      </c>
    </row>
    <row r="266" spans="1:11">
      <c r="A266">
        <v>263</v>
      </c>
      <c r="B266" s="40">
        <v>46163</v>
      </c>
      <c r="I266" s="227">
        <v>46163</v>
      </c>
      <c r="K266" s="227">
        <v>46163</v>
      </c>
    </row>
    <row r="267" spans="1:11">
      <c r="A267">
        <v>264</v>
      </c>
      <c r="B267" s="40">
        <v>46164</v>
      </c>
      <c r="I267" s="227">
        <v>46164</v>
      </c>
      <c r="K267" s="227">
        <v>46164</v>
      </c>
    </row>
    <row r="268" spans="1:11">
      <c r="A268">
        <v>265</v>
      </c>
      <c r="B268" s="40">
        <v>46165</v>
      </c>
      <c r="I268" s="227">
        <v>46165</v>
      </c>
      <c r="K268" s="227">
        <v>46165</v>
      </c>
    </row>
    <row r="269" spans="1:11">
      <c r="A269">
        <v>266</v>
      </c>
      <c r="B269" s="40">
        <v>46166</v>
      </c>
      <c r="I269" s="227">
        <v>46166</v>
      </c>
      <c r="K269" s="227">
        <v>46166</v>
      </c>
    </row>
    <row r="270" spans="1:11">
      <c r="A270">
        <v>267</v>
      </c>
      <c r="B270" s="40">
        <v>46167</v>
      </c>
      <c r="I270" s="227">
        <v>46167</v>
      </c>
      <c r="K270" s="227">
        <v>46167</v>
      </c>
    </row>
    <row r="271" spans="1:11">
      <c r="A271">
        <v>268</v>
      </c>
      <c r="B271" s="40">
        <v>46168</v>
      </c>
      <c r="I271" s="227">
        <v>46168</v>
      </c>
      <c r="K271" s="227">
        <v>46168</v>
      </c>
    </row>
    <row r="272" spans="1:11">
      <c r="A272">
        <v>269</v>
      </c>
      <c r="B272" s="40">
        <v>46169</v>
      </c>
      <c r="I272" s="227">
        <v>46169</v>
      </c>
      <c r="K272" s="227">
        <v>46169</v>
      </c>
    </row>
    <row r="273" spans="1:11">
      <c r="A273">
        <v>270</v>
      </c>
      <c r="B273" s="40">
        <v>46170</v>
      </c>
      <c r="I273" s="227">
        <v>46170</v>
      </c>
      <c r="K273" s="227">
        <v>46170</v>
      </c>
    </row>
    <row r="274" spans="1:11">
      <c r="A274">
        <v>271</v>
      </c>
      <c r="B274" s="40">
        <v>46171</v>
      </c>
      <c r="I274" s="227">
        <v>46171</v>
      </c>
      <c r="K274" s="227">
        <v>46171</v>
      </c>
    </row>
    <row r="275" spans="1:11">
      <c r="A275">
        <v>272</v>
      </c>
      <c r="B275" s="40">
        <v>46172</v>
      </c>
      <c r="I275" s="227">
        <v>46172</v>
      </c>
      <c r="K275" s="227">
        <v>46172</v>
      </c>
    </row>
    <row r="276" spans="1:11">
      <c r="A276">
        <v>273</v>
      </c>
      <c r="B276" s="40">
        <v>46173</v>
      </c>
      <c r="I276" s="227">
        <v>46173</v>
      </c>
      <c r="K276" s="227">
        <v>46173</v>
      </c>
    </row>
    <row r="277" spans="1:11">
      <c r="A277">
        <v>274</v>
      </c>
      <c r="B277" s="40">
        <v>46174</v>
      </c>
      <c r="I277" s="227">
        <v>46174</v>
      </c>
      <c r="K277" s="227">
        <v>46174</v>
      </c>
    </row>
    <row r="278" spans="1:11">
      <c r="A278">
        <v>275</v>
      </c>
      <c r="B278" s="40">
        <v>46175</v>
      </c>
      <c r="I278" s="227">
        <v>46175</v>
      </c>
      <c r="K278" s="227">
        <v>46175</v>
      </c>
    </row>
    <row r="279" spans="1:11">
      <c r="A279">
        <v>276</v>
      </c>
      <c r="B279" s="40">
        <v>46176</v>
      </c>
      <c r="I279" s="227">
        <v>46176</v>
      </c>
      <c r="K279" s="227">
        <v>46176</v>
      </c>
    </row>
    <row r="280" spans="1:11">
      <c r="A280">
        <v>277</v>
      </c>
      <c r="B280" s="40">
        <v>46177</v>
      </c>
      <c r="I280" s="227">
        <v>46177</v>
      </c>
      <c r="K280" s="227">
        <v>46177</v>
      </c>
    </row>
    <row r="281" spans="1:11">
      <c r="A281">
        <v>278</v>
      </c>
      <c r="B281" s="40">
        <v>46178</v>
      </c>
      <c r="I281" s="227">
        <v>46178</v>
      </c>
      <c r="K281" s="227">
        <v>46178</v>
      </c>
    </row>
    <row r="282" spans="1:11">
      <c r="A282">
        <v>279</v>
      </c>
      <c r="B282" s="40">
        <v>46179</v>
      </c>
      <c r="I282" s="227">
        <v>46179</v>
      </c>
      <c r="K282" s="227">
        <v>46179</v>
      </c>
    </row>
    <row r="283" spans="1:11">
      <c r="A283">
        <v>280</v>
      </c>
      <c r="B283" s="40">
        <v>46180</v>
      </c>
      <c r="I283" s="227">
        <v>46180</v>
      </c>
      <c r="K283" s="227">
        <v>46180</v>
      </c>
    </row>
    <row r="284" spans="1:11">
      <c r="A284">
        <v>281</v>
      </c>
      <c r="B284" s="40">
        <v>46181</v>
      </c>
      <c r="I284" s="227">
        <v>46181</v>
      </c>
      <c r="K284" s="227">
        <v>46181</v>
      </c>
    </row>
    <row r="285" spans="1:11">
      <c r="A285">
        <v>282</v>
      </c>
      <c r="B285" s="40">
        <v>46182</v>
      </c>
      <c r="I285" s="227">
        <v>46182</v>
      </c>
      <c r="K285" s="227">
        <v>46182</v>
      </c>
    </row>
    <row r="286" spans="1:11">
      <c r="A286">
        <v>283</v>
      </c>
      <c r="B286" s="40">
        <v>46183</v>
      </c>
      <c r="I286" s="227">
        <v>46183</v>
      </c>
      <c r="K286" s="227">
        <v>46183</v>
      </c>
    </row>
    <row r="287" spans="1:11">
      <c r="A287">
        <v>284</v>
      </c>
      <c r="B287" s="40">
        <v>46184</v>
      </c>
      <c r="I287" s="227">
        <v>46184</v>
      </c>
      <c r="K287" s="227">
        <v>46184</v>
      </c>
    </row>
    <row r="288" spans="1:11">
      <c r="A288">
        <v>285</v>
      </c>
      <c r="B288" s="40">
        <v>46185</v>
      </c>
      <c r="I288" s="227">
        <v>46185</v>
      </c>
      <c r="K288" s="227">
        <v>46185</v>
      </c>
    </row>
    <row r="289" spans="1:11">
      <c r="A289">
        <v>286</v>
      </c>
      <c r="B289" s="40">
        <v>46186</v>
      </c>
      <c r="I289" s="227">
        <v>46186</v>
      </c>
      <c r="K289" s="227">
        <v>46186</v>
      </c>
    </row>
    <row r="290" spans="1:11">
      <c r="A290">
        <v>287</v>
      </c>
      <c r="B290" s="40">
        <v>46187</v>
      </c>
      <c r="I290" s="227">
        <v>46187</v>
      </c>
      <c r="K290" s="227">
        <v>46187</v>
      </c>
    </row>
    <row r="291" spans="1:11">
      <c r="A291">
        <v>288</v>
      </c>
      <c r="B291" s="40">
        <v>46188</v>
      </c>
      <c r="I291" s="227">
        <v>46188</v>
      </c>
      <c r="K291" s="227">
        <v>46188</v>
      </c>
    </row>
    <row r="292" spans="1:11">
      <c r="A292">
        <v>289</v>
      </c>
      <c r="B292" s="40">
        <v>46189</v>
      </c>
      <c r="I292" s="227">
        <v>46189</v>
      </c>
      <c r="K292" s="227">
        <v>46189</v>
      </c>
    </row>
    <row r="293" spans="1:11">
      <c r="A293">
        <v>290</v>
      </c>
      <c r="B293" s="40">
        <v>46190</v>
      </c>
      <c r="I293" s="227">
        <v>46190</v>
      </c>
      <c r="K293" s="227">
        <v>46190</v>
      </c>
    </row>
    <row r="294" spans="1:11">
      <c r="A294">
        <v>291</v>
      </c>
      <c r="B294" s="40">
        <v>46191</v>
      </c>
      <c r="I294" s="227">
        <v>46191</v>
      </c>
      <c r="K294" s="227">
        <v>46191</v>
      </c>
    </row>
    <row r="295" spans="1:11">
      <c r="A295">
        <v>292</v>
      </c>
      <c r="B295" s="40">
        <v>46192</v>
      </c>
      <c r="I295" s="227">
        <v>46192</v>
      </c>
      <c r="K295" s="227">
        <v>46192</v>
      </c>
    </row>
    <row r="296" spans="1:11">
      <c r="A296">
        <v>293</v>
      </c>
      <c r="B296" s="40">
        <v>46193</v>
      </c>
      <c r="I296" s="227">
        <v>46193</v>
      </c>
      <c r="K296" s="227">
        <v>46193</v>
      </c>
    </row>
    <row r="297" spans="1:11">
      <c r="A297">
        <v>294</v>
      </c>
      <c r="B297" s="40">
        <v>46194</v>
      </c>
      <c r="I297" s="227">
        <v>46194</v>
      </c>
      <c r="K297" s="227">
        <v>46194</v>
      </c>
    </row>
    <row r="298" spans="1:11">
      <c r="A298">
        <v>295</v>
      </c>
      <c r="B298" s="40">
        <v>46195</v>
      </c>
      <c r="I298" s="227">
        <v>46195</v>
      </c>
      <c r="K298" s="227">
        <v>46195</v>
      </c>
    </row>
    <row r="299" spans="1:11">
      <c r="A299">
        <v>296</v>
      </c>
      <c r="B299" s="40">
        <v>46196</v>
      </c>
      <c r="I299" s="227">
        <v>46196</v>
      </c>
      <c r="K299" s="227">
        <v>46196</v>
      </c>
    </row>
    <row r="300" spans="1:11">
      <c r="A300">
        <v>297</v>
      </c>
      <c r="B300" s="40">
        <v>46197</v>
      </c>
      <c r="I300" s="227">
        <v>46197</v>
      </c>
      <c r="K300" s="227">
        <v>46197</v>
      </c>
    </row>
    <row r="301" spans="1:11">
      <c r="A301">
        <v>298</v>
      </c>
      <c r="B301" s="40">
        <v>46198</v>
      </c>
      <c r="I301" s="227">
        <v>46198</v>
      </c>
      <c r="K301" s="227">
        <v>46198</v>
      </c>
    </row>
    <row r="302" spans="1:11">
      <c r="A302">
        <v>299</v>
      </c>
      <c r="B302" s="40">
        <v>46199</v>
      </c>
      <c r="I302" s="227">
        <v>46199</v>
      </c>
      <c r="K302" s="227">
        <v>46199</v>
      </c>
    </row>
    <row r="303" spans="1:11">
      <c r="A303">
        <v>300</v>
      </c>
      <c r="B303" s="40">
        <v>46200</v>
      </c>
      <c r="I303" s="227">
        <v>46200</v>
      </c>
      <c r="K303" s="227">
        <v>46200</v>
      </c>
    </row>
    <row r="304" spans="1:11">
      <c r="A304">
        <v>301</v>
      </c>
      <c r="B304" s="40">
        <v>46201</v>
      </c>
      <c r="I304" s="227">
        <v>46201</v>
      </c>
      <c r="K304" s="227">
        <v>46201</v>
      </c>
    </row>
    <row r="305" spans="1:11">
      <c r="A305">
        <v>302</v>
      </c>
      <c r="B305" s="40">
        <v>46202</v>
      </c>
      <c r="I305" s="227">
        <v>46202</v>
      </c>
      <c r="K305" s="227">
        <v>46202</v>
      </c>
    </row>
    <row r="306" spans="1:11">
      <c r="A306">
        <v>303</v>
      </c>
      <c r="B306" s="40">
        <v>46203</v>
      </c>
      <c r="I306" s="227">
        <v>46203</v>
      </c>
      <c r="K306" s="227">
        <v>46203</v>
      </c>
    </row>
    <row r="307" spans="1:11">
      <c r="A307">
        <v>304</v>
      </c>
      <c r="B307" s="40">
        <v>46204</v>
      </c>
    </row>
    <row r="308" spans="1:11">
      <c r="A308">
        <v>305</v>
      </c>
      <c r="B308" s="40">
        <v>46205</v>
      </c>
    </row>
    <row r="309" spans="1:11">
      <c r="A309">
        <v>306</v>
      </c>
      <c r="B309" s="40">
        <v>46206</v>
      </c>
    </row>
    <row r="310" spans="1:11">
      <c r="A310">
        <v>307</v>
      </c>
      <c r="B310" s="40">
        <v>46207</v>
      </c>
    </row>
    <row r="311" spans="1:11">
      <c r="A311">
        <v>308</v>
      </c>
      <c r="B311" s="40">
        <v>46208</v>
      </c>
    </row>
    <row r="312" spans="1:11">
      <c r="A312">
        <v>309</v>
      </c>
      <c r="B312" s="40">
        <v>46209</v>
      </c>
    </row>
    <row r="313" spans="1:11">
      <c r="A313">
        <v>310</v>
      </c>
      <c r="B313" s="40">
        <v>46210</v>
      </c>
    </row>
    <row r="314" spans="1:11">
      <c r="A314">
        <v>311</v>
      </c>
      <c r="B314" s="40">
        <v>46211</v>
      </c>
    </row>
    <row r="315" spans="1:11">
      <c r="A315">
        <v>312</v>
      </c>
      <c r="B315" s="40">
        <v>46212</v>
      </c>
    </row>
    <row r="316" spans="1:11">
      <c r="A316">
        <v>313</v>
      </c>
      <c r="B316" s="40">
        <v>46213</v>
      </c>
    </row>
    <row r="317" spans="1:11">
      <c r="A317">
        <v>314</v>
      </c>
      <c r="B317" s="40">
        <v>46214</v>
      </c>
    </row>
    <row r="318" spans="1:11">
      <c r="A318">
        <v>315</v>
      </c>
      <c r="B318" s="40">
        <v>46215</v>
      </c>
    </row>
    <row r="319" spans="1:11">
      <c r="A319">
        <v>316</v>
      </c>
      <c r="B319" s="40">
        <v>46216</v>
      </c>
    </row>
    <row r="320" spans="1:11">
      <c r="A320">
        <v>317</v>
      </c>
      <c r="B320" s="40">
        <v>46217</v>
      </c>
    </row>
    <row r="321" spans="1:2">
      <c r="A321">
        <v>318</v>
      </c>
      <c r="B321" s="40">
        <v>46218</v>
      </c>
    </row>
    <row r="322" spans="1:2">
      <c r="A322">
        <v>319</v>
      </c>
      <c r="B322" s="40">
        <v>46219</v>
      </c>
    </row>
    <row r="323" spans="1:2">
      <c r="A323">
        <v>320</v>
      </c>
      <c r="B323" s="40">
        <v>46220</v>
      </c>
    </row>
    <row r="324" spans="1:2">
      <c r="A324">
        <v>321</v>
      </c>
      <c r="B324" s="40">
        <v>46221</v>
      </c>
    </row>
    <row r="325" spans="1:2">
      <c r="A325">
        <v>322</v>
      </c>
      <c r="B325" s="40">
        <v>46222</v>
      </c>
    </row>
    <row r="326" spans="1:2">
      <c r="A326">
        <v>323</v>
      </c>
      <c r="B326" s="40">
        <v>46223</v>
      </c>
    </row>
    <row r="327" spans="1:2">
      <c r="A327">
        <v>324</v>
      </c>
      <c r="B327" s="40">
        <v>46224</v>
      </c>
    </row>
    <row r="328" spans="1:2">
      <c r="A328">
        <v>325</v>
      </c>
      <c r="B328" s="40">
        <v>46225</v>
      </c>
    </row>
    <row r="329" spans="1:2">
      <c r="A329">
        <v>326</v>
      </c>
      <c r="B329" s="40">
        <v>46226</v>
      </c>
    </row>
    <row r="330" spans="1:2">
      <c r="A330">
        <v>327</v>
      </c>
      <c r="B330" s="40">
        <v>46227</v>
      </c>
    </row>
    <row r="331" spans="1:2">
      <c r="A331">
        <v>328</v>
      </c>
      <c r="B331" s="40">
        <v>46228</v>
      </c>
    </row>
    <row r="332" spans="1:2">
      <c r="A332">
        <v>329</v>
      </c>
      <c r="B332" s="40">
        <v>46229</v>
      </c>
    </row>
    <row r="333" spans="1:2">
      <c r="A333">
        <v>330</v>
      </c>
      <c r="B333" s="40">
        <v>46230</v>
      </c>
    </row>
    <row r="334" spans="1:2">
      <c r="A334">
        <v>331</v>
      </c>
      <c r="B334" s="40">
        <v>46231</v>
      </c>
    </row>
    <row r="335" spans="1:2">
      <c r="A335">
        <v>332</v>
      </c>
      <c r="B335" s="40">
        <v>46232</v>
      </c>
    </row>
    <row r="336" spans="1:2">
      <c r="A336">
        <v>333</v>
      </c>
      <c r="B336" s="40">
        <v>46233</v>
      </c>
    </row>
    <row r="337" spans="1:2">
      <c r="A337">
        <v>334</v>
      </c>
      <c r="B337" s="40">
        <v>46234</v>
      </c>
    </row>
    <row r="338" spans="1:2">
      <c r="A338">
        <v>335</v>
      </c>
      <c r="B338" s="40">
        <v>46235</v>
      </c>
    </row>
    <row r="339" spans="1:2">
      <c r="A339">
        <v>336</v>
      </c>
      <c r="B339" s="40">
        <v>46236</v>
      </c>
    </row>
    <row r="340" spans="1:2">
      <c r="A340">
        <v>337</v>
      </c>
      <c r="B340" s="40">
        <v>46237</v>
      </c>
    </row>
    <row r="341" spans="1:2">
      <c r="A341">
        <v>338</v>
      </c>
      <c r="B341" s="40">
        <v>46238</v>
      </c>
    </row>
    <row r="342" spans="1:2">
      <c r="A342">
        <v>339</v>
      </c>
      <c r="B342" s="40">
        <v>46239</v>
      </c>
    </row>
    <row r="343" spans="1:2">
      <c r="A343">
        <v>340</v>
      </c>
      <c r="B343" s="40">
        <v>46240</v>
      </c>
    </row>
    <row r="344" spans="1:2">
      <c r="A344">
        <v>341</v>
      </c>
      <c r="B344" s="40">
        <v>46241</v>
      </c>
    </row>
    <row r="345" spans="1:2">
      <c r="A345">
        <v>342</v>
      </c>
      <c r="B345" s="40">
        <v>46242</v>
      </c>
    </row>
    <row r="346" spans="1:2">
      <c r="A346">
        <v>343</v>
      </c>
      <c r="B346" s="40">
        <v>46243</v>
      </c>
    </row>
    <row r="347" spans="1:2">
      <c r="A347">
        <v>344</v>
      </c>
      <c r="B347" s="40">
        <v>46244</v>
      </c>
    </row>
    <row r="348" spans="1:2">
      <c r="A348">
        <v>345</v>
      </c>
      <c r="B348" s="40">
        <v>46245</v>
      </c>
    </row>
    <row r="349" spans="1:2">
      <c r="A349">
        <v>346</v>
      </c>
      <c r="B349" s="40">
        <v>46246</v>
      </c>
    </row>
    <row r="350" spans="1:2">
      <c r="A350">
        <v>347</v>
      </c>
      <c r="B350" s="40">
        <v>46247</v>
      </c>
    </row>
    <row r="351" spans="1:2">
      <c r="A351">
        <v>348</v>
      </c>
      <c r="B351" s="40">
        <v>46248</v>
      </c>
    </row>
    <row r="352" spans="1:2">
      <c r="A352">
        <v>349</v>
      </c>
      <c r="B352" s="40">
        <v>46249</v>
      </c>
    </row>
    <row r="353" spans="1:2">
      <c r="A353">
        <v>350</v>
      </c>
      <c r="B353" s="40">
        <v>46250</v>
      </c>
    </row>
    <row r="354" spans="1:2">
      <c r="A354">
        <v>351</v>
      </c>
      <c r="B354" s="40">
        <v>46251</v>
      </c>
    </row>
    <row r="355" spans="1:2">
      <c r="A355">
        <v>352</v>
      </c>
      <c r="B355" s="40">
        <v>46252</v>
      </c>
    </row>
    <row r="356" spans="1:2">
      <c r="A356">
        <v>353</v>
      </c>
      <c r="B356" s="40">
        <v>46253</v>
      </c>
    </row>
    <row r="357" spans="1:2">
      <c r="A357">
        <v>354</v>
      </c>
      <c r="B357" s="40">
        <v>46254</v>
      </c>
    </row>
    <row r="358" spans="1:2">
      <c r="A358">
        <v>355</v>
      </c>
      <c r="B358" s="40">
        <v>46255</v>
      </c>
    </row>
    <row r="359" spans="1:2">
      <c r="A359">
        <v>356</v>
      </c>
      <c r="B359" s="40">
        <v>46256</v>
      </c>
    </row>
    <row r="360" spans="1:2">
      <c r="A360">
        <v>357</v>
      </c>
      <c r="B360" s="40">
        <v>46257</v>
      </c>
    </row>
    <row r="361" spans="1:2">
      <c r="A361">
        <v>358</v>
      </c>
      <c r="B361" s="40">
        <v>46258</v>
      </c>
    </row>
    <row r="362" spans="1:2">
      <c r="A362">
        <v>359</v>
      </c>
      <c r="B362" s="40">
        <v>46259</v>
      </c>
    </row>
    <row r="363" spans="1:2">
      <c r="A363">
        <v>360</v>
      </c>
      <c r="B363" s="40">
        <v>46260</v>
      </c>
    </row>
    <row r="364" spans="1:2">
      <c r="A364">
        <v>361</v>
      </c>
      <c r="B364" s="40">
        <v>46261</v>
      </c>
    </row>
    <row r="365" spans="1:2">
      <c r="A365">
        <v>362</v>
      </c>
      <c r="B365" s="40">
        <v>46262</v>
      </c>
    </row>
    <row r="366" spans="1:2">
      <c r="A366">
        <v>363</v>
      </c>
      <c r="B366" s="40">
        <v>46263</v>
      </c>
    </row>
    <row r="367" spans="1:2">
      <c r="A367">
        <v>364</v>
      </c>
      <c r="B367" s="40">
        <v>46264</v>
      </c>
    </row>
    <row r="368" spans="1:2">
      <c r="A368">
        <v>365</v>
      </c>
      <c r="B368" s="40">
        <v>46265</v>
      </c>
    </row>
    <row r="369" spans="1:2">
      <c r="A369">
        <v>366</v>
      </c>
      <c r="B369" s="40">
        <v>46266</v>
      </c>
    </row>
    <row r="370" spans="1:2">
      <c r="A370">
        <v>367</v>
      </c>
      <c r="B370" s="40">
        <v>46267</v>
      </c>
    </row>
    <row r="371" spans="1:2">
      <c r="A371">
        <v>368</v>
      </c>
      <c r="B371" s="40">
        <v>46268</v>
      </c>
    </row>
    <row r="372" spans="1:2">
      <c r="A372">
        <v>369</v>
      </c>
      <c r="B372" s="40">
        <v>46269</v>
      </c>
    </row>
    <row r="373" spans="1:2">
      <c r="A373">
        <v>370</v>
      </c>
      <c r="B373" s="40">
        <v>46270</v>
      </c>
    </row>
    <row r="374" spans="1:2">
      <c r="A374">
        <v>371</v>
      </c>
      <c r="B374" s="40">
        <v>46271</v>
      </c>
    </row>
    <row r="375" spans="1:2">
      <c r="A375">
        <v>372</v>
      </c>
      <c r="B375" s="40">
        <v>46272</v>
      </c>
    </row>
    <row r="376" spans="1:2">
      <c r="A376">
        <v>373</v>
      </c>
      <c r="B376" s="40">
        <v>46273</v>
      </c>
    </row>
    <row r="377" spans="1:2">
      <c r="A377">
        <v>374</v>
      </c>
      <c r="B377" s="40">
        <v>46274</v>
      </c>
    </row>
    <row r="378" spans="1:2">
      <c r="A378">
        <v>375</v>
      </c>
      <c r="B378" s="40">
        <v>46275</v>
      </c>
    </row>
    <row r="379" spans="1:2">
      <c r="A379">
        <v>376</v>
      </c>
      <c r="B379" s="40">
        <v>46276</v>
      </c>
    </row>
    <row r="380" spans="1:2">
      <c r="A380">
        <v>377</v>
      </c>
      <c r="B380" s="40">
        <v>46277</v>
      </c>
    </row>
    <row r="381" spans="1:2">
      <c r="A381">
        <v>378</v>
      </c>
      <c r="B381" s="40">
        <v>46278</v>
      </c>
    </row>
    <row r="382" spans="1:2">
      <c r="A382">
        <v>379</v>
      </c>
      <c r="B382" s="40">
        <v>46279</v>
      </c>
    </row>
    <row r="383" spans="1:2">
      <c r="A383">
        <v>380</v>
      </c>
      <c r="B383" s="40">
        <v>46280</v>
      </c>
    </row>
    <row r="384" spans="1:2">
      <c r="A384">
        <v>381</v>
      </c>
      <c r="B384" s="40">
        <v>46281</v>
      </c>
    </row>
    <row r="385" spans="1:2">
      <c r="A385">
        <v>382</v>
      </c>
      <c r="B385" s="40">
        <v>46282</v>
      </c>
    </row>
    <row r="386" spans="1:2">
      <c r="A386">
        <v>383</v>
      </c>
      <c r="B386" s="40">
        <v>46283</v>
      </c>
    </row>
    <row r="387" spans="1:2">
      <c r="A387">
        <v>384</v>
      </c>
      <c r="B387" s="40">
        <v>46284</v>
      </c>
    </row>
    <row r="388" spans="1:2">
      <c r="A388">
        <v>385</v>
      </c>
      <c r="B388" s="40">
        <v>46285</v>
      </c>
    </row>
    <row r="389" spans="1:2">
      <c r="A389">
        <v>386</v>
      </c>
      <c r="B389" s="40">
        <v>46286</v>
      </c>
    </row>
    <row r="390" spans="1:2">
      <c r="A390">
        <v>387</v>
      </c>
      <c r="B390" s="40">
        <v>46287</v>
      </c>
    </row>
    <row r="391" spans="1:2">
      <c r="A391">
        <v>388</v>
      </c>
      <c r="B391" s="40">
        <v>46288</v>
      </c>
    </row>
    <row r="392" spans="1:2">
      <c r="A392">
        <v>389</v>
      </c>
      <c r="B392" s="40">
        <v>46289</v>
      </c>
    </row>
    <row r="393" spans="1:2">
      <c r="A393">
        <v>390</v>
      </c>
      <c r="B393" s="40">
        <v>46290</v>
      </c>
    </row>
    <row r="394" spans="1:2">
      <c r="A394">
        <v>391</v>
      </c>
      <c r="B394" s="40">
        <v>46291</v>
      </c>
    </row>
    <row r="395" spans="1:2">
      <c r="A395">
        <v>392</v>
      </c>
      <c r="B395" s="40">
        <v>46292</v>
      </c>
    </row>
    <row r="396" spans="1:2">
      <c r="A396">
        <v>393</v>
      </c>
      <c r="B396" s="40">
        <v>46293</v>
      </c>
    </row>
    <row r="397" spans="1:2">
      <c r="A397">
        <v>394</v>
      </c>
      <c r="B397" s="40">
        <v>46294</v>
      </c>
    </row>
    <row r="398" spans="1:2">
      <c r="A398">
        <v>395</v>
      </c>
      <c r="B398" s="40">
        <v>46295</v>
      </c>
    </row>
    <row r="399" spans="1:2">
      <c r="A399">
        <v>396</v>
      </c>
      <c r="B399" s="40">
        <v>46296</v>
      </c>
    </row>
    <row r="400" spans="1:2">
      <c r="A400">
        <v>397</v>
      </c>
      <c r="B400" s="40">
        <v>46297</v>
      </c>
    </row>
    <row r="401" spans="1:2">
      <c r="A401">
        <v>398</v>
      </c>
      <c r="B401" s="40">
        <v>46298</v>
      </c>
    </row>
    <row r="402" spans="1:2">
      <c r="A402">
        <v>399</v>
      </c>
      <c r="B402" s="40">
        <v>46299</v>
      </c>
    </row>
    <row r="403" spans="1:2">
      <c r="A403">
        <v>400</v>
      </c>
      <c r="B403" s="40">
        <v>46300</v>
      </c>
    </row>
    <row r="404" spans="1:2">
      <c r="A404">
        <v>401</v>
      </c>
      <c r="B404" s="40">
        <v>46301</v>
      </c>
    </row>
    <row r="405" spans="1:2">
      <c r="A405">
        <v>402</v>
      </c>
      <c r="B405" s="40">
        <v>46302</v>
      </c>
    </row>
    <row r="406" spans="1:2">
      <c r="A406">
        <v>403</v>
      </c>
      <c r="B406" s="40">
        <v>46303</v>
      </c>
    </row>
    <row r="407" spans="1:2">
      <c r="A407">
        <v>404</v>
      </c>
      <c r="B407" s="40">
        <v>46304</v>
      </c>
    </row>
    <row r="408" spans="1:2">
      <c r="A408">
        <v>405</v>
      </c>
      <c r="B408" s="40">
        <v>46305</v>
      </c>
    </row>
    <row r="409" spans="1:2">
      <c r="A409">
        <v>406</v>
      </c>
      <c r="B409" s="40">
        <v>46306</v>
      </c>
    </row>
    <row r="410" spans="1:2">
      <c r="A410">
        <v>407</v>
      </c>
      <c r="B410" s="40">
        <v>46307</v>
      </c>
    </row>
    <row r="411" spans="1:2">
      <c r="A411">
        <v>408</v>
      </c>
      <c r="B411" s="40">
        <v>46308</v>
      </c>
    </row>
    <row r="412" spans="1:2">
      <c r="A412">
        <v>409</v>
      </c>
      <c r="B412" s="40">
        <v>46309</v>
      </c>
    </row>
    <row r="413" spans="1:2">
      <c r="A413">
        <v>410</v>
      </c>
      <c r="B413" s="40">
        <v>46310</v>
      </c>
    </row>
    <row r="414" spans="1:2">
      <c r="A414">
        <v>411</v>
      </c>
      <c r="B414" s="40">
        <v>46311</v>
      </c>
    </row>
    <row r="415" spans="1:2">
      <c r="A415">
        <v>412</v>
      </c>
      <c r="B415" s="40">
        <v>46312</v>
      </c>
    </row>
    <row r="416" spans="1:2">
      <c r="A416">
        <v>413</v>
      </c>
      <c r="B416" s="40">
        <v>46313</v>
      </c>
    </row>
    <row r="417" spans="1:2">
      <c r="A417">
        <v>414</v>
      </c>
      <c r="B417" s="40">
        <v>46314</v>
      </c>
    </row>
    <row r="418" spans="1:2">
      <c r="A418">
        <v>415</v>
      </c>
      <c r="B418" s="40">
        <v>46315</v>
      </c>
    </row>
    <row r="419" spans="1:2">
      <c r="A419">
        <v>416</v>
      </c>
      <c r="B419" s="40">
        <v>46316</v>
      </c>
    </row>
    <row r="420" spans="1:2">
      <c r="A420">
        <v>417</v>
      </c>
      <c r="B420" s="40">
        <v>46317</v>
      </c>
    </row>
    <row r="421" spans="1:2">
      <c r="A421">
        <v>418</v>
      </c>
      <c r="B421" s="40">
        <v>46318</v>
      </c>
    </row>
    <row r="422" spans="1:2">
      <c r="A422">
        <v>419</v>
      </c>
      <c r="B422" s="40">
        <v>46319</v>
      </c>
    </row>
    <row r="423" spans="1:2">
      <c r="A423">
        <v>420</v>
      </c>
      <c r="B423" s="40">
        <v>46320</v>
      </c>
    </row>
    <row r="424" spans="1:2">
      <c r="A424">
        <v>421</v>
      </c>
      <c r="B424" s="40">
        <v>46321</v>
      </c>
    </row>
    <row r="425" spans="1:2">
      <c r="A425">
        <v>422</v>
      </c>
      <c r="B425" s="40">
        <v>46322</v>
      </c>
    </row>
    <row r="426" spans="1:2">
      <c r="A426">
        <v>423</v>
      </c>
      <c r="B426" s="40">
        <v>46323</v>
      </c>
    </row>
    <row r="427" spans="1:2">
      <c r="A427">
        <v>424</v>
      </c>
      <c r="B427" s="40">
        <v>46324</v>
      </c>
    </row>
    <row r="428" spans="1:2">
      <c r="A428">
        <v>425</v>
      </c>
      <c r="B428" s="40">
        <v>46325</v>
      </c>
    </row>
    <row r="429" spans="1:2">
      <c r="A429">
        <v>426</v>
      </c>
      <c r="B429" s="40">
        <v>46326</v>
      </c>
    </row>
    <row r="430" spans="1:2">
      <c r="A430">
        <v>427</v>
      </c>
      <c r="B430" s="40">
        <v>46327</v>
      </c>
    </row>
    <row r="431" spans="1:2">
      <c r="A431">
        <v>428</v>
      </c>
      <c r="B431" s="40">
        <v>46328</v>
      </c>
    </row>
    <row r="432" spans="1:2">
      <c r="A432">
        <v>429</v>
      </c>
      <c r="B432" s="40">
        <v>46329</v>
      </c>
    </row>
    <row r="433" spans="1:2">
      <c r="A433">
        <v>430</v>
      </c>
      <c r="B433" s="40">
        <v>46330</v>
      </c>
    </row>
    <row r="434" spans="1:2">
      <c r="A434">
        <v>431</v>
      </c>
      <c r="B434" s="40">
        <v>46331</v>
      </c>
    </row>
    <row r="435" spans="1:2">
      <c r="A435">
        <v>432</v>
      </c>
      <c r="B435" s="40">
        <v>46332</v>
      </c>
    </row>
    <row r="436" spans="1:2">
      <c r="A436">
        <v>433</v>
      </c>
      <c r="B436" s="40">
        <v>46333</v>
      </c>
    </row>
    <row r="437" spans="1:2">
      <c r="A437">
        <v>434</v>
      </c>
      <c r="B437" s="40">
        <v>46334</v>
      </c>
    </row>
    <row r="438" spans="1:2">
      <c r="A438">
        <v>435</v>
      </c>
      <c r="B438" s="40">
        <v>46335</v>
      </c>
    </row>
    <row r="439" spans="1:2">
      <c r="A439">
        <v>436</v>
      </c>
      <c r="B439" s="40">
        <v>46336</v>
      </c>
    </row>
    <row r="440" spans="1:2">
      <c r="A440">
        <v>437</v>
      </c>
      <c r="B440" s="40">
        <v>46337</v>
      </c>
    </row>
    <row r="441" spans="1:2">
      <c r="A441">
        <v>438</v>
      </c>
      <c r="B441" s="40">
        <v>46338</v>
      </c>
    </row>
    <row r="442" spans="1:2">
      <c r="A442">
        <v>439</v>
      </c>
      <c r="B442" s="40">
        <v>46339</v>
      </c>
    </row>
    <row r="443" spans="1:2">
      <c r="A443">
        <v>440</v>
      </c>
      <c r="B443" s="40">
        <v>46340</v>
      </c>
    </row>
    <row r="444" spans="1:2">
      <c r="A444">
        <v>441</v>
      </c>
      <c r="B444" s="40">
        <v>46341</v>
      </c>
    </row>
    <row r="445" spans="1:2">
      <c r="A445">
        <v>442</v>
      </c>
      <c r="B445" s="40">
        <v>46342</v>
      </c>
    </row>
    <row r="446" spans="1:2">
      <c r="A446">
        <v>443</v>
      </c>
      <c r="B446" s="40">
        <v>46343</v>
      </c>
    </row>
    <row r="447" spans="1:2">
      <c r="A447">
        <v>444</v>
      </c>
      <c r="B447" s="40">
        <v>46344</v>
      </c>
    </row>
    <row r="448" spans="1:2">
      <c r="A448">
        <v>445</v>
      </c>
      <c r="B448" s="40">
        <v>46345</v>
      </c>
    </row>
    <row r="449" spans="1:2">
      <c r="A449">
        <v>446</v>
      </c>
      <c r="B449" s="40">
        <v>46346</v>
      </c>
    </row>
    <row r="450" spans="1:2">
      <c r="A450">
        <v>447</v>
      </c>
      <c r="B450" s="40">
        <v>46347</v>
      </c>
    </row>
    <row r="451" spans="1:2">
      <c r="A451">
        <v>448</v>
      </c>
      <c r="B451" s="40">
        <v>46348</v>
      </c>
    </row>
    <row r="452" spans="1:2">
      <c r="A452">
        <v>449</v>
      </c>
      <c r="B452" s="40">
        <v>46349</v>
      </c>
    </row>
    <row r="453" spans="1:2">
      <c r="A453">
        <v>450</v>
      </c>
      <c r="B453" s="40">
        <v>46350</v>
      </c>
    </row>
    <row r="454" spans="1:2">
      <c r="A454">
        <v>451</v>
      </c>
      <c r="B454" s="40">
        <v>46351</v>
      </c>
    </row>
    <row r="455" spans="1:2">
      <c r="A455">
        <v>452</v>
      </c>
      <c r="B455" s="40">
        <v>46352</v>
      </c>
    </row>
    <row r="456" spans="1:2">
      <c r="A456">
        <v>453</v>
      </c>
      <c r="B456" s="40">
        <v>46353</v>
      </c>
    </row>
    <row r="457" spans="1:2">
      <c r="A457">
        <v>454</v>
      </c>
      <c r="B457" s="40">
        <v>46354</v>
      </c>
    </row>
    <row r="458" spans="1:2">
      <c r="A458">
        <v>455</v>
      </c>
      <c r="B458" s="40">
        <v>46355</v>
      </c>
    </row>
    <row r="459" spans="1:2">
      <c r="A459">
        <v>456</v>
      </c>
      <c r="B459" s="40">
        <v>46356</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13</vt:i4>
      </vt:variant>
      <vt:variant>
        <vt:lpstr>名前付き一覧</vt:lpstr>
      </vt:variant>
      <vt:variant>
        <vt:i4>2</vt:i4>
      </vt:variant>
    </vt:vector>
  </HeadingPairs>
  <TitlesOfParts>
    <vt:vector size="15" baseType="lpstr">
      <vt:lpstr>豚シート</vt:lpstr>
      <vt:lpstr>鶏シート</vt:lpstr>
      <vt:lpstr>独自温度</vt:lpstr>
      <vt:lpstr>豚モデル</vt:lpstr>
      <vt:lpstr>鶏モデル</vt:lpstr>
      <vt:lpstr>豚気温</vt:lpstr>
      <vt:lpstr>鶏気温</vt:lpstr>
      <vt:lpstr>豚参照セル</vt:lpstr>
      <vt:lpstr>鶏参照セル</vt:lpstr>
      <vt:lpstr>豚硝化判定</vt:lpstr>
      <vt:lpstr>豚硝化モデル</vt:lpstr>
      <vt:lpstr>鶏硝化判定</vt:lpstr>
      <vt:lpstr>鶏硝化モデル</vt:lpstr>
      <vt:lpstr>鶏シート!Print_Area</vt:lpstr>
      <vt:lpstr>豚シート!Print_Area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2025-05-07T06:49:07Z</dcterms:created>
  <dcterms:modified xsi:type="dcterms:W3CDTF">2026-03-31T01:06:54Z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2025-05-07T06:56:33Z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77829a6b-e63c-4c4b-907c-681952cb5b59</vt:lpwstr>
  </property>
  <property fmtid="{D5CDD505-2E9C-101B-9397-08002B2CF9AE}" pid="8" name="MSIP_Label_defa4170-0d19-0005-0004-bc88714345d2_ContentBits">
    <vt:lpwstr>0</vt:lpwstr>
  </property>
</Properties>
</file>